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KCL58\Desktop\業務メモ\ホームページ関係\その他お知らせ\13回調理コンテスト（東京）\開催について\20171110差替え分\"/>
    </mc:Choice>
  </mc:AlternateContent>
  <bookViews>
    <workbookView xWindow="-15" yWindow="60" windowWidth="19230" windowHeight="5745" tabRatio="917" firstSheet="2" activeTab="2"/>
  </bookViews>
  <sheets>
    <sheet name="栄養データ" sheetId="7" state="hidden" r:id="rId1"/>
    <sheet name="食品価格データ一覧表単価確定" sheetId="37" state="hidden" r:id="rId2"/>
    <sheet name="献立表記入例 " sheetId="53" r:id="rId3"/>
    <sheet name="治療朝（様式4-1朝）" sheetId="46" r:id="rId4"/>
    <sheet name="治療昼（様式4-1昼）" sheetId="47" r:id="rId5"/>
    <sheet name="治療夕（様式4-1夕）" sheetId="48" r:id="rId6"/>
    <sheet name="治療食部門総括表（様式3-1）" sheetId="24" r:id="rId7"/>
    <sheet name="一般朝（様式4-2朝）" sheetId="49" r:id="rId8"/>
    <sheet name="一般昼（様式4-2昼）" sheetId="50" r:id="rId9"/>
    <sheet name="一般夕（様式4-2夕）" sheetId="51" r:id="rId10"/>
    <sheet name="一般食部門総括表（様式3-2）" sheetId="33" r:id="rId11"/>
    <sheet name="行事夕（様式4-3夕）" sheetId="28" r:id="rId12"/>
    <sheet name="行事食部門総括表（様式3-3）" sheetId="34" r:id="rId13"/>
  </sheets>
  <definedNames>
    <definedName name="_xlnm._FilterDatabase" localSheetId="0" hidden="1">栄養データ!$A$1:$N$417</definedName>
    <definedName name="_xlnm._FilterDatabase" localSheetId="1" hidden="1">食品価格データ一覧表単価確定!$A$8:$J$458</definedName>
    <definedName name="_xlnm.Print_Area" localSheetId="10">'一般食部門総括表（様式3-2）'!$A$1:$H$27</definedName>
    <definedName name="_xlnm.Print_Area" localSheetId="8">'一般昼（様式4-2昼）'!$A$1:$Z$82</definedName>
    <definedName name="_xlnm.Print_Area" localSheetId="7">'一般朝（様式4-2朝）'!$A$1:$Z$82</definedName>
    <definedName name="_xlnm.Print_Area" localSheetId="9">'一般夕（様式4-2夕）'!$A$1:$Z$82</definedName>
    <definedName name="_xlnm.Print_Area" localSheetId="2">'献立表記入例 '!$A$1:$Z$46</definedName>
    <definedName name="_xlnm.Print_Area" localSheetId="12">'行事食部門総括表（様式3-3）'!$A$1:$H$24</definedName>
    <definedName name="_xlnm.Print_Area" localSheetId="11">'行事夕（様式4-3夕）'!$A$1:$Z$82</definedName>
    <definedName name="_xlnm.Print_Area" localSheetId="6">'治療食部門総括表（様式3-1）'!$A$1:$H$26</definedName>
    <definedName name="_xlnm.Print_Area" localSheetId="4">'治療昼（様式4-1昼）'!$A$1:$Z$82</definedName>
    <definedName name="_xlnm.Print_Area" localSheetId="3">'治療朝（様式4-1朝）'!$A$1:$Z$82</definedName>
    <definedName name="_xlnm.Print_Area" localSheetId="5">'治療夕（様式4-1夕）'!$A$1:$Z$82</definedName>
    <definedName name="_xlnm.Print_Area" localSheetId="1">食品価格データ一覧表単価確定!$A$1:$L$465</definedName>
    <definedName name="_xlnm.Print_Titles" localSheetId="8">'一般昼（様式4-2昼）'!$1:$7</definedName>
    <definedName name="_xlnm.Print_Titles" localSheetId="7">'一般朝（様式4-2朝）'!$1:$7</definedName>
    <definedName name="_xlnm.Print_Titles" localSheetId="9">'一般夕（様式4-2夕）'!$1:$7</definedName>
    <definedName name="_xlnm.Print_Titles" localSheetId="0">栄養データ!$1:$1</definedName>
    <definedName name="_xlnm.Print_Titles" localSheetId="2">'献立表記入例 '!$1:$7</definedName>
    <definedName name="_xlnm.Print_Titles" localSheetId="11">'行事夕（様式4-3夕）'!$1:$7</definedName>
    <definedName name="_xlnm.Print_Titles" localSheetId="4">'治療昼（様式4-1昼）'!$1:$7</definedName>
    <definedName name="_xlnm.Print_Titles" localSheetId="3">'治療朝（様式4-1朝）'!$1:$7</definedName>
    <definedName name="_xlnm.Print_Titles" localSheetId="5">'治療夕（様式4-1夕）'!$1:$7</definedName>
  </definedNames>
  <calcPr calcId="152511"/>
</workbook>
</file>

<file path=xl/calcChain.xml><?xml version="1.0" encoding="utf-8"?>
<calcChain xmlns="http://schemas.openxmlformats.org/spreadsheetml/2006/main">
  <c r="AD14" i="53" l="1"/>
  <c r="G8" i="46" l="1"/>
  <c r="F8" i="46" s="1"/>
  <c r="AL82" i="28"/>
  <c r="AK82" i="28"/>
  <c r="AJ82" i="28"/>
  <c r="AI82" i="28"/>
  <c r="AH82" i="28"/>
  <c r="AG82" i="28"/>
  <c r="AF82" i="28"/>
  <c r="AE82" i="28"/>
  <c r="AD82" i="28"/>
  <c r="AC82" i="28"/>
  <c r="AL81" i="28"/>
  <c r="AK81" i="28"/>
  <c r="AJ81" i="28"/>
  <c r="AI81" i="28"/>
  <c r="AH81" i="28"/>
  <c r="AG81" i="28"/>
  <c r="AF81" i="28"/>
  <c r="AE81" i="28"/>
  <c r="AD81" i="28"/>
  <c r="AC81" i="28"/>
  <c r="AL80" i="28"/>
  <c r="AK80" i="28"/>
  <c r="AJ80" i="28"/>
  <c r="AI80" i="28"/>
  <c r="AH80" i="28"/>
  <c r="AG80" i="28"/>
  <c r="AF80" i="28"/>
  <c r="AE80" i="28"/>
  <c r="AD80" i="28"/>
  <c r="AC80" i="28"/>
  <c r="AL79" i="28"/>
  <c r="AK79" i="28"/>
  <c r="AJ79" i="28"/>
  <c r="AI79" i="28"/>
  <c r="AH79" i="28"/>
  <c r="AG79" i="28"/>
  <c r="AF79" i="28"/>
  <c r="AE79" i="28"/>
  <c r="AD79" i="28"/>
  <c r="AC79" i="28"/>
  <c r="AL78" i="28"/>
  <c r="AK78" i="28"/>
  <c r="AJ78" i="28"/>
  <c r="AI78" i="28"/>
  <c r="AH78" i="28"/>
  <c r="AG78" i="28"/>
  <c r="AF78" i="28"/>
  <c r="AE78" i="28"/>
  <c r="AD78" i="28"/>
  <c r="AC78" i="28"/>
  <c r="AL77" i="28"/>
  <c r="AK77" i="28"/>
  <c r="AJ77" i="28"/>
  <c r="AI77" i="28"/>
  <c r="AH77" i="28"/>
  <c r="AG77" i="28"/>
  <c r="AF77" i="28"/>
  <c r="AE77" i="28"/>
  <c r="AD77" i="28"/>
  <c r="AC77" i="28"/>
  <c r="AL76" i="28"/>
  <c r="AK76" i="28"/>
  <c r="AJ76" i="28"/>
  <c r="AI76" i="28"/>
  <c r="AH76" i="28"/>
  <c r="AG76" i="28"/>
  <c r="AF76" i="28"/>
  <c r="AE76" i="28"/>
  <c r="AD76" i="28"/>
  <c r="AC76" i="28"/>
  <c r="AL75" i="28"/>
  <c r="AK75" i="28"/>
  <c r="AJ75" i="28"/>
  <c r="AI75" i="28"/>
  <c r="AH75" i="28"/>
  <c r="AG75" i="28"/>
  <c r="AF75" i="28"/>
  <c r="AE75" i="28"/>
  <c r="AD75" i="28"/>
  <c r="AC75" i="28"/>
  <c r="AL74" i="28"/>
  <c r="AK74" i="28"/>
  <c r="AJ74" i="28"/>
  <c r="AI74" i="28"/>
  <c r="AH74" i="28"/>
  <c r="AG74" i="28"/>
  <c r="AF74" i="28"/>
  <c r="AE74" i="28"/>
  <c r="AD74" i="28"/>
  <c r="AC74" i="28"/>
  <c r="AL73" i="28"/>
  <c r="AK73" i="28"/>
  <c r="AJ73" i="28"/>
  <c r="AI73" i="28"/>
  <c r="AH73" i="28"/>
  <c r="AG73" i="28"/>
  <c r="AF73" i="28"/>
  <c r="AE73" i="28"/>
  <c r="AD73" i="28"/>
  <c r="AC73" i="28"/>
  <c r="AL72" i="28"/>
  <c r="AK72" i="28"/>
  <c r="AJ72" i="28"/>
  <c r="AI72" i="28"/>
  <c r="AH72" i="28"/>
  <c r="AG72" i="28"/>
  <c r="AF72" i="28"/>
  <c r="AE72" i="28"/>
  <c r="AD72" i="28"/>
  <c r="AC72" i="28"/>
  <c r="AL71" i="28"/>
  <c r="AK71" i="28"/>
  <c r="AJ71" i="28"/>
  <c r="AI71" i="28"/>
  <c r="AH71" i="28"/>
  <c r="AG71" i="28"/>
  <c r="AF71" i="28"/>
  <c r="AE71" i="28"/>
  <c r="AD71" i="28"/>
  <c r="AC71" i="28"/>
  <c r="AL70" i="28"/>
  <c r="AK70" i="28"/>
  <c r="AJ70" i="28"/>
  <c r="AI70" i="28"/>
  <c r="AH70" i="28"/>
  <c r="AG70" i="28"/>
  <c r="AF70" i="28"/>
  <c r="AE70" i="28"/>
  <c r="AD70" i="28"/>
  <c r="AC70" i="28"/>
  <c r="AL69" i="28"/>
  <c r="AK69" i="28"/>
  <c r="AJ69" i="28"/>
  <c r="AI69" i="28"/>
  <c r="AH69" i="28"/>
  <c r="AG69" i="28"/>
  <c r="AF69" i="28"/>
  <c r="AE69" i="28"/>
  <c r="AD69" i="28"/>
  <c r="AC69" i="28"/>
  <c r="AL68" i="28"/>
  <c r="AK68" i="28"/>
  <c r="AJ68" i="28"/>
  <c r="AI68" i="28"/>
  <c r="AH68" i="28"/>
  <c r="AG68" i="28"/>
  <c r="AF68" i="28"/>
  <c r="AE68" i="28"/>
  <c r="AD68" i="28"/>
  <c r="AC68" i="28"/>
  <c r="AL67" i="28"/>
  <c r="AK67" i="28"/>
  <c r="AJ67" i="28"/>
  <c r="AI67" i="28"/>
  <c r="AH67" i="28"/>
  <c r="AG67" i="28"/>
  <c r="AF67" i="28"/>
  <c r="AE67" i="28"/>
  <c r="AD67" i="28"/>
  <c r="AC67" i="28"/>
  <c r="AL66" i="28"/>
  <c r="AK66" i="28"/>
  <c r="AJ66" i="28"/>
  <c r="AI66" i="28"/>
  <c r="AH66" i="28"/>
  <c r="AG66" i="28"/>
  <c r="AF66" i="28"/>
  <c r="AE66" i="28"/>
  <c r="AD66" i="28"/>
  <c r="AC66" i="28"/>
  <c r="AL65" i="28"/>
  <c r="AK65" i="28"/>
  <c r="AJ65" i="28"/>
  <c r="AI65" i="28"/>
  <c r="AH65" i="28"/>
  <c r="AG65" i="28"/>
  <c r="AF65" i="28"/>
  <c r="AE65" i="28"/>
  <c r="AD65" i="28"/>
  <c r="AC65" i="28"/>
  <c r="AL64" i="28"/>
  <c r="AK64" i="28"/>
  <c r="AJ64" i="28"/>
  <c r="AI64" i="28"/>
  <c r="AH64" i="28"/>
  <c r="AG64" i="28"/>
  <c r="AF64" i="28"/>
  <c r="AE64" i="28"/>
  <c r="AD64" i="28"/>
  <c r="AC64" i="28"/>
  <c r="AL63" i="28"/>
  <c r="AK63" i="28"/>
  <c r="AJ63" i="28"/>
  <c r="AI63" i="28"/>
  <c r="AH63" i="28"/>
  <c r="AG63" i="28"/>
  <c r="AF63" i="28"/>
  <c r="AE63" i="28"/>
  <c r="AD63" i="28"/>
  <c r="AC63" i="28"/>
  <c r="AL62" i="28"/>
  <c r="AK62" i="28"/>
  <c r="AJ62" i="28"/>
  <c r="AI62" i="28"/>
  <c r="AH62" i="28"/>
  <c r="AG62" i="28"/>
  <c r="AF62" i="28"/>
  <c r="AE62" i="28"/>
  <c r="AD62" i="28"/>
  <c r="AC62" i="28"/>
  <c r="AL61" i="28"/>
  <c r="AK61" i="28"/>
  <c r="AJ61" i="28"/>
  <c r="AI61" i="28"/>
  <c r="AH61" i="28"/>
  <c r="AG61" i="28"/>
  <c r="AF61" i="28"/>
  <c r="AE61" i="28"/>
  <c r="AD61" i="28"/>
  <c r="AC61" i="28"/>
  <c r="AL60" i="28"/>
  <c r="AK60" i="28"/>
  <c r="AJ60" i="28"/>
  <c r="AI60" i="28"/>
  <c r="AH60" i="28"/>
  <c r="AG60" i="28"/>
  <c r="AF60" i="28"/>
  <c r="AE60" i="28"/>
  <c r="AD60" i="28"/>
  <c r="AC60" i="28"/>
  <c r="AL59" i="28"/>
  <c r="AK59" i="28"/>
  <c r="AJ59" i="28"/>
  <c r="AI59" i="28"/>
  <c r="AH59" i="28"/>
  <c r="AG59" i="28"/>
  <c r="AF59" i="28"/>
  <c r="AE59" i="28"/>
  <c r="AD59" i="28"/>
  <c r="AC59" i="28"/>
  <c r="AL58" i="28"/>
  <c r="AK58" i="28"/>
  <c r="AJ58" i="28"/>
  <c r="AI58" i="28"/>
  <c r="AH58" i="28"/>
  <c r="AG58" i="28"/>
  <c r="AF58" i="28"/>
  <c r="AE58" i="28"/>
  <c r="AD58" i="28"/>
  <c r="AC58" i="28"/>
  <c r="AL57" i="28"/>
  <c r="AK57" i="28"/>
  <c r="AJ57" i="28"/>
  <c r="AI57" i="28"/>
  <c r="AH57" i="28"/>
  <c r="AG57" i="28"/>
  <c r="AF57" i="28"/>
  <c r="AE57" i="28"/>
  <c r="AD57" i="28"/>
  <c r="AC57" i="28"/>
  <c r="AL56" i="28"/>
  <c r="AK56" i="28"/>
  <c r="AJ56" i="28"/>
  <c r="AI56" i="28"/>
  <c r="AH56" i="28"/>
  <c r="AG56" i="28"/>
  <c r="AF56" i="28"/>
  <c r="AE56" i="28"/>
  <c r="AD56" i="28"/>
  <c r="AC56" i="28"/>
  <c r="AL55" i="28"/>
  <c r="AK55" i="28"/>
  <c r="AJ55" i="28"/>
  <c r="AI55" i="28"/>
  <c r="AH55" i="28"/>
  <c r="AG55" i="28"/>
  <c r="AF55" i="28"/>
  <c r="AE55" i="28"/>
  <c r="AD55" i="28"/>
  <c r="AC55" i="28"/>
  <c r="AL54" i="28"/>
  <c r="AK54" i="28"/>
  <c r="AJ54" i="28"/>
  <c r="AI54" i="28"/>
  <c r="AH54" i="28"/>
  <c r="AG54" i="28"/>
  <c r="AF54" i="28"/>
  <c r="AE54" i="28"/>
  <c r="AD54" i="28"/>
  <c r="AC54" i="28"/>
  <c r="AL53" i="28"/>
  <c r="AK53" i="28"/>
  <c r="AJ53" i="28"/>
  <c r="AI53" i="28"/>
  <c r="AH53" i="28"/>
  <c r="AG53" i="28"/>
  <c r="AF53" i="28"/>
  <c r="AE53" i="28"/>
  <c r="AD53" i="28"/>
  <c r="AC53" i="28"/>
  <c r="AL52" i="28"/>
  <c r="AK52" i="28"/>
  <c r="AJ52" i="28"/>
  <c r="AI52" i="28"/>
  <c r="AH52" i="28"/>
  <c r="AG52" i="28"/>
  <c r="AF52" i="28"/>
  <c r="AE52" i="28"/>
  <c r="AD52" i="28"/>
  <c r="AC52" i="28"/>
  <c r="AL51" i="28"/>
  <c r="AK51" i="28"/>
  <c r="AJ51" i="28"/>
  <c r="AI51" i="28"/>
  <c r="AH51" i="28"/>
  <c r="AG51" i="28"/>
  <c r="AF51" i="28"/>
  <c r="AE51" i="28"/>
  <c r="AD51" i="28"/>
  <c r="AC51" i="28"/>
  <c r="AL50" i="28"/>
  <c r="AK50" i="28"/>
  <c r="AJ50" i="28"/>
  <c r="AI50" i="28"/>
  <c r="AH50" i="28"/>
  <c r="AG50" i="28"/>
  <c r="AF50" i="28"/>
  <c r="AE50" i="28"/>
  <c r="AD50" i="28"/>
  <c r="AC50" i="28"/>
  <c r="AL49" i="28"/>
  <c r="AK49" i="28"/>
  <c r="AJ49" i="28"/>
  <c r="AI49" i="28"/>
  <c r="AH49" i="28"/>
  <c r="AG49" i="28"/>
  <c r="AF49" i="28"/>
  <c r="AE49" i="28"/>
  <c r="AD49" i="28"/>
  <c r="AC49" i="28"/>
  <c r="AL48" i="28"/>
  <c r="AK48" i="28"/>
  <c r="AJ48" i="28"/>
  <c r="AI48" i="28"/>
  <c r="AH48" i="28"/>
  <c r="AG48" i="28"/>
  <c r="AF48" i="28"/>
  <c r="AE48" i="28"/>
  <c r="AD48" i="28"/>
  <c r="AC48" i="28"/>
  <c r="AL47" i="28"/>
  <c r="AK47" i="28"/>
  <c r="AJ47" i="28"/>
  <c r="AI47" i="28"/>
  <c r="AH47" i="28"/>
  <c r="AG47" i="28"/>
  <c r="AF47" i="28"/>
  <c r="AE47" i="28"/>
  <c r="AD47" i="28"/>
  <c r="AC47" i="28"/>
  <c r="AL46" i="28"/>
  <c r="AK46" i="28"/>
  <c r="AJ46" i="28"/>
  <c r="AI46" i="28"/>
  <c r="AH46" i="28"/>
  <c r="AG46" i="28"/>
  <c r="AF46" i="28"/>
  <c r="AE46" i="28"/>
  <c r="AD46" i="28"/>
  <c r="AC46" i="28"/>
  <c r="AL45" i="28"/>
  <c r="AK45" i="28"/>
  <c r="AJ45" i="28"/>
  <c r="AI45" i="28"/>
  <c r="AH45" i="28"/>
  <c r="AG45" i="28"/>
  <c r="AF45" i="28"/>
  <c r="AE45" i="28"/>
  <c r="AD45" i="28"/>
  <c r="AC45" i="28"/>
  <c r="AL44" i="28"/>
  <c r="AK44" i="28"/>
  <c r="AJ44" i="28"/>
  <c r="AI44" i="28"/>
  <c r="AH44" i="28"/>
  <c r="AG44" i="28"/>
  <c r="AF44" i="28"/>
  <c r="AE44" i="28"/>
  <c r="AD44" i="28"/>
  <c r="AC44" i="28"/>
  <c r="AL43" i="28"/>
  <c r="AK43" i="28"/>
  <c r="AJ43" i="28"/>
  <c r="AI43" i="28"/>
  <c r="AH43" i="28"/>
  <c r="AG43" i="28"/>
  <c r="AF43" i="28"/>
  <c r="AE43" i="28"/>
  <c r="AD43" i="28"/>
  <c r="AC43" i="28"/>
  <c r="AL42" i="28"/>
  <c r="AK42" i="28"/>
  <c r="AJ42" i="28"/>
  <c r="AI42" i="28"/>
  <c r="AH42" i="28"/>
  <c r="AG42" i="28"/>
  <c r="AF42" i="28"/>
  <c r="AE42" i="28"/>
  <c r="AD42" i="28"/>
  <c r="AC42" i="28"/>
  <c r="AL41" i="28"/>
  <c r="AK41" i="28"/>
  <c r="AJ41" i="28"/>
  <c r="AI41" i="28"/>
  <c r="AH41" i="28"/>
  <c r="AG41" i="28"/>
  <c r="AF41" i="28"/>
  <c r="AE41" i="28"/>
  <c r="AD41" i="28"/>
  <c r="AC41" i="28"/>
  <c r="AL40" i="28"/>
  <c r="AK40" i="28"/>
  <c r="AJ40" i="28"/>
  <c r="AI40" i="28"/>
  <c r="AH40" i="28"/>
  <c r="AG40" i="28"/>
  <c r="AF40" i="28"/>
  <c r="AE40" i="28"/>
  <c r="AD40" i="28"/>
  <c r="AC40" i="28"/>
  <c r="AL39" i="28"/>
  <c r="AK39" i="28"/>
  <c r="AJ39" i="28"/>
  <c r="AI39" i="28"/>
  <c r="AH39" i="28"/>
  <c r="AG39" i="28"/>
  <c r="AF39" i="28"/>
  <c r="AE39" i="28"/>
  <c r="AD39" i="28"/>
  <c r="AC39" i="28"/>
  <c r="AL38" i="28"/>
  <c r="AK38" i="28"/>
  <c r="AJ38" i="28"/>
  <c r="AI38" i="28"/>
  <c r="AH38" i="28"/>
  <c r="AG38" i="28"/>
  <c r="AF38" i="28"/>
  <c r="AE38" i="28"/>
  <c r="AD38" i="28"/>
  <c r="AC38" i="28"/>
  <c r="AL37" i="28"/>
  <c r="AK37" i="28"/>
  <c r="AJ37" i="28"/>
  <c r="AI37" i="28"/>
  <c r="AH37" i="28"/>
  <c r="AG37" i="28"/>
  <c r="AF37" i="28"/>
  <c r="AE37" i="28"/>
  <c r="AD37" i="28"/>
  <c r="AC37" i="28"/>
  <c r="AL36" i="28"/>
  <c r="AK36" i="28"/>
  <c r="AJ36" i="28"/>
  <c r="AI36" i="28"/>
  <c r="AH36" i="28"/>
  <c r="AG36" i="28"/>
  <c r="AF36" i="28"/>
  <c r="AE36" i="28"/>
  <c r="AD36" i="28"/>
  <c r="AC36" i="28"/>
  <c r="AL35" i="28"/>
  <c r="AK35" i="28"/>
  <c r="AJ35" i="28"/>
  <c r="AI35" i="28"/>
  <c r="AH35" i="28"/>
  <c r="AG35" i="28"/>
  <c r="AF35" i="28"/>
  <c r="AE35" i="28"/>
  <c r="AD35" i="28"/>
  <c r="AC35" i="28"/>
  <c r="AL34" i="28"/>
  <c r="AK34" i="28"/>
  <c r="AJ34" i="28"/>
  <c r="AI34" i="28"/>
  <c r="AH34" i="28"/>
  <c r="AG34" i="28"/>
  <c r="AF34" i="28"/>
  <c r="AE34" i="28"/>
  <c r="AD34" i="28"/>
  <c r="AC34" i="28"/>
  <c r="AL33" i="28"/>
  <c r="AK33" i="28"/>
  <c r="AJ33" i="28"/>
  <c r="AI33" i="28"/>
  <c r="AH33" i="28"/>
  <c r="AG33" i="28"/>
  <c r="AF33" i="28"/>
  <c r="AE33" i="28"/>
  <c r="AD33" i="28"/>
  <c r="AC33" i="28"/>
  <c r="AL32" i="28"/>
  <c r="AK32" i="28"/>
  <c r="AJ32" i="28"/>
  <c r="AI32" i="28"/>
  <c r="AH32" i="28"/>
  <c r="AG32" i="28"/>
  <c r="AF32" i="28"/>
  <c r="AE32" i="28"/>
  <c r="AD32" i="28"/>
  <c r="AC32" i="28"/>
  <c r="AL31" i="28"/>
  <c r="AK31" i="28"/>
  <c r="AJ31" i="28"/>
  <c r="AI31" i="28"/>
  <c r="AH31" i="28"/>
  <c r="AG31" i="28"/>
  <c r="AF31" i="28"/>
  <c r="AE31" i="28"/>
  <c r="AD31" i="28"/>
  <c r="AC31" i="28"/>
  <c r="AL30" i="28"/>
  <c r="AK30" i="28"/>
  <c r="AJ30" i="28"/>
  <c r="AI30" i="28"/>
  <c r="AH30" i="28"/>
  <c r="AG30" i="28"/>
  <c r="AF30" i="28"/>
  <c r="AE30" i="28"/>
  <c r="AD30" i="28"/>
  <c r="AC30" i="28"/>
  <c r="AL29" i="28"/>
  <c r="AK29" i="28"/>
  <c r="AJ29" i="28"/>
  <c r="AI29" i="28"/>
  <c r="AH29" i="28"/>
  <c r="AG29" i="28"/>
  <c r="AF29" i="28"/>
  <c r="AE29" i="28"/>
  <c r="AD29" i="28"/>
  <c r="AC29" i="28"/>
  <c r="AL28" i="28"/>
  <c r="AK28" i="28"/>
  <c r="AJ28" i="28"/>
  <c r="AI28" i="28"/>
  <c r="AH28" i="28"/>
  <c r="AG28" i="28"/>
  <c r="AF28" i="28"/>
  <c r="AE28" i="28"/>
  <c r="AD28" i="28"/>
  <c r="AC28" i="28"/>
  <c r="AL27" i="28"/>
  <c r="AK27" i="28"/>
  <c r="AJ27" i="28"/>
  <c r="AI27" i="28"/>
  <c r="AH27" i="28"/>
  <c r="AG27" i="28"/>
  <c r="AF27" i="28"/>
  <c r="AE27" i="28"/>
  <c r="AD27" i="28"/>
  <c r="AC27" i="28"/>
  <c r="AL26" i="28"/>
  <c r="AK26" i="28"/>
  <c r="AJ26" i="28"/>
  <c r="AI26" i="28"/>
  <c r="AH26" i="28"/>
  <c r="AG26" i="28"/>
  <c r="AF26" i="28"/>
  <c r="AE26" i="28"/>
  <c r="AD26" i="28"/>
  <c r="AC26" i="28"/>
  <c r="AL25" i="28"/>
  <c r="AK25" i="28"/>
  <c r="AJ25" i="28"/>
  <c r="AI25" i="28"/>
  <c r="AH25" i="28"/>
  <c r="AG25" i="28"/>
  <c r="AF25" i="28"/>
  <c r="AE25" i="28"/>
  <c r="AD25" i="28"/>
  <c r="AC25" i="28"/>
  <c r="AL24" i="28"/>
  <c r="AK24" i="28"/>
  <c r="AJ24" i="28"/>
  <c r="AI24" i="28"/>
  <c r="AH24" i="28"/>
  <c r="AG24" i="28"/>
  <c r="AF24" i="28"/>
  <c r="AE24" i="28"/>
  <c r="AD24" i="28"/>
  <c r="AC24" i="28"/>
  <c r="AL23" i="28"/>
  <c r="AK23" i="28"/>
  <c r="AJ23" i="28"/>
  <c r="AI23" i="28"/>
  <c r="AH23" i="28"/>
  <c r="AG23" i="28"/>
  <c r="AF23" i="28"/>
  <c r="AE23" i="28"/>
  <c r="AD23" i="28"/>
  <c r="AC23" i="28"/>
  <c r="AL22" i="28"/>
  <c r="AK22" i="28"/>
  <c r="AJ22" i="28"/>
  <c r="AI22" i="28"/>
  <c r="AH22" i="28"/>
  <c r="AG22" i="28"/>
  <c r="AF22" i="28"/>
  <c r="AE22" i="28"/>
  <c r="AD22" i="28"/>
  <c r="AC22" i="28"/>
  <c r="AL21" i="28"/>
  <c r="AK21" i="28"/>
  <c r="AJ21" i="28"/>
  <c r="AI21" i="28"/>
  <c r="AH21" i="28"/>
  <c r="AG21" i="28"/>
  <c r="AF21" i="28"/>
  <c r="AE21" i="28"/>
  <c r="AD21" i="28"/>
  <c r="AC21" i="28"/>
  <c r="AL20" i="28"/>
  <c r="AK20" i="28"/>
  <c r="AJ20" i="28"/>
  <c r="AI20" i="28"/>
  <c r="AH20" i="28"/>
  <c r="AG20" i="28"/>
  <c r="AF20" i="28"/>
  <c r="AE20" i="28"/>
  <c r="AD20" i="28"/>
  <c r="AC20" i="28"/>
  <c r="AL19" i="28"/>
  <c r="AK19" i="28"/>
  <c r="AJ19" i="28"/>
  <c r="AI19" i="28"/>
  <c r="AH19" i="28"/>
  <c r="AG19" i="28"/>
  <c r="AF19" i="28"/>
  <c r="AE19" i="28"/>
  <c r="AD19" i="28"/>
  <c r="AC19" i="28"/>
  <c r="AL18" i="28"/>
  <c r="AK18" i="28"/>
  <c r="AJ18" i="28"/>
  <c r="AI18" i="28"/>
  <c r="AH18" i="28"/>
  <c r="AG18" i="28"/>
  <c r="AF18" i="28"/>
  <c r="AE18" i="28"/>
  <c r="AD18" i="28"/>
  <c r="AC18" i="28"/>
  <c r="AL17" i="28"/>
  <c r="AK17" i="28"/>
  <c r="AJ17" i="28"/>
  <c r="AI17" i="28"/>
  <c r="AH17" i="28"/>
  <c r="AG17" i="28"/>
  <c r="AF17" i="28"/>
  <c r="AE17" i="28"/>
  <c r="AD17" i="28"/>
  <c r="AC17" i="28"/>
  <c r="AL16" i="28"/>
  <c r="AK16" i="28"/>
  <c r="AJ16" i="28"/>
  <c r="AI16" i="28"/>
  <c r="AH16" i="28"/>
  <c r="AG16" i="28"/>
  <c r="AF16" i="28"/>
  <c r="AE16" i="28"/>
  <c r="AD16" i="28"/>
  <c r="AC16" i="28"/>
  <c r="AL15" i="28"/>
  <c r="AK15" i="28"/>
  <c r="AJ15" i="28"/>
  <c r="AI15" i="28"/>
  <c r="AH15" i="28"/>
  <c r="AG15" i="28"/>
  <c r="AF15" i="28"/>
  <c r="AE15" i="28"/>
  <c r="AD15" i="28"/>
  <c r="AC15" i="28"/>
  <c r="AL14" i="28"/>
  <c r="AK14" i="28"/>
  <c r="AJ14" i="28"/>
  <c r="AI14" i="28"/>
  <c r="AH14" i="28"/>
  <c r="AG14" i="28"/>
  <c r="AF14" i="28"/>
  <c r="AE14" i="28"/>
  <c r="AD14" i="28"/>
  <c r="AC14" i="28"/>
  <c r="AL13" i="28"/>
  <c r="AK13" i="28"/>
  <c r="AJ13" i="28"/>
  <c r="AI13" i="28"/>
  <c r="AH13" i="28"/>
  <c r="AG13" i="28"/>
  <c r="AF13" i="28"/>
  <c r="AE13" i="28"/>
  <c r="AD13" i="28"/>
  <c r="AC13" i="28"/>
  <c r="AL12" i="28"/>
  <c r="AK12" i="28"/>
  <c r="AJ12" i="28"/>
  <c r="AI12" i="28"/>
  <c r="AH12" i="28"/>
  <c r="AG12" i="28"/>
  <c r="AF12" i="28"/>
  <c r="AE12" i="28"/>
  <c r="AD12" i="28"/>
  <c r="AC12" i="28"/>
  <c r="AL11" i="28"/>
  <c r="AK11" i="28"/>
  <c r="AJ11" i="28"/>
  <c r="AI11" i="28"/>
  <c r="AH11" i="28"/>
  <c r="AG11" i="28"/>
  <c r="AF11" i="28"/>
  <c r="AE11" i="28"/>
  <c r="AD11" i="28"/>
  <c r="AC11" i="28"/>
  <c r="AL10" i="28"/>
  <c r="AK10" i="28"/>
  <c r="AJ10" i="28"/>
  <c r="AI10" i="28"/>
  <c r="AH10" i="28"/>
  <c r="AG10" i="28"/>
  <c r="AF10" i="28"/>
  <c r="AE10" i="28"/>
  <c r="AD10" i="28"/>
  <c r="AC10" i="28"/>
  <c r="AL9" i="28"/>
  <c r="AK9" i="28"/>
  <c r="AJ9" i="28"/>
  <c r="AI9" i="28"/>
  <c r="AH9" i="28"/>
  <c r="AG9" i="28"/>
  <c r="AF9" i="28"/>
  <c r="AE9" i="28"/>
  <c r="AD9" i="28"/>
  <c r="AC9" i="28"/>
  <c r="AL8" i="28"/>
  <c r="AK8" i="28"/>
  <c r="AJ8" i="28"/>
  <c r="AI8" i="28"/>
  <c r="AH8" i="28"/>
  <c r="AG8" i="28"/>
  <c r="AF8" i="28"/>
  <c r="AE8" i="28"/>
  <c r="AD8" i="28"/>
  <c r="AC8" i="28"/>
  <c r="AL82" i="51"/>
  <c r="AK82" i="51"/>
  <c r="AJ82" i="51"/>
  <c r="AI82" i="51"/>
  <c r="AH82" i="51"/>
  <c r="AG82" i="51"/>
  <c r="AF82" i="51"/>
  <c r="AE82" i="51"/>
  <c r="AD82" i="51"/>
  <c r="AC82" i="51"/>
  <c r="AL81" i="51"/>
  <c r="AK81" i="51"/>
  <c r="AJ81" i="51"/>
  <c r="AI81" i="51"/>
  <c r="AH81" i="51"/>
  <c r="AG81" i="51"/>
  <c r="AF81" i="51"/>
  <c r="AE81" i="51"/>
  <c r="AD81" i="51"/>
  <c r="AC81" i="51"/>
  <c r="AL80" i="51"/>
  <c r="AK80" i="51"/>
  <c r="AJ80" i="51"/>
  <c r="AI80" i="51"/>
  <c r="AH80" i="51"/>
  <c r="AG80" i="51"/>
  <c r="AF80" i="51"/>
  <c r="AE80" i="51"/>
  <c r="AD80" i="51"/>
  <c r="AC80" i="51"/>
  <c r="AL79" i="51"/>
  <c r="AK79" i="51"/>
  <c r="AJ79" i="51"/>
  <c r="AI79" i="51"/>
  <c r="AH79" i="51"/>
  <c r="AG79" i="51"/>
  <c r="AF79" i="51"/>
  <c r="AE79" i="51"/>
  <c r="AD79" i="51"/>
  <c r="AC79" i="51"/>
  <c r="AL78" i="51"/>
  <c r="AK78" i="51"/>
  <c r="AJ78" i="51"/>
  <c r="AI78" i="51"/>
  <c r="AH78" i="51"/>
  <c r="AG78" i="51"/>
  <c r="AF78" i="51"/>
  <c r="AE78" i="51"/>
  <c r="AD78" i="51"/>
  <c r="AC78" i="51"/>
  <c r="AL77" i="51"/>
  <c r="AK77" i="51"/>
  <c r="AJ77" i="51"/>
  <c r="AI77" i="51"/>
  <c r="AH77" i="51"/>
  <c r="AG77" i="51"/>
  <c r="AF77" i="51"/>
  <c r="AE77" i="51"/>
  <c r="AD77" i="51"/>
  <c r="AC77" i="51"/>
  <c r="AL76" i="51"/>
  <c r="AK76" i="51"/>
  <c r="AJ76" i="51"/>
  <c r="AI76" i="51"/>
  <c r="AH76" i="51"/>
  <c r="AG76" i="51"/>
  <c r="AF76" i="51"/>
  <c r="AE76" i="51"/>
  <c r="AD76" i="51"/>
  <c r="AC76" i="51"/>
  <c r="AL75" i="51"/>
  <c r="AK75" i="51"/>
  <c r="AJ75" i="51"/>
  <c r="AI75" i="51"/>
  <c r="AH75" i="51"/>
  <c r="AG75" i="51"/>
  <c r="AF75" i="51"/>
  <c r="AE75" i="51"/>
  <c r="AD75" i="51"/>
  <c r="AC75" i="51"/>
  <c r="AL74" i="51"/>
  <c r="AK74" i="51"/>
  <c r="AJ74" i="51"/>
  <c r="AI74" i="51"/>
  <c r="AH74" i="51"/>
  <c r="AG74" i="51"/>
  <c r="AF74" i="51"/>
  <c r="AE74" i="51"/>
  <c r="AD74" i="51"/>
  <c r="AC74" i="51"/>
  <c r="AL73" i="51"/>
  <c r="AK73" i="51"/>
  <c r="AJ73" i="51"/>
  <c r="AI73" i="51"/>
  <c r="AH73" i="51"/>
  <c r="AG73" i="51"/>
  <c r="AF73" i="51"/>
  <c r="AE73" i="51"/>
  <c r="AD73" i="51"/>
  <c r="AC73" i="51"/>
  <c r="AL72" i="51"/>
  <c r="AK72" i="51"/>
  <c r="AJ72" i="51"/>
  <c r="AI72" i="51"/>
  <c r="AH72" i="51"/>
  <c r="AG72" i="51"/>
  <c r="AF72" i="51"/>
  <c r="AE72" i="51"/>
  <c r="AD72" i="51"/>
  <c r="AC72" i="51"/>
  <c r="AL71" i="51"/>
  <c r="AK71" i="51"/>
  <c r="AJ71" i="51"/>
  <c r="AI71" i="51"/>
  <c r="AH71" i="51"/>
  <c r="AG71" i="51"/>
  <c r="AF71" i="51"/>
  <c r="AE71" i="51"/>
  <c r="AD71" i="51"/>
  <c r="AC71" i="51"/>
  <c r="AL70" i="51"/>
  <c r="AK70" i="51"/>
  <c r="AJ70" i="51"/>
  <c r="AI70" i="51"/>
  <c r="AH70" i="51"/>
  <c r="AG70" i="51"/>
  <c r="AF70" i="51"/>
  <c r="AE70" i="51"/>
  <c r="AD70" i="51"/>
  <c r="AC70" i="51"/>
  <c r="AL69" i="51"/>
  <c r="AK69" i="51"/>
  <c r="AJ69" i="51"/>
  <c r="AI69" i="51"/>
  <c r="AH69" i="51"/>
  <c r="AG69" i="51"/>
  <c r="AF69" i="51"/>
  <c r="AE69" i="51"/>
  <c r="AD69" i="51"/>
  <c r="AC69" i="51"/>
  <c r="AL68" i="51"/>
  <c r="AK68" i="51"/>
  <c r="AJ68" i="51"/>
  <c r="AI68" i="51"/>
  <c r="AH68" i="51"/>
  <c r="AG68" i="51"/>
  <c r="AF68" i="51"/>
  <c r="AE68" i="51"/>
  <c r="AD68" i="51"/>
  <c r="AC68" i="51"/>
  <c r="AL67" i="51"/>
  <c r="AK67" i="51"/>
  <c r="AJ67" i="51"/>
  <c r="AI67" i="51"/>
  <c r="AH67" i="51"/>
  <c r="AG67" i="51"/>
  <c r="AF67" i="51"/>
  <c r="AE67" i="51"/>
  <c r="AD67" i="51"/>
  <c r="AC67" i="51"/>
  <c r="AL66" i="51"/>
  <c r="AK66" i="51"/>
  <c r="AJ66" i="51"/>
  <c r="AI66" i="51"/>
  <c r="AH66" i="51"/>
  <c r="AG66" i="51"/>
  <c r="AF66" i="51"/>
  <c r="AE66" i="51"/>
  <c r="AD66" i="51"/>
  <c r="AC66" i="51"/>
  <c r="AL65" i="51"/>
  <c r="AK65" i="51"/>
  <c r="AJ65" i="51"/>
  <c r="AI65" i="51"/>
  <c r="AH65" i="51"/>
  <c r="AG65" i="51"/>
  <c r="AF65" i="51"/>
  <c r="AE65" i="51"/>
  <c r="AD65" i="51"/>
  <c r="AC65" i="51"/>
  <c r="AL64" i="51"/>
  <c r="AK64" i="51"/>
  <c r="AJ64" i="51"/>
  <c r="AI64" i="51"/>
  <c r="AH64" i="51"/>
  <c r="AG64" i="51"/>
  <c r="AF64" i="51"/>
  <c r="AE64" i="51"/>
  <c r="AD64" i="51"/>
  <c r="AC64" i="51"/>
  <c r="AL63" i="51"/>
  <c r="AK63" i="51"/>
  <c r="AJ63" i="51"/>
  <c r="AI63" i="51"/>
  <c r="AH63" i="51"/>
  <c r="AG63" i="51"/>
  <c r="AF63" i="51"/>
  <c r="AE63" i="51"/>
  <c r="AD63" i="51"/>
  <c r="AC63" i="51"/>
  <c r="AL62" i="51"/>
  <c r="AK62" i="51"/>
  <c r="AJ62" i="51"/>
  <c r="AI62" i="51"/>
  <c r="AH62" i="51"/>
  <c r="AG62" i="51"/>
  <c r="AF62" i="51"/>
  <c r="AE62" i="51"/>
  <c r="AD62" i="51"/>
  <c r="AC62" i="51"/>
  <c r="AL61" i="51"/>
  <c r="AK61" i="51"/>
  <c r="AJ61" i="51"/>
  <c r="AI61" i="51"/>
  <c r="AH61" i="51"/>
  <c r="AG61" i="51"/>
  <c r="AF61" i="51"/>
  <c r="AE61" i="51"/>
  <c r="AD61" i="51"/>
  <c r="AC61" i="51"/>
  <c r="AL60" i="51"/>
  <c r="AK60" i="51"/>
  <c r="AJ60" i="51"/>
  <c r="AI60" i="51"/>
  <c r="AH60" i="51"/>
  <c r="AG60" i="51"/>
  <c r="AF60" i="51"/>
  <c r="AE60" i="51"/>
  <c r="AD60" i="51"/>
  <c r="AC60" i="51"/>
  <c r="AL59" i="51"/>
  <c r="AK59" i="51"/>
  <c r="AJ59" i="51"/>
  <c r="AI59" i="51"/>
  <c r="AH59" i="51"/>
  <c r="AG59" i="51"/>
  <c r="AF59" i="51"/>
  <c r="AE59" i="51"/>
  <c r="AD59" i="51"/>
  <c r="AC59" i="51"/>
  <c r="AL58" i="51"/>
  <c r="AK58" i="51"/>
  <c r="AJ58" i="51"/>
  <c r="AI58" i="51"/>
  <c r="AH58" i="51"/>
  <c r="AG58" i="51"/>
  <c r="AF58" i="51"/>
  <c r="AE58" i="51"/>
  <c r="AD58" i="51"/>
  <c r="AC58" i="51"/>
  <c r="AL57" i="51"/>
  <c r="AK57" i="51"/>
  <c r="AJ57" i="51"/>
  <c r="AI57" i="51"/>
  <c r="AH57" i="51"/>
  <c r="AG57" i="51"/>
  <c r="AF57" i="51"/>
  <c r="AE57" i="51"/>
  <c r="AD57" i="51"/>
  <c r="AC57" i="51"/>
  <c r="AL56" i="51"/>
  <c r="AK56" i="51"/>
  <c r="AJ56" i="51"/>
  <c r="AI56" i="51"/>
  <c r="AH56" i="51"/>
  <c r="AG56" i="51"/>
  <c r="AF56" i="51"/>
  <c r="AE56" i="51"/>
  <c r="AD56" i="51"/>
  <c r="AC56" i="51"/>
  <c r="AL55" i="51"/>
  <c r="AK55" i="51"/>
  <c r="AJ55" i="51"/>
  <c r="AI55" i="51"/>
  <c r="AH55" i="51"/>
  <c r="AG55" i="51"/>
  <c r="AF55" i="51"/>
  <c r="AE55" i="51"/>
  <c r="AD55" i="51"/>
  <c r="AC55" i="51"/>
  <c r="AL54" i="51"/>
  <c r="AK54" i="51"/>
  <c r="AJ54" i="51"/>
  <c r="AI54" i="51"/>
  <c r="AH54" i="51"/>
  <c r="AG54" i="51"/>
  <c r="AF54" i="51"/>
  <c r="AE54" i="51"/>
  <c r="AD54" i="51"/>
  <c r="AC54" i="51"/>
  <c r="AL53" i="51"/>
  <c r="AK53" i="51"/>
  <c r="AJ53" i="51"/>
  <c r="AI53" i="51"/>
  <c r="AH53" i="51"/>
  <c r="AG53" i="51"/>
  <c r="AF53" i="51"/>
  <c r="AE53" i="51"/>
  <c r="AD53" i="51"/>
  <c r="AC53" i="51"/>
  <c r="AL52" i="51"/>
  <c r="AK52" i="51"/>
  <c r="AJ52" i="51"/>
  <c r="AI52" i="51"/>
  <c r="AH52" i="51"/>
  <c r="AG52" i="51"/>
  <c r="AF52" i="51"/>
  <c r="AE52" i="51"/>
  <c r="AD52" i="51"/>
  <c r="AC52" i="51"/>
  <c r="AL51" i="51"/>
  <c r="AK51" i="51"/>
  <c r="AJ51" i="51"/>
  <c r="AI51" i="51"/>
  <c r="AH51" i="51"/>
  <c r="AG51" i="51"/>
  <c r="AF51" i="51"/>
  <c r="AE51" i="51"/>
  <c r="AD51" i="51"/>
  <c r="AC51" i="51"/>
  <c r="AL50" i="51"/>
  <c r="AK50" i="51"/>
  <c r="AJ50" i="51"/>
  <c r="AI50" i="51"/>
  <c r="AH50" i="51"/>
  <c r="AG50" i="51"/>
  <c r="AF50" i="51"/>
  <c r="AE50" i="51"/>
  <c r="AD50" i="51"/>
  <c r="AC50" i="51"/>
  <c r="AL49" i="51"/>
  <c r="AK49" i="51"/>
  <c r="AJ49" i="51"/>
  <c r="AI49" i="51"/>
  <c r="AH49" i="51"/>
  <c r="AG49" i="51"/>
  <c r="AF49" i="51"/>
  <c r="AE49" i="51"/>
  <c r="AD49" i="51"/>
  <c r="AC49" i="51"/>
  <c r="AL48" i="51"/>
  <c r="AK48" i="51"/>
  <c r="AJ48" i="51"/>
  <c r="AI48" i="51"/>
  <c r="AH48" i="51"/>
  <c r="AG48" i="51"/>
  <c r="AF48" i="51"/>
  <c r="AE48" i="51"/>
  <c r="AD48" i="51"/>
  <c r="AC48" i="51"/>
  <c r="AL47" i="51"/>
  <c r="AK47" i="51"/>
  <c r="AJ47" i="51"/>
  <c r="AI47" i="51"/>
  <c r="AH47" i="51"/>
  <c r="AG47" i="51"/>
  <c r="AF47" i="51"/>
  <c r="AE47" i="51"/>
  <c r="AD47" i="51"/>
  <c r="AC47" i="51"/>
  <c r="AL46" i="51"/>
  <c r="AK46" i="51"/>
  <c r="AJ46" i="51"/>
  <c r="AI46" i="51"/>
  <c r="AH46" i="51"/>
  <c r="AG46" i="51"/>
  <c r="AF46" i="51"/>
  <c r="AE46" i="51"/>
  <c r="AD46" i="51"/>
  <c r="AC46" i="51"/>
  <c r="AL45" i="51"/>
  <c r="AK45" i="51"/>
  <c r="AJ45" i="51"/>
  <c r="AI45" i="51"/>
  <c r="AH45" i="51"/>
  <c r="AG45" i="51"/>
  <c r="AF45" i="51"/>
  <c r="AE45" i="51"/>
  <c r="AD45" i="51"/>
  <c r="AC45" i="51"/>
  <c r="AL44" i="51"/>
  <c r="AK44" i="51"/>
  <c r="AJ44" i="51"/>
  <c r="AI44" i="51"/>
  <c r="AH44" i="51"/>
  <c r="AG44" i="51"/>
  <c r="AF44" i="51"/>
  <c r="AE44" i="51"/>
  <c r="AD44" i="51"/>
  <c r="AC44" i="51"/>
  <c r="AL43" i="51"/>
  <c r="AK43" i="51"/>
  <c r="AJ43" i="51"/>
  <c r="AI43" i="51"/>
  <c r="AH43" i="51"/>
  <c r="AG43" i="51"/>
  <c r="AF43" i="51"/>
  <c r="AE43" i="51"/>
  <c r="AD43" i="51"/>
  <c r="AC43" i="51"/>
  <c r="AL42" i="51"/>
  <c r="AK42" i="51"/>
  <c r="AJ42" i="51"/>
  <c r="AI42" i="51"/>
  <c r="AH42" i="51"/>
  <c r="AG42" i="51"/>
  <c r="AF42" i="51"/>
  <c r="AE42" i="51"/>
  <c r="AD42" i="51"/>
  <c r="AC42" i="51"/>
  <c r="AL41" i="51"/>
  <c r="AK41" i="51"/>
  <c r="AJ41" i="51"/>
  <c r="AI41" i="51"/>
  <c r="AH41" i="51"/>
  <c r="AG41" i="51"/>
  <c r="AF41" i="51"/>
  <c r="AE41" i="51"/>
  <c r="AD41" i="51"/>
  <c r="AC41" i="51"/>
  <c r="AL40" i="51"/>
  <c r="AK40" i="51"/>
  <c r="AJ40" i="51"/>
  <c r="AI40" i="51"/>
  <c r="AH40" i="51"/>
  <c r="AG40" i="51"/>
  <c r="AF40" i="51"/>
  <c r="AE40" i="51"/>
  <c r="AD40" i="51"/>
  <c r="AC40" i="51"/>
  <c r="AL39" i="51"/>
  <c r="AK39" i="51"/>
  <c r="AJ39" i="51"/>
  <c r="AI39" i="51"/>
  <c r="AH39" i="51"/>
  <c r="AG39" i="51"/>
  <c r="AF39" i="51"/>
  <c r="AE39" i="51"/>
  <c r="AD39" i="51"/>
  <c r="AC39" i="51"/>
  <c r="AL38" i="51"/>
  <c r="AK38" i="51"/>
  <c r="AJ38" i="51"/>
  <c r="AI38" i="51"/>
  <c r="AH38" i="51"/>
  <c r="AG38" i="51"/>
  <c r="AF38" i="51"/>
  <c r="AE38" i="51"/>
  <c r="AD38" i="51"/>
  <c r="AC38" i="51"/>
  <c r="AL37" i="51"/>
  <c r="AK37" i="51"/>
  <c r="AJ37" i="51"/>
  <c r="AI37" i="51"/>
  <c r="AH37" i="51"/>
  <c r="AG37" i="51"/>
  <c r="AF37" i="51"/>
  <c r="AE37" i="51"/>
  <c r="AD37" i="51"/>
  <c r="AC37" i="51"/>
  <c r="AL36" i="51"/>
  <c r="AK36" i="51"/>
  <c r="AJ36" i="51"/>
  <c r="AI36" i="51"/>
  <c r="AH36" i="51"/>
  <c r="AG36" i="51"/>
  <c r="AF36" i="51"/>
  <c r="AE36" i="51"/>
  <c r="AD36" i="51"/>
  <c r="AC36" i="51"/>
  <c r="AL35" i="51"/>
  <c r="AK35" i="51"/>
  <c r="AJ35" i="51"/>
  <c r="AI35" i="51"/>
  <c r="AH35" i="51"/>
  <c r="AG35" i="51"/>
  <c r="AF35" i="51"/>
  <c r="AE35" i="51"/>
  <c r="AD35" i="51"/>
  <c r="AC35" i="51"/>
  <c r="AL34" i="51"/>
  <c r="AK34" i="51"/>
  <c r="AJ34" i="51"/>
  <c r="AI34" i="51"/>
  <c r="AH34" i="51"/>
  <c r="AG34" i="51"/>
  <c r="AF34" i="51"/>
  <c r="AE34" i="51"/>
  <c r="AD34" i="51"/>
  <c r="AC34" i="51"/>
  <c r="AL33" i="51"/>
  <c r="AK33" i="51"/>
  <c r="AJ33" i="51"/>
  <c r="AI33" i="51"/>
  <c r="AH33" i="51"/>
  <c r="AG33" i="51"/>
  <c r="AF33" i="51"/>
  <c r="AE33" i="51"/>
  <c r="AD33" i="51"/>
  <c r="AC33" i="51"/>
  <c r="AL32" i="51"/>
  <c r="AK32" i="51"/>
  <c r="AJ32" i="51"/>
  <c r="AI32" i="51"/>
  <c r="AH32" i="51"/>
  <c r="AG32" i="51"/>
  <c r="AF32" i="51"/>
  <c r="AE32" i="51"/>
  <c r="AD32" i="51"/>
  <c r="AC32" i="51"/>
  <c r="AL31" i="51"/>
  <c r="AK31" i="51"/>
  <c r="AJ31" i="51"/>
  <c r="AI31" i="51"/>
  <c r="AH31" i="51"/>
  <c r="AG31" i="51"/>
  <c r="AF31" i="51"/>
  <c r="AE31" i="51"/>
  <c r="AD31" i="51"/>
  <c r="AC31" i="51"/>
  <c r="AL30" i="51"/>
  <c r="AK30" i="51"/>
  <c r="AJ30" i="51"/>
  <c r="AI30" i="51"/>
  <c r="AH30" i="51"/>
  <c r="AG30" i="51"/>
  <c r="AF30" i="51"/>
  <c r="AE30" i="51"/>
  <c r="AD30" i="51"/>
  <c r="AC30" i="51"/>
  <c r="AL29" i="51"/>
  <c r="AK29" i="51"/>
  <c r="AJ29" i="51"/>
  <c r="AI29" i="51"/>
  <c r="AH29" i="51"/>
  <c r="AG29" i="51"/>
  <c r="AF29" i="51"/>
  <c r="AE29" i="51"/>
  <c r="AD29" i="51"/>
  <c r="AC29" i="51"/>
  <c r="AL28" i="51"/>
  <c r="AK28" i="51"/>
  <c r="AJ28" i="51"/>
  <c r="AI28" i="51"/>
  <c r="AH28" i="51"/>
  <c r="AG28" i="51"/>
  <c r="AF28" i="51"/>
  <c r="AE28" i="51"/>
  <c r="AD28" i="51"/>
  <c r="AC28" i="51"/>
  <c r="AL27" i="51"/>
  <c r="AK27" i="51"/>
  <c r="AJ27" i="51"/>
  <c r="AI27" i="51"/>
  <c r="AH27" i="51"/>
  <c r="AG27" i="51"/>
  <c r="AF27" i="51"/>
  <c r="AE27" i="51"/>
  <c r="AD27" i="51"/>
  <c r="AC27" i="51"/>
  <c r="AL26" i="51"/>
  <c r="AK26" i="51"/>
  <c r="AJ26" i="51"/>
  <c r="AI26" i="51"/>
  <c r="AH26" i="51"/>
  <c r="AG26" i="51"/>
  <c r="AF26" i="51"/>
  <c r="AE26" i="51"/>
  <c r="AD26" i="51"/>
  <c r="AC26" i="51"/>
  <c r="AL25" i="51"/>
  <c r="AK25" i="51"/>
  <c r="AJ25" i="51"/>
  <c r="AI25" i="51"/>
  <c r="AH25" i="51"/>
  <c r="AG25" i="51"/>
  <c r="AF25" i="51"/>
  <c r="AE25" i="51"/>
  <c r="AD25" i="51"/>
  <c r="AC25" i="51"/>
  <c r="AL24" i="51"/>
  <c r="AK24" i="51"/>
  <c r="AJ24" i="51"/>
  <c r="AI24" i="51"/>
  <c r="AH24" i="51"/>
  <c r="AG24" i="51"/>
  <c r="AF24" i="51"/>
  <c r="AE24" i="51"/>
  <c r="AD24" i="51"/>
  <c r="AC24" i="51"/>
  <c r="AL23" i="51"/>
  <c r="AK23" i="51"/>
  <c r="AJ23" i="51"/>
  <c r="AI23" i="51"/>
  <c r="AH23" i="51"/>
  <c r="AG23" i="51"/>
  <c r="AF23" i="51"/>
  <c r="AE23" i="51"/>
  <c r="AD23" i="51"/>
  <c r="AC23" i="51"/>
  <c r="AL22" i="51"/>
  <c r="AK22" i="51"/>
  <c r="AJ22" i="51"/>
  <c r="AI22" i="51"/>
  <c r="AH22" i="51"/>
  <c r="AG22" i="51"/>
  <c r="AF22" i="51"/>
  <c r="AE22" i="51"/>
  <c r="AD22" i="51"/>
  <c r="AC22" i="51"/>
  <c r="AL21" i="51"/>
  <c r="AK21" i="51"/>
  <c r="AJ21" i="51"/>
  <c r="AI21" i="51"/>
  <c r="AH21" i="51"/>
  <c r="AG21" i="51"/>
  <c r="AF21" i="51"/>
  <c r="AE21" i="51"/>
  <c r="AD21" i="51"/>
  <c r="AC21" i="51"/>
  <c r="AL20" i="51"/>
  <c r="AK20" i="51"/>
  <c r="AJ20" i="51"/>
  <c r="AI20" i="51"/>
  <c r="AH20" i="51"/>
  <c r="AG20" i="51"/>
  <c r="AF20" i="51"/>
  <c r="AE20" i="51"/>
  <c r="AD20" i="51"/>
  <c r="AC20" i="51"/>
  <c r="AL19" i="51"/>
  <c r="AK19" i="51"/>
  <c r="AJ19" i="51"/>
  <c r="AI19" i="51"/>
  <c r="AH19" i="51"/>
  <c r="AG19" i="51"/>
  <c r="AF19" i="51"/>
  <c r="AE19" i="51"/>
  <c r="AD19" i="51"/>
  <c r="AC19" i="51"/>
  <c r="AL18" i="51"/>
  <c r="AK18" i="51"/>
  <c r="AJ18" i="51"/>
  <c r="AI18" i="51"/>
  <c r="AH18" i="51"/>
  <c r="AG18" i="51"/>
  <c r="AF18" i="51"/>
  <c r="AE18" i="51"/>
  <c r="AD18" i="51"/>
  <c r="AC18" i="51"/>
  <c r="AL17" i="51"/>
  <c r="AK17" i="51"/>
  <c r="AJ17" i="51"/>
  <c r="AI17" i="51"/>
  <c r="AH17" i="51"/>
  <c r="AG17" i="51"/>
  <c r="AF17" i="51"/>
  <c r="AE17" i="51"/>
  <c r="AD17" i="51"/>
  <c r="AC17" i="51"/>
  <c r="AL16" i="51"/>
  <c r="AK16" i="51"/>
  <c r="AJ16" i="51"/>
  <c r="AI16" i="51"/>
  <c r="AH16" i="51"/>
  <c r="AG16" i="51"/>
  <c r="AF16" i="51"/>
  <c r="AE16" i="51"/>
  <c r="AD16" i="51"/>
  <c r="AC16" i="51"/>
  <c r="AL15" i="51"/>
  <c r="AK15" i="51"/>
  <c r="AJ15" i="51"/>
  <c r="AI15" i="51"/>
  <c r="AH15" i="51"/>
  <c r="AG15" i="51"/>
  <c r="AF15" i="51"/>
  <c r="AE15" i="51"/>
  <c r="AD15" i="51"/>
  <c r="AC15" i="51"/>
  <c r="AL14" i="51"/>
  <c r="AK14" i="51"/>
  <c r="AJ14" i="51"/>
  <c r="AI14" i="51"/>
  <c r="AH14" i="51"/>
  <c r="AG14" i="51"/>
  <c r="AF14" i="51"/>
  <c r="AE14" i="51"/>
  <c r="AD14" i="51"/>
  <c r="AC14" i="51"/>
  <c r="AL13" i="51"/>
  <c r="AK13" i="51"/>
  <c r="AJ13" i="51"/>
  <c r="AI13" i="51"/>
  <c r="AH13" i="51"/>
  <c r="AG13" i="51"/>
  <c r="AF13" i="51"/>
  <c r="AE13" i="51"/>
  <c r="AD13" i="51"/>
  <c r="AC13" i="51"/>
  <c r="AL12" i="51"/>
  <c r="AK12" i="51"/>
  <c r="AJ12" i="51"/>
  <c r="AI12" i="51"/>
  <c r="AH12" i="51"/>
  <c r="AG12" i="51"/>
  <c r="AF12" i="51"/>
  <c r="AE12" i="51"/>
  <c r="AD12" i="51"/>
  <c r="AC12" i="51"/>
  <c r="AL11" i="51"/>
  <c r="AK11" i="51"/>
  <c r="AJ11" i="51"/>
  <c r="AI11" i="51"/>
  <c r="AH11" i="51"/>
  <c r="AG11" i="51"/>
  <c r="AF11" i="51"/>
  <c r="AE11" i="51"/>
  <c r="AD11" i="51"/>
  <c r="AC11" i="51"/>
  <c r="AL10" i="51"/>
  <c r="AK10" i="51"/>
  <c r="AJ10" i="51"/>
  <c r="AI10" i="51"/>
  <c r="AH10" i="51"/>
  <c r="AG10" i="51"/>
  <c r="AF10" i="51"/>
  <c r="AE10" i="51"/>
  <c r="AD10" i="51"/>
  <c r="AC10" i="51"/>
  <c r="AL9" i="51"/>
  <c r="AK9" i="51"/>
  <c r="AJ9" i="51"/>
  <c r="AI9" i="51"/>
  <c r="AH9" i="51"/>
  <c r="AG9" i="51"/>
  <c r="AF9" i="51"/>
  <c r="AE9" i="51"/>
  <c r="AD9" i="51"/>
  <c r="AC9" i="51"/>
  <c r="AL8" i="51"/>
  <c r="AK8" i="51"/>
  <c r="AJ8" i="51"/>
  <c r="AI8" i="51"/>
  <c r="AH8" i="51"/>
  <c r="AG8" i="51"/>
  <c r="AF8" i="51"/>
  <c r="AE8" i="51"/>
  <c r="AD8" i="51"/>
  <c r="AC8" i="51"/>
  <c r="AL82" i="50"/>
  <c r="AK82" i="50"/>
  <c r="AJ82" i="50"/>
  <c r="AI82" i="50"/>
  <c r="AH82" i="50"/>
  <c r="AG82" i="50"/>
  <c r="AF82" i="50"/>
  <c r="AE82" i="50"/>
  <c r="AD82" i="50"/>
  <c r="AC82" i="50"/>
  <c r="AL81" i="50"/>
  <c r="AK81" i="50"/>
  <c r="AJ81" i="50"/>
  <c r="AI81" i="50"/>
  <c r="AH81" i="50"/>
  <c r="AG81" i="50"/>
  <c r="AF81" i="50"/>
  <c r="AE81" i="50"/>
  <c r="AD81" i="50"/>
  <c r="AC81" i="50"/>
  <c r="AL80" i="50"/>
  <c r="AK80" i="50"/>
  <c r="AJ80" i="50"/>
  <c r="AI80" i="50"/>
  <c r="AH80" i="50"/>
  <c r="AG80" i="50"/>
  <c r="AF80" i="50"/>
  <c r="AE80" i="50"/>
  <c r="AD80" i="50"/>
  <c r="AC80" i="50"/>
  <c r="AL79" i="50"/>
  <c r="AK79" i="50"/>
  <c r="AJ79" i="50"/>
  <c r="AI79" i="50"/>
  <c r="AH79" i="50"/>
  <c r="AG79" i="50"/>
  <c r="AF79" i="50"/>
  <c r="AE79" i="50"/>
  <c r="AD79" i="50"/>
  <c r="AC79" i="50"/>
  <c r="AL78" i="50"/>
  <c r="AK78" i="50"/>
  <c r="AJ78" i="50"/>
  <c r="AI78" i="50"/>
  <c r="AH78" i="50"/>
  <c r="AG78" i="50"/>
  <c r="AF78" i="50"/>
  <c r="AE78" i="50"/>
  <c r="AD78" i="50"/>
  <c r="AC78" i="50"/>
  <c r="AL77" i="50"/>
  <c r="AK77" i="50"/>
  <c r="AJ77" i="50"/>
  <c r="AI77" i="50"/>
  <c r="AH77" i="50"/>
  <c r="AG77" i="50"/>
  <c r="AF77" i="50"/>
  <c r="AE77" i="50"/>
  <c r="AD77" i="50"/>
  <c r="AC77" i="50"/>
  <c r="AL76" i="50"/>
  <c r="AK76" i="50"/>
  <c r="AJ76" i="50"/>
  <c r="AI76" i="50"/>
  <c r="AH76" i="50"/>
  <c r="AG76" i="50"/>
  <c r="AF76" i="50"/>
  <c r="AE76" i="50"/>
  <c r="AD76" i="50"/>
  <c r="AC76" i="50"/>
  <c r="AL75" i="50"/>
  <c r="AK75" i="50"/>
  <c r="AJ75" i="50"/>
  <c r="AI75" i="50"/>
  <c r="AH75" i="50"/>
  <c r="AG75" i="50"/>
  <c r="AF75" i="50"/>
  <c r="AE75" i="50"/>
  <c r="AD75" i="50"/>
  <c r="AC75" i="50"/>
  <c r="AL74" i="50"/>
  <c r="AK74" i="50"/>
  <c r="AJ74" i="50"/>
  <c r="AI74" i="50"/>
  <c r="AH74" i="50"/>
  <c r="AG74" i="50"/>
  <c r="AF74" i="50"/>
  <c r="AE74" i="50"/>
  <c r="AD74" i="50"/>
  <c r="AC74" i="50"/>
  <c r="AL73" i="50"/>
  <c r="AK73" i="50"/>
  <c r="AJ73" i="50"/>
  <c r="AI73" i="50"/>
  <c r="AH73" i="50"/>
  <c r="AG73" i="50"/>
  <c r="AF73" i="50"/>
  <c r="AE73" i="50"/>
  <c r="AD73" i="50"/>
  <c r="AC73" i="50"/>
  <c r="AL72" i="50"/>
  <c r="AK72" i="50"/>
  <c r="AJ72" i="50"/>
  <c r="AI72" i="50"/>
  <c r="AH72" i="50"/>
  <c r="AG72" i="50"/>
  <c r="AF72" i="50"/>
  <c r="AE72" i="50"/>
  <c r="AD72" i="50"/>
  <c r="AC72" i="50"/>
  <c r="AL71" i="50"/>
  <c r="AK71" i="50"/>
  <c r="AJ71" i="50"/>
  <c r="AI71" i="50"/>
  <c r="AH71" i="50"/>
  <c r="AG71" i="50"/>
  <c r="AF71" i="50"/>
  <c r="AE71" i="50"/>
  <c r="AD71" i="50"/>
  <c r="AC71" i="50"/>
  <c r="AL70" i="50"/>
  <c r="AK70" i="50"/>
  <c r="AJ70" i="50"/>
  <c r="AI70" i="50"/>
  <c r="AH70" i="50"/>
  <c r="AG70" i="50"/>
  <c r="AF70" i="50"/>
  <c r="AE70" i="50"/>
  <c r="AD70" i="50"/>
  <c r="AC70" i="50"/>
  <c r="AL69" i="50"/>
  <c r="AK69" i="50"/>
  <c r="AJ69" i="50"/>
  <c r="AI69" i="50"/>
  <c r="AH69" i="50"/>
  <c r="AG69" i="50"/>
  <c r="AF69" i="50"/>
  <c r="AE69" i="50"/>
  <c r="AD69" i="50"/>
  <c r="AC69" i="50"/>
  <c r="AL68" i="50"/>
  <c r="AK68" i="50"/>
  <c r="AJ68" i="50"/>
  <c r="AI68" i="50"/>
  <c r="AH68" i="50"/>
  <c r="AG68" i="50"/>
  <c r="AF68" i="50"/>
  <c r="AE68" i="50"/>
  <c r="AD68" i="50"/>
  <c r="AC68" i="50"/>
  <c r="AL67" i="50"/>
  <c r="AK67" i="50"/>
  <c r="AJ67" i="50"/>
  <c r="AI67" i="50"/>
  <c r="AH67" i="50"/>
  <c r="AG67" i="50"/>
  <c r="AF67" i="50"/>
  <c r="AE67" i="50"/>
  <c r="AD67" i="50"/>
  <c r="AC67" i="50"/>
  <c r="AL66" i="50"/>
  <c r="AK66" i="50"/>
  <c r="AJ66" i="50"/>
  <c r="AI66" i="50"/>
  <c r="AH66" i="50"/>
  <c r="AG66" i="50"/>
  <c r="AF66" i="50"/>
  <c r="AE66" i="50"/>
  <c r="AD66" i="50"/>
  <c r="AC66" i="50"/>
  <c r="AL65" i="50"/>
  <c r="AK65" i="50"/>
  <c r="AJ65" i="50"/>
  <c r="AI65" i="50"/>
  <c r="AH65" i="50"/>
  <c r="AG65" i="50"/>
  <c r="AF65" i="50"/>
  <c r="AE65" i="50"/>
  <c r="AD65" i="50"/>
  <c r="AC65" i="50"/>
  <c r="AL64" i="50"/>
  <c r="AK64" i="50"/>
  <c r="AJ64" i="50"/>
  <c r="AI64" i="50"/>
  <c r="AH64" i="50"/>
  <c r="AG64" i="50"/>
  <c r="AF64" i="50"/>
  <c r="AE64" i="50"/>
  <c r="AD64" i="50"/>
  <c r="AC64" i="50"/>
  <c r="AL63" i="50"/>
  <c r="AK63" i="50"/>
  <c r="AJ63" i="50"/>
  <c r="AI63" i="50"/>
  <c r="AH63" i="50"/>
  <c r="AG63" i="50"/>
  <c r="AF63" i="50"/>
  <c r="AE63" i="50"/>
  <c r="AD63" i="50"/>
  <c r="AC63" i="50"/>
  <c r="AL62" i="50"/>
  <c r="AK62" i="50"/>
  <c r="AJ62" i="50"/>
  <c r="AI62" i="50"/>
  <c r="AH62" i="50"/>
  <c r="AG62" i="50"/>
  <c r="AF62" i="50"/>
  <c r="AE62" i="50"/>
  <c r="AD62" i="50"/>
  <c r="AC62" i="50"/>
  <c r="AL61" i="50"/>
  <c r="AK61" i="50"/>
  <c r="AJ61" i="50"/>
  <c r="AI61" i="50"/>
  <c r="AH61" i="50"/>
  <c r="AG61" i="50"/>
  <c r="AF61" i="50"/>
  <c r="AE61" i="50"/>
  <c r="AD61" i="50"/>
  <c r="AC61" i="50"/>
  <c r="AL60" i="50"/>
  <c r="AK60" i="50"/>
  <c r="AJ60" i="50"/>
  <c r="AI60" i="50"/>
  <c r="AH60" i="50"/>
  <c r="AG60" i="50"/>
  <c r="AF60" i="50"/>
  <c r="AE60" i="50"/>
  <c r="AD60" i="50"/>
  <c r="AC60" i="50"/>
  <c r="AL59" i="50"/>
  <c r="AK59" i="50"/>
  <c r="AJ59" i="50"/>
  <c r="AI59" i="50"/>
  <c r="AH59" i="50"/>
  <c r="AG59" i="50"/>
  <c r="AF59" i="50"/>
  <c r="AE59" i="50"/>
  <c r="AD59" i="50"/>
  <c r="AC59" i="50"/>
  <c r="AL58" i="50"/>
  <c r="AK58" i="50"/>
  <c r="AJ58" i="50"/>
  <c r="AI58" i="50"/>
  <c r="AH58" i="50"/>
  <c r="AG58" i="50"/>
  <c r="AF58" i="50"/>
  <c r="AE58" i="50"/>
  <c r="AD58" i="50"/>
  <c r="AC58" i="50"/>
  <c r="AL57" i="50"/>
  <c r="AK57" i="50"/>
  <c r="AJ57" i="50"/>
  <c r="AI57" i="50"/>
  <c r="AH57" i="50"/>
  <c r="AG57" i="50"/>
  <c r="AF57" i="50"/>
  <c r="AE57" i="50"/>
  <c r="AD57" i="50"/>
  <c r="AC57" i="50"/>
  <c r="AL56" i="50"/>
  <c r="AK56" i="50"/>
  <c r="AJ56" i="50"/>
  <c r="AI56" i="50"/>
  <c r="AH56" i="50"/>
  <c r="AG56" i="50"/>
  <c r="AF56" i="50"/>
  <c r="AE56" i="50"/>
  <c r="AD56" i="50"/>
  <c r="AC56" i="50"/>
  <c r="AL55" i="50"/>
  <c r="AK55" i="50"/>
  <c r="AJ55" i="50"/>
  <c r="AI55" i="50"/>
  <c r="AH55" i="50"/>
  <c r="AG55" i="50"/>
  <c r="AF55" i="50"/>
  <c r="AE55" i="50"/>
  <c r="AD55" i="50"/>
  <c r="AC55" i="50"/>
  <c r="AL54" i="50"/>
  <c r="AK54" i="50"/>
  <c r="AJ54" i="50"/>
  <c r="AI54" i="50"/>
  <c r="AH54" i="50"/>
  <c r="AG54" i="50"/>
  <c r="AF54" i="50"/>
  <c r="AE54" i="50"/>
  <c r="AD54" i="50"/>
  <c r="AC54" i="50"/>
  <c r="AL53" i="50"/>
  <c r="AK53" i="50"/>
  <c r="AJ53" i="50"/>
  <c r="AI53" i="50"/>
  <c r="AH53" i="50"/>
  <c r="AG53" i="50"/>
  <c r="AF53" i="50"/>
  <c r="AE53" i="50"/>
  <c r="AD53" i="50"/>
  <c r="AC53" i="50"/>
  <c r="AL52" i="50"/>
  <c r="AK52" i="50"/>
  <c r="AJ52" i="50"/>
  <c r="AI52" i="50"/>
  <c r="AH52" i="50"/>
  <c r="AG52" i="50"/>
  <c r="AF52" i="50"/>
  <c r="AE52" i="50"/>
  <c r="AD52" i="50"/>
  <c r="AC52" i="50"/>
  <c r="AL51" i="50"/>
  <c r="AK51" i="50"/>
  <c r="AJ51" i="50"/>
  <c r="AI51" i="50"/>
  <c r="AH51" i="50"/>
  <c r="AG51" i="50"/>
  <c r="AF51" i="50"/>
  <c r="AE51" i="50"/>
  <c r="AD51" i="50"/>
  <c r="AC51" i="50"/>
  <c r="AL50" i="50"/>
  <c r="AK50" i="50"/>
  <c r="AJ50" i="50"/>
  <c r="AI50" i="50"/>
  <c r="AH50" i="50"/>
  <c r="AG50" i="50"/>
  <c r="AF50" i="50"/>
  <c r="AE50" i="50"/>
  <c r="AD50" i="50"/>
  <c r="AC50" i="50"/>
  <c r="AL49" i="50"/>
  <c r="AK49" i="50"/>
  <c r="AJ49" i="50"/>
  <c r="AI49" i="50"/>
  <c r="AH49" i="50"/>
  <c r="AG49" i="50"/>
  <c r="AF49" i="50"/>
  <c r="AE49" i="50"/>
  <c r="AD49" i="50"/>
  <c r="AC49" i="50"/>
  <c r="AL48" i="50"/>
  <c r="AK48" i="50"/>
  <c r="AJ48" i="50"/>
  <c r="AI48" i="50"/>
  <c r="AH48" i="50"/>
  <c r="AG48" i="50"/>
  <c r="AF48" i="50"/>
  <c r="AE48" i="50"/>
  <c r="AD48" i="50"/>
  <c r="AC48" i="50"/>
  <c r="AL47" i="50"/>
  <c r="AK47" i="50"/>
  <c r="AJ47" i="50"/>
  <c r="AI47" i="50"/>
  <c r="AH47" i="50"/>
  <c r="AG47" i="50"/>
  <c r="AF47" i="50"/>
  <c r="AE47" i="50"/>
  <c r="AD47" i="50"/>
  <c r="AC47" i="50"/>
  <c r="AL46" i="50"/>
  <c r="AK46" i="50"/>
  <c r="AJ46" i="50"/>
  <c r="AI46" i="50"/>
  <c r="AH46" i="50"/>
  <c r="AG46" i="50"/>
  <c r="AF46" i="50"/>
  <c r="AE46" i="50"/>
  <c r="AD46" i="50"/>
  <c r="AC46" i="50"/>
  <c r="AL45" i="50"/>
  <c r="AK45" i="50"/>
  <c r="AJ45" i="50"/>
  <c r="AI45" i="50"/>
  <c r="AH45" i="50"/>
  <c r="AG45" i="50"/>
  <c r="AF45" i="50"/>
  <c r="AE45" i="50"/>
  <c r="AD45" i="50"/>
  <c r="AC45" i="50"/>
  <c r="AL44" i="50"/>
  <c r="AK44" i="50"/>
  <c r="AJ44" i="50"/>
  <c r="AI44" i="50"/>
  <c r="AH44" i="50"/>
  <c r="AG44" i="50"/>
  <c r="AF44" i="50"/>
  <c r="AE44" i="50"/>
  <c r="AD44" i="50"/>
  <c r="AC44" i="50"/>
  <c r="AL43" i="50"/>
  <c r="AK43" i="50"/>
  <c r="AJ43" i="50"/>
  <c r="AI43" i="50"/>
  <c r="AH43" i="50"/>
  <c r="AG43" i="50"/>
  <c r="AF43" i="50"/>
  <c r="AE43" i="50"/>
  <c r="AD43" i="50"/>
  <c r="AC43" i="50"/>
  <c r="AL42" i="50"/>
  <c r="AK42" i="50"/>
  <c r="AJ42" i="50"/>
  <c r="AI42" i="50"/>
  <c r="AH42" i="50"/>
  <c r="AG42" i="50"/>
  <c r="AF42" i="50"/>
  <c r="AE42" i="50"/>
  <c r="AD42" i="50"/>
  <c r="AC42" i="50"/>
  <c r="AL41" i="50"/>
  <c r="AK41" i="50"/>
  <c r="AJ41" i="50"/>
  <c r="AI41" i="50"/>
  <c r="AH41" i="50"/>
  <c r="AG41" i="50"/>
  <c r="AF41" i="50"/>
  <c r="AE41" i="50"/>
  <c r="AD41" i="50"/>
  <c r="AC41" i="50"/>
  <c r="AL40" i="50"/>
  <c r="AK40" i="50"/>
  <c r="AJ40" i="50"/>
  <c r="AI40" i="50"/>
  <c r="AH40" i="50"/>
  <c r="AG40" i="50"/>
  <c r="AF40" i="50"/>
  <c r="AE40" i="50"/>
  <c r="AD40" i="50"/>
  <c r="AC40" i="50"/>
  <c r="AL39" i="50"/>
  <c r="AK39" i="50"/>
  <c r="AJ39" i="50"/>
  <c r="AI39" i="50"/>
  <c r="AH39" i="50"/>
  <c r="AG39" i="50"/>
  <c r="AF39" i="50"/>
  <c r="AE39" i="50"/>
  <c r="AD39" i="50"/>
  <c r="AC39" i="50"/>
  <c r="AL38" i="50"/>
  <c r="AK38" i="50"/>
  <c r="AJ38" i="50"/>
  <c r="AI38" i="50"/>
  <c r="AH38" i="50"/>
  <c r="AG38" i="50"/>
  <c r="AF38" i="50"/>
  <c r="AE38" i="50"/>
  <c r="AD38" i="50"/>
  <c r="AC38" i="50"/>
  <c r="AL37" i="50"/>
  <c r="AK37" i="50"/>
  <c r="AJ37" i="50"/>
  <c r="AI37" i="50"/>
  <c r="AH37" i="50"/>
  <c r="AG37" i="50"/>
  <c r="AF37" i="50"/>
  <c r="AE37" i="50"/>
  <c r="AD37" i="50"/>
  <c r="AC37" i="50"/>
  <c r="AL36" i="50"/>
  <c r="AK36" i="50"/>
  <c r="AJ36" i="50"/>
  <c r="AI36" i="50"/>
  <c r="AH36" i="50"/>
  <c r="AG36" i="50"/>
  <c r="AF36" i="50"/>
  <c r="AE36" i="50"/>
  <c r="AD36" i="50"/>
  <c r="AC36" i="50"/>
  <c r="AL35" i="50"/>
  <c r="AK35" i="50"/>
  <c r="AJ35" i="50"/>
  <c r="AI35" i="50"/>
  <c r="AH35" i="50"/>
  <c r="AG35" i="50"/>
  <c r="AF35" i="50"/>
  <c r="AE35" i="50"/>
  <c r="AD35" i="50"/>
  <c r="AC35" i="50"/>
  <c r="AL34" i="50"/>
  <c r="AK34" i="50"/>
  <c r="AJ34" i="50"/>
  <c r="AI34" i="50"/>
  <c r="AH34" i="50"/>
  <c r="AG34" i="50"/>
  <c r="AF34" i="50"/>
  <c r="AE34" i="50"/>
  <c r="AD34" i="50"/>
  <c r="AC34" i="50"/>
  <c r="AL33" i="50"/>
  <c r="AK33" i="50"/>
  <c r="AJ33" i="50"/>
  <c r="AI33" i="50"/>
  <c r="AH33" i="50"/>
  <c r="AG33" i="50"/>
  <c r="AF33" i="50"/>
  <c r="AE33" i="50"/>
  <c r="AD33" i="50"/>
  <c r="AC33" i="50"/>
  <c r="AL32" i="50"/>
  <c r="AK32" i="50"/>
  <c r="AJ32" i="50"/>
  <c r="AI32" i="50"/>
  <c r="AH32" i="50"/>
  <c r="AG32" i="50"/>
  <c r="AF32" i="50"/>
  <c r="AE32" i="50"/>
  <c r="AD32" i="50"/>
  <c r="AC32" i="50"/>
  <c r="AL31" i="50"/>
  <c r="AK31" i="50"/>
  <c r="AJ31" i="50"/>
  <c r="AI31" i="50"/>
  <c r="AH31" i="50"/>
  <c r="AG31" i="50"/>
  <c r="AF31" i="50"/>
  <c r="AE31" i="50"/>
  <c r="AD31" i="50"/>
  <c r="AC31" i="50"/>
  <c r="AL30" i="50"/>
  <c r="AK30" i="50"/>
  <c r="AJ30" i="50"/>
  <c r="AI30" i="50"/>
  <c r="AH30" i="50"/>
  <c r="AG30" i="50"/>
  <c r="AF30" i="50"/>
  <c r="AE30" i="50"/>
  <c r="AD30" i="50"/>
  <c r="AC30" i="50"/>
  <c r="AL29" i="50"/>
  <c r="AK29" i="50"/>
  <c r="AJ29" i="50"/>
  <c r="AI29" i="50"/>
  <c r="AH29" i="50"/>
  <c r="AG29" i="50"/>
  <c r="AF29" i="50"/>
  <c r="AE29" i="50"/>
  <c r="AD29" i="50"/>
  <c r="AC29" i="50"/>
  <c r="AL28" i="50"/>
  <c r="AK28" i="50"/>
  <c r="AJ28" i="50"/>
  <c r="AI28" i="50"/>
  <c r="AH28" i="50"/>
  <c r="AG28" i="50"/>
  <c r="AF28" i="50"/>
  <c r="AE28" i="50"/>
  <c r="AD28" i="50"/>
  <c r="AC28" i="50"/>
  <c r="AL27" i="50"/>
  <c r="AK27" i="50"/>
  <c r="AJ27" i="50"/>
  <c r="AI27" i="50"/>
  <c r="AH27" i="50"/>
  <c r="AG27" i="50"/>
  <c r="AF27" i="50"/>
  <c r="AE27" i="50"/>
  <c r="AD27" i="50"/>
  <c r="AC27" i="50"/>
  <c r="AL26" i="50"/>
  <c r="AK26" i="50"/>
  <c r="AJ26" i="50"/>
  <c r="AI26" i="50"/>
  <c r="AH26" i="50"/>
  <c r="AG26" i="50"/>
  <c r="AF26" i="50"/>
  <c r="AE26" i="50"/>
  <c r="AD26" i="50"/>
  <c r="AC26" i="50"/>
  <c r="AL25" i="50"/>
  <c r="AK25" i="50"/>
  <c r="AJ25" i="50"/>
  <c r="AI25" i="50"/>
  <c r="AH25" i="50"/>
  <c r="AG25" i="50"/>
  <c r="AF25" i="50"/>
  <c r="AE25" i="50"/>
  <c r="AD25" i="50"/>
  <c r="AC25" i="50"/>
  <c r="AL24" i="50"/>
  <c r="AK24" i="50"/>
  <c r="AJ24" i="50"/>
  <c r="AI24" i="50"/>
  <c r="AH24" i="50"/>
  <c r="AG24" i="50"/>
  <c r="AF24" i="50"/>
  <c r="AE24" i="50"/>
  <c r="AD24" i="50"/>
  <c r="AC24" i="50"/>
  <c r="AL23" i="50"/>
  <c r="AK23" i="50"/>
  <c r="AJ23" i="50"/>
  <c r="AI23" i="50"/>
  <c r="AH23" i="50"/>
  <c r="AG23" i="50"/>
  <c r="AF23" i="50"/>
  <c r="AE23" i="50"/>
  <c r="AD23" i="50"/>
  <c r="AC23" i="50"/>
  <c r="AL22" i="50"/>
  <c r="AK22" i="50"/>
  <c r="AJ22" i="50"/>
  <c r="AI22" i="50"/>
  <c r="AH22" i="50"/>
  <c r="AG22" i="50"/>
  <c r="AF22" i="50"/>
  <c r="AE22" i="50"/>
  <c r="AD22" i="50"/>
  <c r="AC22" i="50"/>
  <c r="AL21" i="50"/>
  <c r="AK21" i="50"/>
  <c r="AJ21" i="50"/>
  <c r="AI21" i="50"/>
  <c r="AH21" i="50"/>
  <c r="AG21" i="50"/>
  <c r="AF21" i="50"/>
  <c r="AE21" i="50"/>
  <c r="AD21" i="50"/>
  <c r="AC21" i="50"/>
  <c r="AL20" i="50"/>
  <c r="AK20" i="50"/>
  <c r="AJ20" i="50"/>
  <c r="AI20" i="50"/>
  <c r="AH20" i="50"/>
  <c r="AG20" i="50"/>
  <c r="AF20" i="50"/>
  <c r="AE20" i="50"/>
  <c r="AD20" i="50"/>
  <c r="AC20" i="50"/>
  <c r="AL19" i="50"/>
  <c r="AK19" i="50"/>
  <c r="AJ19" i="50"/>
  <c r="AI19" i="50"/>
  <c r="AH19" i="50"/>
  <c r="AG19" i="50"/>
  <c r="AF19" i="50"/>
  <c r="AE19" i="50"/>
  <c r="AD19" i="50"/>
  <c r="AC19" i="50"/>
  <c r="AL18" i="50"/>
  <c r="AK18" i="50"/>
  <c r="AJ18" i="50"/>
  <c r="AI18" i="50"/>
  <c r="AH18" i="50"/>
  <c r="AG18" i="50"/>
  <c r="AF18" i="50"/>
  <c r="AE18" i="50"/>
  <c r="AD18" i="50"/>
  <c r="AC18" i="50"/>
  <c r="AL17" i="50"/>
  <c r="AK17" i="50"/>
  <c r="AJ17" i="50"/>
  <c r="AI17" i="50"/>
  <c r="AH17" i="50"/>
  <c r="AG17" i="50"/>
  <c r="AF17" i="50"/>
  <c r="AE17" i="50"/>
  <c r="AD17" i="50"/>
  <c r="AC17" i="50"/>
  <c r="AL16" i="50"/>
  <c r="AK16" i="50"/>
  <c r="AJ16" i="50"/>
  <c r="AI16" i="50"/>
  <c r="AH16" i="50"/>
  <c r="AG16" i="50"/>
  <c r="AF16" i="50"/>
  <c r="AE16" i="50"/>
  <c r="AD16" i="50"/>
  <c r="AC16" i="50"/>
  <c r="AL15" i="50"/>
  <c r="AK15" i="50"/>
  <c r="AJ15" i="50"/>
  <c r="AI15" i="50"/>
  <c r="AH15" i="50"/>
  <c r="AG15" i="50"/>
  <c r="AF15" i="50"/>
  <c r="AE15" i="50"/>
  <c r="AD15" i="50"/>
  <c r="AC15" i="50"/>
  <c r="AL14" i="50"/>
  <c r="AK14" i="50"/>
  <c r="AJ14" i="50"/>
  <c r="AI14" i="50"/>
  <c r="AH14" i="50"/>
  <c r="AG14" i="50"/>
  <c r="AF14" i="50"/>
  <c r="AE14" i="50"/>
  <c r="AD14" i="50"/>
  <c r="AC14" i="50"/>
  <c r="AL13" i="50"/>
  <c r="AK13" i="50"/>
  <c r="AJ13" i="50"/>
  <c r="AI13" i="50"/>
  <c r="AH13" i="50"/>
  <c r="AG13" i="50"/>
  <c r="AF13" i="50"/>
  <c r="AE13" i="50"/>
  <c r="AD13" i="50"/>
  <c r="AC13" i="50"/>
  <c r="AL12" i="50"/>
  <c r="AK12" i="50"/>
  <c r="AJ12" i="50"/>
  <c r="AI12" i="50"/>
  <c r="AH12" i="50"/>
  <c r="AG12" i="50"/>
  <c r="AF12" i="50"/>
  <c r="AE12" i="50"/>
  <c r="AD12" i="50"/>
  <c r="AC12" i="50"/>
  <c r="AL11" i="50"/>
  <c r="AK11" i="50"/>
  <c r="AJ11" i="50"/>
  <c r="AI11" i="50"/>
  <c r="AH11" i="50"/>
  <c r="AG11" i="50"/>
  <c r="AF11" i="50"/>
  <c r="AE11" i="50"/>
  <c r="AD11" i="50"/>
  <c r="AC11" i="50"/>
  <c r="AL10" i="50"/>
  <c r="AK10" i="50"/>
  <c r="AJ10" i="50"/>
  <c r="AI10" i="50"/>
  <c r="AH10" i="50"/>
  <c r="AG10" i="50"/>
  <c r="AF10" i="50"/>
  <c r="AE10" i="50"/>
  <c r="AD10" i="50"/>
  <c r="AC10" i="50"/>
  <c r="AL9" i="50"/>
  <c r="AK9" i="50"/>
  <c r="AJ9" i="50"/>
  <c r="AI9" i="50"/>
  <c r="AH9" i="50"/>
  <c r="AG9" i="50"/>
  <c r="AF9" i="50"/>
  <c r="AE9" i="50"/>
  <c r="AD9" i="50"/>
  <c r="AC9" i="50"/>
  <c r="AL8" i="50"/>
  <c r="AK8" i="50"/>
  <c r="AJ8" i="50"/>
  <c r="AI8" i="50"/>
  <c r="AH8" i="50"/>
  <c r="AG8" i="50"/>
  <c r="AF8" i="50"/>
  <c r="AE8" i="50"/>
  <c r="AD8" i="50"/>
  <c r="AC8" i="50"/>
  <c r="AF82" i="49"/>
  <c r="AF81" i="49"/>
  <c r="AF80" i="49"/>
  <c r="AF79" i="49"/>
  <c r="AF78" i="49"/>
  <c r="AF77" i="49"/>
  <c r="AF76" i="49"/>
  <c r="AF75" i="49"/>
  <c r="AF74" i="49"/>
  <c r="AF73" i="49"/>
  <c r="AF72" i="49"/>
  <c r="AF71" i="49"/>
  <c r="AF70" i="49"/>
  <c r="AF69" i="49"/>
  <c r="AF68" i="49"/>
  <c r="AF67" i="49"/>
  <c r="AF66" i="49"/>
  <c r="AF65" i="49"/>
  <c r="AF64" i="49"/>
  <c r="AF63" i="49"/>
  <c r="AF62" i="49"/>
  <c r="AF61" i="49"/>
  <c r="AF60" i="49"/>
  <c r="AF59" i="49"/>
  <c r="AF58" i="49"/>
  <c r="AF57" i="49"/>
  <c r="AF56" i="49"/>
  <c r="AF55" i="49"/>
  <c r="AF54" i="49"/>
  <c r="AF53" i="49"/>
  <c r="AF52" i="49"/>
  <c r="AF51" i="49"/>
  <c r="AF50" i="49"/>
  <c r="AF49" i="49"/>
  <c r="AF48" i="49"/>
  <c r="AF47" i="49"/>
  <c r="AF46" i="49"/>
  <c r="AF45" i="49"/>
  <c r="AF44" i="49"/>
  <c r="AF43" i="49"/>
  <c r="AF42" i="49"/>
  <c r="AF41" i="49"/>
  <c r="AF40" i="49"/>
  <c r="AF39" i="49"/>
  <c r="AF38" i="49"/>
  <c r="AF37" i="49"/>
  <c r="AF36" i="49"/>
  <c r="AF35" i="49"/>
  <c r="AF34" i="49"/>
  <c r="AF33" i="49"/>
  <c r="AF32" i="49"/>
  <c r="AF31" i="49"/>
  <c r="AF30" i="49"/>
  <c r="AF29" i="49"/>
  <c r="AF28" i="49"/>
  <c r="AF27" i="49"/>
  <c r="AF26" i="49"/>
  <c r="AF25" i="49"/>
  <c r="AF24" i="49"/>
  <c r="AF23" i="49"/>
  <c r="AF22" i="49"/>
  <c r="AF21" i="49"/>
  <c r="AF20" i="49"/>
  <c r="AF19" i="49"/>
  <c r="AF18" i="49"/>
  <c r="AF17" i="49"/>
  <c r="AF16" i="49"/>
  <c r="AF15" i="49"/>
  <c r="AF14" i="49"/>
  <c r="AF13" i="49"/>
  <c r="AF12" i="49"/>
  <c r="AF11" i="49"/>
  <c r="AF10" i="49"/>
  <c r="AF9" i="49"/>
  <c r="AF8" i="49"/>
  <c r="AL82" i="48"/>
  <c r="AK82" i="48"/>
  <c r="AJ82" i="48"/>
  <c r="AI82" i="48"/>
  <c r="AH82" i="48"/>
  <c r="AG82" i="48"/>
  <c r="AF82" i="48"/>
  <c r="AE82" i="48"/>
  <c r="AD82" i="48"/>
  <c r="AC82" i="48"/>
  <c r="AL81" i="48"/>
  <c r="AK81" i="48"/>
  <c r="AJ81" i="48"/>
  <c r="AI81" i="48"/>
  <c r="AH81" i="48"/>
  <c r="AG81" i="48"/>
  <c r="AF81" i="48"/>
  <c r="AE81" i="48"/>
  <c r="AD81" i="48"/>
  <c r="AC81" i="48"/>
  <c r="AL80" i="48"/>
  <c r="AK80" i="48"/>
  <c r="AJ80" i="48"/>
  <c r="AI80" i="48"/>
  <c r="AH80" i="48"/>
  <c r="AG80" i="48"/>
  <c r="AF80" i="48"/>
  <c r="AE80" i="48"/>
  <c r="AD80" i="48"/>
  <c r="AC80" i="48"/>
  <c r="AL79" i="48"/>
  <c r="AK79" i="48"/>
  <c r="AJ79" i="48"/>
  <c r="AI79" i="48"/>
  <c r="AH79" i="48"/>
  <c r="AG79" i="48"/>
  <c r="AF79" i="48"/>
  <c r="AE79" i="48"/>
  <c r="AD79" i="48"/>
  <c r="AC79" i="48"/>
  <c r="AL78" i="48"/>
  <c r="AK78" i="48"/>
  <c r="AJ78" i="48"/>
  <c r="AI78" i="48"/>
  <c r="AH78" i="48"/>
  <c r="AG78" i="48"/>
  <c r="AF78" i="48"/>
  <c r="AE78" i="48"/>
  <c r="AD78" i="48"/>
  <c r="AC78" i="48"/>
  <c r="AL77" i="48"/>
  <c r="AK77" i="48"/>
  <c r="AJ77" i="48"/>
  <c r="AI77" i="48"/>
  <c r="AH77" i="48"/>
  <c r="AG77" i="48"/>
  <c r="AF77" i="48"/>
  <c r="AE77" i="48"/>
  <c r="AD77" i="48"/>
  <c r="AC77" i="48"/>
  <c r="AL76" i="48"/>
  <c r="AK76" i="48"/>
  <c r="AJ76" i="48"/>
  <c r="AI76" i="48"/>
  <c r="AH76" i="48"/>
  <c r="AG76" i="48"/>
  <c r="AF76" i="48"/>
  <c r="AE76" i="48"/>
  <c r="AD76" i="48"/>
  <c r="AC76" i="48"/>
  <c r="AL75" i="48"/>
  <c r="AK75" i="48"/>
  <c r="AJ75" i="48"/>
  <c r="AI75" i="48"/>
  <c r="AH75" i="48"/>
  <c r="AG75" i="48"/>
  <c r="AF75" i="48"/>
  <c r="AE75" i="48"/>
  <c r="AD75" i="48"/>
  <c r="AC75" i="48"/>
  <c r="AL74" i="48"/>
  <c r="AK74" i="48"/>
  <c r="AJ74" i="48"/>
  <c r="AI74" i="48"/>
  <c r="AH74" i="48"/>
  <c r="AG74" i="48"/>
  <c r="AF74" i="48"/>
  <c r="AE74" i="48"/>
  <c r="AD74" i="48"/>
  <c r="AC74" i="48"/>
  <c r="AL73" i="48"/>
  <c r="AK73" i="48"/>
  <c r="AJ73" i="48"/>
  <c r="AI73" i="48"/>
  <c r="AH73" i="48"/>
  <c r="AG73" i="48"/>
  <c r="AF73" i="48"/>
  <c r="AE73" i="48"/>
  <c r="AD73" i="48"/>
  <c r="AC73" i="48"/>
  <c r="AL72" i="48"/>
  <c r="AK72" i="48"/>
  <c r="AJ72" i="48"/>
  <c r="AI72" i="48"/>
  <c r="AH72" i="48"/>
  <c r="AG72" i="48"/>
  <c r="AF72" i="48"/>
  <c r="AE72" i="48"/>
  <c r="AD72" i="48"/>
  <c r="AC72" i="48"/>
  <c r="AL71" i="48"/>
  <c r="AK71" i="48"/>
  <c r="AJ71" i="48"/>
  <c r="AI71" i="48"/>
  <c r="AH71" i="48"/>
  <c r="AG71" i="48"/>
  <c r="AF71" i="48"/>
  <c r="AE71" i="48"/>
  <c r="AD71" i="48"/>
  <c r="AC71" i="48"/>
  <c r="AL70" i="48"/>
  <c r="AK70" i="48"/>
  <c r="AJ70" i="48"/>
  <c r="AI70" i="48"/>
  <c r="AH70" i="48"/>
  <c r="AG70" i="48"/>
  <c r="AF70" i="48"/>
  <c r="AE70" i="48"/>
  <c r="AD70" i="48"/>
  <c r="AC70" i="48"/>
  <c r="AL69" i="48"/>
  <c r="AK69" i="48"/>
  <c r="AJ69" i="48"/>
  <c r="AI69" i="48"/>
  <c r="AH69" i="48"/>
  <c r="AG69" i="48"/>
  <c r="AF69" i="48"/>
  <c r="AE69" i="48"/>
  <c r="AD69" i="48"/>
  <c r="AC69" i="48"/>
  <c r="AL68" i="48"/>
  <c r="AK68" i="48"/>
  <c r="AJ68" i="48"/>
  <c r="AI68" i="48"/>
  <c r="AH68" i="48"/>
  <c r="AG68" i="48"/>
  <c r="AF68" i="48"/>
  <c r="AE68" i="48"/>
  <c r="AD68" i="48"/>
  <c r="AC68" i="48"/>
  <c r="AL67" i="48"/>
  <c r="AK67" i="48"/>
  <c r="AJ67" i="48"/>
  <c r="AI67" i="48"/>
  <c r="AH67" i="48"/>
  <c r="AG67" i="48"/>
  <c r="AF67" i="48"/>
  <c r="AE67" i="48"/>
  <c r="AD67" i="48"/>
  <c r="AC67" i="48"/>
  <c r="AL66" i="48"/>
  <c r="AK66" i="48"/>
  <c r="AJ66" i="48"/>
  <c r="AI66" i="48"/>
  <c r="AH66" i="48"/>
  <c r="AG66" i="48"/>
  <c r="AF66" i="48"/>
  <c r="AE66" i="48"/>
  <c r="AD66" i="48"/>
  <c r="AC66" i="48"/>
  <c r="AL65" i="48"/>
  <c r="AK65" i="48"/>
  <c r="AJ65" i="48"/>
  <c r="AI65" i="48"/>
  <c r="AH65" i="48"/>
  <c r="AG65" i="48"/>
  <c r="AF65" i="48"/>
  <c r="AE65" i="48"/>
  <c r="AD65" i="48"/>
  <c r="AC65" i="48"/>
  <c r="AL64" i="48"/>
  <c r="AK64" i="48"/>
  <c r="AJ64" i="48"/>
  <c r="AI64" i="48"/>
  <c r="AH64" i="48"/>
  <c r="AG64" i="48"/>
  <c r="AF64" i="48"/>
  <c r="AE64" i="48"/>
  <c r="AD64" i="48"/>
  <c r="AC64" i="48"/>
  <c r="AL63" i="48"/>
  <c r="AK63" i="48"/>
  <c r="AJ63" i="48"/>
  <c r="AI63" i="48"/>
  <c r="AH63" i="48"/>
  <c r="AG63" i="48"/>
  <c r="AF63" i="48"/>
  <c r="AE63" i="48"/>
  <c r="AD63" i="48"/>
  <c r="AC63" i="48"/>
  <c r="AL62" i="48"/>
  <c r="AK62" i="48"/>
  <c r="AJ62" i="48"/>
  <c r="AI62" i="48"/>
  <c r="AH62" i="48"/>
  <c r="AG62" i="48"/>
  <c r="AF62" i="48"/>
  <c r="AE62" i="48"/>
  <c r="AD62" i="48"/>
  <c r="AC62" i="48"/>
  <c r="AL61" i="48"/>
  <c r="AK61" i="48"/>
  <c r="AJ61" i="48"/>
  <c r="AI61" i="48"/>
  <c r="AH61" i="48"/>
  <c r="AG61" i="48"/>
  <c r="AF61" i="48"/>
  <c r="AE61" i="48"/>
  <c r="AD61" i="48"/>
  <c r="AC61" i="48"/>
  <c r="AL60" i="48"/>
  <c r="AK60" i="48"/>
  <c r="AJ60" i="48"/>
  <c r="AI60" i="48"/>
  <c r="AH60" i="48"/>
  <c r="AG60" i="48"/>
  <c r="AF60" i="48"/>
  <c r="AE60" i="48"/>
  <c r="AD60" i="48"/>
  <c r="AC60" i="48"/>
  <c r="AL59" i="48"/>
  <c r="AK59" i="48"/>
  <c r="AJ59" i="48"/>
  <c r="AI59" i="48"/>
  <c r="AH59" i="48"/>
  <c r="AG59" i="48"/>
  <c r="AF59" i="48"/>
  <c r="AE59" i="48"/>
  <c r="AD59" i="48"/>
  <c r="AC59" i="48"/>
  <c r="AL58" i="48"/>
  <c r="AK58" i="48"/>
  <c r="AJ58" i="48"/>
  <c r="AI58" i="48"/>
  <c r="AH58" i="48"/>
  <c r="AG58" i="48"/>
  <c r="AF58" i="48"/>
  <c r="AE58" i="48"/>
  <c r="AD58" i="48"/>
  <c r="AC58" i="48"/>
  <c r="AL57" i="48"/>
  <c r="AK57" i="48"/>
  <c r="AJ57" i="48"/>
  <c r="AI57" i="48"/>
  <c r="AH57" i="48"/>
  <c r="AG57" i="48"/>
  <c r="AF57" i="48"/>
  <c r="AE57" i="48"/>
  <c r="AD57" i="48"/>
  <c r="AC57" i="48"/>
  <c r="AL56" i="48"/>
  <c r="AK56" i="48"/>
  <c r="AJ56" i="48"/>
  <c r="AI56" i="48"/>
  <c r="AH56" i="48"/>
  <c r="AG56" i="48"/>
  <c r="AF56" i="48"/>
  <c r="AE56" i="48"/>
  <c r="AD56" i="48"/>
  <c r="AC56" i="48"/>
  <c r="AL55" i="48"/>
  <c r="AK55" i="48"/>
  <c r="AJ55" i="48"/>
  <c r="AI55" i="48"/>
  <c r="AH55" i="48"/>
  <c r="AG55" i="48"/>
  <c r="AF55" i="48"/>
  <c r="AE55" i="48"/>
  <c r="AD55" i="48"/>
  <c r="AC55" i="48"/>
  <c r="AL54" i="48"/>
  <c r="AK54" i="48"/>
  <c r="AJ54" i="48"/>
  <c r="AI54" i="48"/>
  <c r="AH54" i="48"/>
  <c r="AG54" i="48"/>
  <c r="AF54" i="48"/>
  <c r="AE54" i="48"/>
  <c r="AD54" i="48"/>
  <c r="AC54" i="48"/>
  <c r="AL53" i="48"/>
  <c r="AK53" i="48"/>
  <c r="AJ53" i="48"/>
  <c r="AI53" i="48"/>
  <c r="AH53" i="48"/>
  <c r="AG53" i="48"/>
  <c r="AF53" i="48"/>
  <c r="AE53" i="48"/>
  <c r="AD53" i="48"/>
  <c r="AC53" i="48"/>
  <c r="AL52" i="48"/>
  <c r="AK52" i="48"/>
  <c r="AJ52" i="48"/>
  <c r="AI52" i="48"/>
  <c r="AH52" i="48"/>
  <c r="AG52" i="48"/>
  <c r="AF52" i="48"/>
  <c r="AE52" i="48"/>
  <c r="AD52" i="48"/>
  <c r="AC52" i="48"/>
  <c r="AL51" i="48"/>
  <c r="AK51" i="48"/>
  <c r="AJ51" i="48"/>
  <c r="AI51" i="48"/>
  <c r="AH51" i="48"/>
  <c r="AG51" i="48"/>
  <c r="AF51" i="48"/>
  <c r="AE51" i="48"/>
  <c r="AD51" i="48"/>
  <c r="AC51" i="48"/>
  <c r="AL50" i="48"/>
  <c r="AK50" i="48"/>
  <c r="AJ50" i="48"/>
  <c r="AI50" i="48"/>
  <c r="AH50" i="48"/>
  <c r="AG50" i="48"/>
  <c r="AF50" i="48"/>
  <c r="AE50" i="48"/>
  <c r="AD50" i="48"/>
  <c r="AC50" i="48"/>
  <c r="AL49" i="48"/>
  <c r="AK49" i="48"/>
  <c r="AJ49" i="48"/>
  <c r="AI49" i="48"/>
  <c r="AH49" i="48"/>
  <c r="AG49" i="48"/>
  <c r="AF49" i="48"/>
  <c r="AE49" i="48"/>
  <c r="AD49" i="48"/>
  <c r="AC49" i="48"/>
  <c r="AL48" i="48"/>
  <c r="AK48" i="48"/>
  <c r="AJ48" i="48"/>
  <c r="AI48" i="48"/>
  <c r="AH48" i="48"/>
  <c r="AG48" i="48"/>
  <c r="AF48" i="48"/>
  <c r="AE48" i="48"/>
  <c r="AD48" i="48"/>
  <c r="AC48" i="48"/>
  <c r="AL47" i="48"/>
  <c r="AK47" i="48"/>
  <c r="AJ47" i="48"/>
  <c r="AI47" i="48"/>
  <c r="AH47" i="48"/>
  <c r="AG47" i="48"/>
  <c r="AF47" i="48"/>
  <c r="AE47" i="48"/>
  <c r="AD47" i="48"/>
  <c r="AC47" i="48"/>
  <c r="AL46" i="48"/>
  <c r="AK46" i="48"/>
  <c r="AJ46" i="48"/>
  <c r="AI46" i="48"/>
  <c r="AH46" i="48"/>
  <c r="AG46" i="48"/>
  <c r="AF46" i="48"/>
  <c r="AE46" i="48"/>
  <c r="AD46" i="48"/>
  <c r="AC46" i="48"/>
  <c r="AL45" i="48"/>
  <c r="AK45" i="48"/>
  <c r="AJ45" i="48"/>
  <c r="AI45" i="48"/>
  <c r="AH45" i="48"/>
  <c r="AG45" i="48"/>
  <c r="AF45" i="48"/>
  <c r="AE45" i="48"/>
  <c r="AD45" i="48"/>
  <c r="AC45" i="48"/>
  <c r="AL44" i="48"/>
  <c r="AK44" i="48"/>
  <c r="AJ44" i="48"/>
  <c r="AI44" i="48"/>
  <c r="AH44" i="48"/>
  <c r="AG44" i="48"/>
  <c r="AF44" i="48"/>
  <c r="AE44" i="48"/>
  <c r="AD44" i="48"/>
  <c r="AC44" i="48"/>
  <c r="AL43" i="48"/>
  <c r="AK43" i="48"/>
  <c r="AJ43" i="48"/>
  <c r="AI43" i="48"/>
  <c r="AH43" i="48"/>
  <c r="AG43" i="48"/>
  <c r="AF43" i="48"/>
  <c r="AE43" i="48"/>
  <c r="AD43" i="48"/>
  <c r="AC43" i="48"/>
  <c r="AL42" i="48"/>
  <c r="AK42" i="48"/>
  <c r="AJ42" i="48"/>
  <c r="AI42" i="48"/>
  <c r="AH42" i="48"/>
  <c r="AG42" i="48"/>
  <c r="AF42" i="48"/>
  <c r="AE42" i="48"/>
  <c r="AD42" i="48"/>
  <c r="AC42" i="48"/>
  <c r="AL41" i="48"/>
  <c r="AK41" i="48"/>
  <c r="AJ41" i="48"/>
  <c r="AI41" i="48"/>
  <c r="AH41" i="48"/>
  <c r="AG41" i="48"/>
  <c r="AF41" i="48"/>
  <c r="AE41" i="48"/>
  <c r="AD41" i="48"/>
  <c r="AC41" i="48"/>
  <c r="AL40" i="48"/>
  <c r="AK40" i="48"/>
  <c r="AJ40" i="48"/>
  <c r="AI40" i="48"/>
  <c r="AH40" i="48"/>
  <c r="AG40" i="48"/>
  <c r="AF40" i="48"/>
  <c r="AE40" i="48"/>
  <c r="AD40" i="48"/>
  <c r="AC40" i="48"/>
  <c r="AL39" i="48"/>
  <c r="AK39" i="48"/>
  <c r="AJ39" i="48"/>
  <c r="AI39" i="48"/>
  <c r="AH39" i="48"/>
  <c r="AG39" i="48"/>
  <c r="AF39" i="48"/>
  <c r="AE39" i="48"/>
  <c r="AD39" i="48"/>
  <c r="AC39" i="48"/>
  <c r="AL38" i="48"/>
  <c r="AK38" i="48"/>
  <c r="AJ38" i="48"/>
  <c r="AI38" i="48"/>
  <c r="AH38" i="48"/>
  <c r="AG38" i="48"/>
  <c r="AF38" i="48"/>
  <c r="AE38" i="48"/>
  <c r="AD38" i="48"/>
  <c r="AC38" i="48"/>
  <c r="AL37" i="48"/>
  <c r="AK37" i="48"/>
  <c r="AJ37" i="48"/>
  <c r="AI37" i="48"/>
  <c r="AH37" i="48"/>
  <c r="AG37" i="48"/>
  <c r="AF37" i="48"/>
  <c r="AE37" i="48"/>
  <c r="AD37" i="48"/>
  <c r="AC37" i="48"/>
  <c r="AL36" i="48"/>
  <c r="AK36" i="48"/>
  <c r="AJ36" i="48"/>
  <c r="AI36" i="48"/>
  <c r="AH36" i="48"/>
  <c r="AG36" i="48"/>
  <c r="AF36" i="48"/>
  <c r="AE36" i="48"/>
  <c r="AD36" i="48"/>
  <c r="AC36" i="48"/>
  <c r="AL35" i="48"/>
  <c r="AK35" i="48"/>
  <c r="AJ35" i="48"/>
  <c r="AI35" i="48"/>
  <c r="AH35" i="48"/>
  <c r="AG35" i="48"/>
  <c r="AF35" i="48"/>
  <c r="AE35" i="48"/>
  <c r="AD35" i="48"/>
  <c r="AC35" i="48"/>
  <c r="AL34" i="48"/>
  <c r="AK34" i="48"/>
  <c r="AJ34" i="48"/>
  <c r="AI34" i="48"/>
  <c r="AH34" i="48"/>
  <c r="AG34" i="48"/>
  <c r="AF34" i="48"/>
  <c r="AE34" i="48"/>
  <c r="AD34" i="48"/>
  <c r="AC34" i="48"/>
  <c r="AL33" i="48"/>
  <c r="AK33" i="48"/>
  <c r="AJ33" i="48"/>
  <c r="AI33" i="48"/>
  <c r="AH33" i="48"/>
  <c r="AG33" i="48"/>
  <c r="AF33" i="48"/>
  <c r="AE33" i="48"/>
  <c r="AD33" i="48"/>
  <c r="AC33" i="48"/>
  <c r="AL32" i="48"/>
  <c r="AK32" i="48"/>
  <c r="AJ32" i="48"/>
  <c r="AI32" i="48"/>
  <c r="AH32" i="48"/>
  <c r="AG32" i="48"/>
  <c r="AF32" i="48"/>
  <c r="AE32" i="48"/>
  <c r="AD32" i="48"/>
  <c r="AC32" i="48"/>
  <c r="AL31" i="48"/>
  <c r="AK31" i="48"/>
  <c r="AJ31" i="48"/>
  <c r="AI31" i="48"/>
  <c r="AH31" i="48"/>
  <c r="AG31" i="48"/>
  <c r="AF31" i="48"/>
  <c r="AE31" i="48"/>
  <c r="AD31" i="48"/>
  <c r="AC31" i="48"/>
  <c r="AL30" i="48"/>
  <c r="AK30" i="48"/>
  <c r="AJ30" i="48"/>
  <c r="AI30" i="48"/>
  <c r="AH30" i="48"/>
  <c r="AG30" i="48"/>
  <c r="AF30" i="48"/>
  <c r="AE30" i="48"/>
  <c r="AD30" i="48"/>
  <c r="AC30" i="48"/>
  <c r="AL29" i="48"/>
  <c r="AK29" i="48"/>
  <c r="AJ29" i="48"/>
  <c r="AI29" i="48"/>
  <c r="AH29" i="48"/>
  <c r="AG29" i="48"/>
  <c r="AF29" i="48"/>
  <c r="AE29" i="48"/>
  <c r="AD29" i="48"/>
  <c r="AC29" i="48"/>
  <c r="AL28" i="48"/>
  <c r="AK28" i="48"/>
  <c r="AJ28" i="48"/>
  <c r="AI28" i="48"/>
  <c r="AH28" i="48"/>
  <c r="AG28" i="48"/>
  <c r="AF28" i="48"/>
  <c r="AE28" i="48"/>
  <c r="AD28" i="48"/>
  <c r="AC28" i="48"/>
  <c r="AL27" i="48"/>
  <c r="AK27" i="48"/>
  <c r="AJ27" i="48"/>
  <c r="AI27" i="48"/>
  <c r="AH27" i="48"/>
  <c r="AG27" i="48"/>
  <c r="AF27" i="48"/>
  <c r="AE27" i="48"/>
  <c r="AD27" i="48"/>
  <c r="AC27" i="48"/>
  <c r="AL26" i="48"/>
  <c r="AK26" i="48"/>
  <c r="AJ26" i="48"/>
  <c r="AI26" i="48"/>
  <c r="AH26" i="48"/>
  <c r="AG26" i="48"/>
  <c r="AF26" i="48"/>
  <c r="AE26" i="48"/>
  <c r="AD26" i="48"/>
  <c r="AC26" i="48"/>
  <c r="AL25" i="48"/>
  <c r="AK25" i="48"/>
  <c r="AJ25" i="48"/>
  <c r="AI25" i="48"/>
  <c r="AH25" i="48"/>
  <c r="AG25" i="48"/>
  <c r="AF25" i="48"/>
  <c r="AE25" i="48"/>
  <c r="AD25" i="48"/>
  <c r="AC25" i="48"/>
  <c r="AL24" i="48"/>
  <c r="AK24" i="48"/>
  <c r="AJ24" i="48"/>
  <c r="AI24" i="48"/>
  <c r="AH24" i="48"/>
  <c r="AG24" i="48"/>
  <c r="AF24" i="48"/>
  <c r="AE24" i="48"/>
  <c r="AD24" i="48"/>
  <c r="AC24" i="48"/>
  <c r="AL23" i="48"/>
  <c r="AK23" i="48"/>
  <c r="AJ23" i="48"/>
  <c r="AI23" i="48"/>
  <c r="AH23" i="48"/>
  <c r="AG23" i="48"/>
  <c r="AF23" i="48"/>
  <c r="AE23" i="48"/>
  <c r="AD23" i="48"/>
  <c r="AC23" i="48"/>
  <c r="AL22" i="48"/>
  <c r="AK22" i="48"/>
  <c r="AJ22" i="48"/>
  <c r="AI22" i="48"/>
  <c r="AH22" i="48"/>
  <c r="AG22" i="48"/>
  <c r="AF22" i="48"/>
  <c r="AE22" i="48"/>
  <c r="AD22" i="48"/>
  <c r="AC22" i="48"/>
  <c r="AL21" i="48"/>
  <c r="AK21" i="48"/>
  <c r="AJ21" i="48"/>
  <c r="AI21" i="48"/>
  <c r="AH21" i="48"/>
  <c r="AG21" i="48"/>
  <c r="AF21" i="48"/>
  <c r="AE21" i="48"/>
  <c r="AD21" i="48"/>
  <c r="AC21" i="48"/>
  <c r="AL20" i="48"/>
  <c r="AK20" i="48"/>
  <c r="AJ20" i="48"/>
  <c r="AI20" i="48"/>
  <c r="AH20" i="48"/>
  <c r="AG20" i="48"/>
  <c r="AF20" i="48"/>
  <c r="AE20" i="48"/>
  <c r="AD20" i="48"/>
  <c r="AC20" i="48"/>
  <c r="AL19" i="48"/>
  <c r="AK19" i="48"/>
  <c r="AJ19" i="48"/>
  <c r="AI19" i="48"/>
  <c r="AH19" i="48"/>
  <c r="AG19" i="48"/>
  <c r="AF19" i="48"/>
  <c r="AE19" i="48"/>
  <c r="AD19" i="48"/>
  <c r="AC19" i="48"/>
  <c r="AL18" i="48"/>
  <c r="AK18" i="48"/>
  <c r="AJ18" i="48"/>
  <c r="AI18" i="48"/>
  <c r="AH18" i="48"/>
  <c r="AG18" i="48"/>
  <c r="AF18" i="48"/>
  <c r="AE18" i="48"/>
  <c r="AD18" i="48"/>
  <c r="AC18" i="48"/>
  <c r="AL17" i="48"/>
  <c r="AK17" i="48"/>
  <c r="AJ17" i="48"/>
  <c r="AI17" i="48"/>
  <c r="AH17" i="48"/>
  <c r="AG17" i="48"/>
  <c r="AF17" i="48"/>
  <c r="AE17" i="48"/>
  <c r="AD17" i="48"/>
  <c r="AC17" i="48"/>
  <c r="AL16" i="48"/>
  <c r="AK16" i="48"/>
  <c r="AJ16" i="48"/>
  <c r="AI16" i="48"/>
  <c r="AH16" i="48"/>
  <c r="AG16" i="48"/>
  <c r="AF16" i="48"/>
  <c r="AE16" i="48"/>
  <c r="AD16" i="48"/>
  <c r="AC16" i="48"/>
  <c r="AL15" i="48"/>
  <c r="AK15" i="48"/>
  <c r="AJ15" i="48"/>
  <c r="AI15" i="48"/>
  <c r="AH15" i="48"/>
  <c r="AG15" i="48"/>
  <c r="AF15" i="48"/>
  <c r="AE15" i="48"/>
  <c r="AD15" i="48"/>
  <c r="AC15" i="48"/>
  <c r="AL14" i="48"/>
  <c r="AK14" i="48"/>
  <c r="AJ14" i="48"/>
  <c r="AI14" i="48"/>
  <c r="AH14" i="48"/>
  <c r="AG14" i="48"/>
  <c r="AF14" i="48"/>
  <c r="AE14" i="48"/>
  <c r="AD14" i="48"/>
  <c r="AC14" i="48"/>
  <c r="AL13" i="48"/>
  <c r="AK13" i="48"/>
  <c r="AJ13" i="48"/>
  <c r="AI13" i="48"/>
  <c r="AH13" i="48"/>
  <c r="AG13" i="48"/>
  <c r="AF13" i="48"/>
  <c r="AE13" i="48"/>
  <c r="AD13" i="48"/>
  <c r="AC13" i="48"/>
  <c r="AL12" i="48"/>
  <c r="AK12" i="48"/>
  <c r="AJ12" i="48"/>
  <c r="AI12" i="48"/>
  <c r="AH12" i="48"/>
  <c r="AG12" i="48"/>
  <c r="AF12" i="48"/>
  <c r="AE12" i="48"/>
  <c r="AD12" i="48"/>
  <c r="AC12" i="48"/>
  <c r="AL11" i="48"/>
  <c r="AK11" i="48"/>
  <c r="AJ11" i="48"/>
  <c r="AI11" i="48"/>
  <c r="AH11" i="48"/>
  <c r="AG11" i="48"/>
  <c r="AF11" i="48"/>
  <c r="AE11" i="48"/>
  <c r="AD11" i="48"/>
  <c r="AC11" i="48"/>
  <c r="AL10" i="48"/>
  <c r="AK10" i="48"/>
  <c r="AJ10" i="48"/>
  <c r="AI10" i="48"/>
  <c r="AH10" i="48"/>
  <c r="AG10" i="48"/>
  <c r="AF10" i="48"/>
  <c r="AE10" i="48"/>
  <c r="AD10" i="48"/>
  <c r="AC10" i="48"/>
  <c r="AL9" i="48"/>
  <c r="AK9" i="48"/>
  <c r="AJ9" i="48"/>
  <c r="AI9" i="48"/>
  <c r="AH9" i="48"/>
  <c r="AG9" i="48"/>
  <c r="AF9" i="48"/>
  <c r="AE9" i="48"/>
  <c r="AD9" i="48"/>
  <c r="AC9" i="48"/>
  <c r="AL8" i="48"/>
  <c r="AK8" i="48"/>
  <c r="AJ8" i="48"/>
  <c r="AI8" i="48"/>
  <c r="AH8" i="48"/>
  <c r="AG8" i="48"/>
  <c r="AF8" i="48"/>
  <c r="AE8" i="48"/>
  <c r="AD8" i="48"/>
  <c r="AC8" i="48"/>
  <c r="AF82" i="47"/>
  <c r="AF81" i="47"/>
  <c r="AF80" i="47"/>
  <c r="AF79" i="47"/>
  <c r="AF78" i="47"/>
  <c r="AF77" i="47"/>
  <c r="AF76" i="47"/>
  <c r="AF75" i="47"/>
  <c r="AF74" i="47"/>
  <c r="AF73" i="47"/>
  <c r="AF72" i="47"/>
  <c r="AF71" i="47"/>
  <c r="AF70" i="47"/>
  <c r="AF69" i="47"/>
  <c r="AF68" i="47"/>
  <c r="AF67" i="47"/>
  <c r="AF66" i="47"/>
  <c r="AF65" i="47"/>
  <c r="AF64" i="47"/>
  <c r="AF63" i="47"/>
  <c r="AF62" i="47"/>
  <c r="AF61" i="47"/>
  <c r="AF60" i="47"/>
  <c r="AF59" i="47"/>
  <c r="AF58" i="47"/>
  <c r="AF57" i="47"/>
  <c r="AF56" i="47"/>
  <c r="AF55" i="47"/>
  <c r="AF54" i="47"/>
  <c r="AF53" i="47"/>
  <c r="AF52" i="47"/>
  <c r="AF51" i="47"/>
  <c r="AF50" i="47"/>
  <c r="AF49" i="47"/>
  <c r="AF48" i="47"/>
  <c r="AF47" i="47"/>
  <c r="AF46" i="47"/>
  <c r="AF45" i="47"/>
  <c r="AF44" i="47"/>
  <c r="AF43" i="47"/>
  <c r="AF42" i="47"/>
  <c r="AF41" i="47"/>
  <c r="AF40" i="47"/>
  <c r="AF39" i="47"/>
  <c r="AF38" i="47"/>
  <c r="AF37" i="47"/>
  <c r="AF36" i="47"/>
  <c r="AF35" i="47"/>
  <c r="AF34" i="47"/>
  <c r="AF33" i="47"/>
  <c r="AF32" i="47"/>
  <c r="AF31" i="47"/>
  <c r="AF30" i="47"/>
  <c r="AF29" i="47"/>
  <c r="AF28" i="47"/>
  <c r="AF27" i="47"/>
  <c r="AF26" i="47"/>
  <c r="AF25" i="47"/>
  <c r="AF24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82" i="46"/>
  <c r="AF81" i="46"/>
  <c r="AF80" i="46"/>
  <c r="AF79" i="46"/>
  <c r="AF78" i="46"/>
  <c r="AF77" i="46"/>
  <c r="AF76" i="46"/>
  <c r="AF75" i="46"/>
  <c r="AF74" i="46"/>
  <c r="AF73" i="46"/>
  <c r="AF72" i="46"/>
  <c r="AF71" i="46"/>
  <c r="AF70" i="46"/>
  <c r="AF69" i="46"/>
  <c r="AF68" i="46"/>
  <c r="AF67" i="46"/>
  <c r="AF66" i="46"/>
  <c r="AF65" i="46"/>
  <c r="AF64" i="46"/>
  <c r="AF63" i="46"/>
  <c r="AF62" i="46"/>
  <c r="AF61" i="46"/>
  <c r="AF60" i="46"/>
  <c r="AF59" i="46"/>
  <c r="AF58" i="46"/>
  <c r="AF57" i="46"/>
  <c r="AF56" i="46"/>
  <c r="AF55" i="46"/>
  <c r="AF54" i="46"/>
  <c r="AF53" i="46"/>
  <c r="AF52" i="46"/>
  <c r="AF51" i="46"/>
  <c r="AF50" i="46"/>
  <c r="AF49" i="46"/>
  <c r="AF48" i="46"/>
  <c r="AF47" i="46"/>
  <c r="AF46" i="46"/>
  <c r="AF45" i="46"/>
  <c r="AF44" i="46"/>
  <c r="AF43" i="46"/>
  <c r="AF42" i="46"/>
  <c r="AF41" i="46"/>
  <c r="AF40" i="46"/>
  <c r="AF39" i="46"/>
  <c r="AF38" i="46"/>
  <c r="AF37" i="46"/>
  <c r="AF36" i="46"/>
  <c r="AF35" i="46"/>
  <c r="AF34" i="46"/>
  <c r="AF33" i="46"/>
  <c r="AF32" i="46"/>
  <c r="AF31" i="46"/>
  <c r="AF30" i="46"/>
  <c r="AF29" i="46"/>
  <c r="AF28" i="46"/>
  <c r="AF27" i="46"/>
  <c r="AF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45" i="53"/>
  <c r="AF44" i="53"/>
  <c r="AF43" i="53"/>
  <c r="AF42" i="53"/>
  <c r="AF41" i="53"/>
  <c r="AF40" i="53"/>
  <c r="AF39" i="53"/>
  <c r="AF38" i="53"/>
  <c r="AF37" i="53"/>
  <c r="AF36" i="53"/>
  <c r="AF35" i="53"/>
  <c r="AF34" i="53"/>
  <c r="AF33" i="53"/>
  <c r="AF32" i="53"/>
  <c r="AF31" i="53"/>
  <c r="AF30" i="53"/>
  <c r="AF29" i="53"/>
  <c r="AF28" i="53"/>
  <c r="AF27" i="53"/>
  <c r="AF26" i="53"/>
  <c r="AF25" i="53"/>
  <c r="AF24" i="53"/>
  <c r="AF23" i="53"/>
  <c r="AF22" i="53"/>
  <c r="AF21" i="53"/>
  <c r="AF20" i="53"/>
  <c r="AF19" i="53"/>
  <c r="AF18" i="53"/>
  <c r="AF17" i="53"/>
  <c r="AF13" i="53"/>
  <c r="AF12" i="53"/>
  <c r="AF11" i="53"/>
  <c r="AF10" i="53"/>
  <c r="AF9" i="53"/>
  <c r="AF8" i="53"/>
  <c r="AF8" i="46"/>
  <c r="K371" i="7"/>
  <c r="K221" i="7"/>
  <c r="K219" i="7"/>
  <c r="K218" i="7"/>
  <c r="K81" i="7"/>
  <c r="K12" i="7"/>
  <c r="L55" i="37" l="1"/>
  <c r="K34" i="7" s="1"/>
  <c r="L400" i="37" l="1"/>
  <c r="K309" i="7" s="1"/>
  <c r="L368" i="37"/>
  <c r="K283" i="7" s="1"/>
  <c r="L273" i="37"/>
  <c r="K214" i="7" s="1"/>
  <c r="L194" i="37"/>
  <c r="K149" i="7" s="1"/>
  <c r="L63" i="37"/>
  <c r="K42" i="7" s="1"/>
  <c r="L60" i="37"/>
  <c r="K39" i="7" s="1"/>
  <c r="F25" i="24" l="1"/>
  <c r="F22" i="34" l="1"/>
  <c r="F25" i="33"/>
  <c r="AL45" i="53"/>
  <c r="AK45" i="53"/>
  <c r="AJ45" i="53"/>
  <c r="AI45" i="53"/>
  <c r="AH45" i="53"/>
  <c r="AG45" i="53"/>
  <c r="AE45" i="53"/>
  <c r="AD45" i="53"/>
  <c r="AC45" i="53"/>
  <c r="AL44" i="53"/>
  <c r="AK44" i="53"/>
  <c r="AJ44" i="53"/>
  <c r="AI44" i="53"/>
  <c r="AH44" i="53"/>
  <c r="AG44" i="53"/>
  <c r="AE44" i="53"/>
  <c r="L44" i="53" s="1"/>
  <c r="AD44" i="53"/>
  <c r="AC44" i="53"/>
  <c r="AL43" i="53"/>
  <c r="AK43" i="53"/>
  <c r="AJ43" i="53"/>
  <c r="AI43" i="53"/>
  <c r="AH43" i="53"/>
  <c r="AG43" i="53"/>
  <c r="AE43" i="53"/>
  <c r="AD43" i="53"/>
  <c r="AC43" i="53"/>
  <c r="AL42" i="53"/>
  <c r="AK42" i="53"/>
  <c r="AJ42" i="53"/>
  <c r="AI42" i="53"/>
  <c r="AH42" i="53"/>
  <c r="AG42" i="53"/>
  <c r="AE42" i="53"/>
  <c r="AD42" i="53"/>
  <c r="AC42" i="53"/>
  <c r="AL41" i="53"/>
  <c r="AK41" i="53"/>
  <c r="AJ41" i="53"/>
  <c r="AI41" i="53"/>
  <c r="AH41" i="53"/>
  <c r="AG41" i="53"/>
  <c r="AE41" i="53"/>
  <c r="AD41" i="53"/>
  <c r="AC41" i="53"/>
  <c r="AL40" i="53"/>
  <c r="AK40" i="53"/>
  <c r="AJ40" i="53"/>
  <c r="AI40" i="53"/>
  <c r="AH40" i="53"/>
  <c r="AG40" i="53"/>
  <c r="AE40" i="53"/>
  <c r="L40" i="53" s="1"/>
  <c r="AD40" i="53"/>
  <c r="AC40" i="53"/>
  <c r="AL39" i="53"/>
  <c r="AK39" i="53"/>
  <c r="AJ39" i="53"/>
  <c r="AI39" i="53"/>
  <c r="AH39" i="53"/>
  <c r="AG39" i="53"/>
  <c r="AE39" i="53"/>
  <c r="AD39" i="53"/>
  <c r="AC39" i="53"/>
  <c r="AL38" i="53"/>
  <c r="AK38" i="53"/>
  <c r="AJ38" i="53"/>
  <c r="AI38" i="53"/>
  <c r="AH38" i="53"/>
  <c r="AG38" i="53"/>
  <c r="AE38" i="53"/>
  <c r="AD38" i="53"/>
  <c r="AC38" i="53"/>
  <c r="AL37" i="53"/>
  <c r="AK37" i="53"/>
  <c r="AJ37" i="53"/>
  <c r="AI37" i="53"/>
  <c r="AH37" i="53"/>
  <c r="AG37" i="53"/>
  <c r="AE37" i="53"/>
  <c r="AD37" i="53"/>
  <c r="E37" i="53" s="1"/>
  <c r="AC37" i="53"/>
  <c r="AL36" i="53"/>
  <c r="AK36" i="53"/>
  <c r="AJ36" i="53"/>
  <c r="AI36" i="53"/>
  <c r="AH36" i="53"/>
  <c r="AG36" i="53"/>
  <c r="AE36" i="53"/>
  <c r="AD36" i="53"/>
  <c r="AC36" i="53"/>
  <c r="AL35" i="53"/>
  <c r="AK35" i="53"/>
  <c r="AJ35" i="53"/>
  <c r="AI35" i="53"/>
  <c r="AH35" i="53"/>
  <c r="AG35" i="53"/>
  <c r="AE35" i="53"/>
  <c r="AD35" i="53"/>
  <c r="AC35" i="53"/>
  <c r="AL34" i="53"/>
  <c r="AK34" i="53"/>
  <c r="AJ34" i="53"/>
  <c r="AI34" i="53"/>
  <c r="AH34" i="53"/>
  <c r="AG34" i="53"/>
  <c r="AE34" i="53"/>
  <c r="AD34" i="53"/>
  <c r="AC34" i="53"/>
  <c r="AL33" i="53"/>
  <c r="AK33" i="53"/>
  <c r="AJ33" i="53"/>
  <c r="AI33" i="53"/>
  <c r="AH33" i="53"/>
  <c r="AG33" i="53"/>
  <c r="AE33" i="53"/>
  <c r="AD33" i="53"/>
  <c r="E33" i="53" s="1"/>
  <c r="AC33" i="53"/>
  <c r="AL32" i="53"/>
  <c r="AK32" i="53"/>
  <c r="AJ32" i="53"/>
  <c r="AI32" i="53"/>
  <c r="AH32" i="53"/>
  <c r="AG32" i="53"/>
  <c r="AE32" i="53"/>
  <c r="AD32" i="53"/>
  <c r="AC32" i="53"/>
  <c r="AL31" i="53"/>
  <c r="AK31" i="53"/>
  <c r="AJ31" i="53"/>
  <c r="AI31" i="53"/>
  <c r="AH31" i="53"/>
  <c r="AG31" i="53"/>
  <c r="AE31" i="53"/>
  <c r="AD31" i="53"/>
  <c r="AC31" i="53"/>
  <c r="AL30" i="53"/>
  <c r="AK30" i="53"/>
  <c r="AJ30" i="53"/>
  <c r="AI30" i="53"/>
  <c r="AH30" i="53"/>
  <c r="AG30" i="53"/>
  <c r="AE30" i="53"/>
  <c r="AD30" i="53"/>
  <c r="AC30" i="53"/>
  <c r="AL29" i="53"/>
  <c r="AK29" i="53"/>
  <c r="AJ29" i="53"/>
  <c r="AI29" i="53"/>
  <c r="AH29" i="53"/>
  <c r="AG29" i="53"/>
  <c r="AE29" i="53"/>
  <c r="AD29" i="53"/>
  <c r="E29" i="53" s="1"/>
  <c r="AC29" i="53"/>
  <c r="AL28" i="53"/>
  <c r="AK28" i="53"/>
  <c r="AJ28" i="53"/>
  <c r="AI28" i="53"/>
  <c r="AH28" i="53"/>
  <c r="AG28" i="53"/>
  <c r="AE28" i="53"/>
  <c r="L28" i="53" s="1"/>
  <c r="AD28" i="53"/>
  <c r="AC28" i="53"/>
  <c r="AL27" i="53"/>
  <c r="AK27" i="53"/>
  <c r="AJ27" i="53"/>
  <c r="AI27" i="53"/>
  <c r="AH27" i="53"/>
  <c r="AG27" i="53"/>
  <c r="AE27" i="53"/>
  <c r="AD27" i="53"/>
  <c r="AC27" i="53"/>
  <c r="AL26" i="53"/>
  <c r="AK26" i="53"/>
  <c r="AJ26" i="53"/>
  <c r="AI26" i="53"/>
  <c r="AH26" i="53"/>
  <c r="AG26" i="53"/>
  <c r="AE26" i="53"/>
  <c r="AD26" i="53"/>
  <c r="AC26" i="53"/>
  <c r="AL25" i="53"/>
  <c r="AK25" i="53"/>
  <c r="AJ25" i="53"/>
  <c r="AI25" i="53"/>
  <c r="AH25" i="53"/>
  <c r="AG25" i="53"/>
  <c r="AE25" i="53"/>
  <c r="AD25" i="53"/>
  <c r="E25" i="53" s="1"/>
  <c r="AC25" i="53"/>
  <c r="AL24" i="53"/>
  <c r="AK24" i="53"/>
  <c r="AJ24" i="53"/>
  <c r="AI24" i="53"/>
  <c r="AH24" i="53"/>
  <c r="AG24" i="53"/>
  <c r="AE24" i="53"/>
  <c r="L24" i="53" s="1"/>
  <c r="AD24" i="53"/>
  <c r="AC24" i="53"/>
  <c r="AL23" i="53"/>
  <c r="AK23" i="53"/>
  <c r="AJ23" i="53"/>
  <c r="AI23" i="53"/>
  <c r="AH23" i="53"/>
  <c r="AG23" i="53"/>
  <c r="AE23" i="53"/>
  <c r="L23" i="53" s="1"/>
  <c r="AD23" i="53"/>
  <c r="AC23" i="53"/>
  <c r="AL22" i="53"/>
  <c r="AK22" i="53"/>
  <c r="AJ22" i="53"/>
  <c r="AI22" i="53"/>
  <c r="AH22" i="53"/>
  <c r="AG22" i="53"/>
  <c r="AE22" i="53"/>
  <c r="L22" i="53" s="1"/>
  <c r="AD22" i="53"/>
  <c r="AC22" i="53"/>
  <c r="AL21" i="53"/>
  <c r="AK21" i="53"/>
  <c r="AJ21" i="53"/>
  <c r="AI21" i="53"/>
  <c r="AH21" i="53"/>
  <c r="AG21" i="53"/>
  <c r="AE21" i="53"/>
  <c r="L21" i="53" s="1"/>
  <c r="AD21" i="53"/>
  <c r="E21" i="53" s="1"/>
  <c r="AC21" i="53"/>
  <c r="AL20" i="53"/>
  <c r="AK20" i="53"/>
  <c r="AJ20" i="53"/>
  <c r="AI20" i="53"/>
  <c r="AH20" i="53"/>
  <c r="AG20" i="53"/>
  <c r="AE20" i="53"/>
  <c r="L20" i="53" s="1"/>
  <c r="AD20" i="53"/>
  <c r="AC20" i="53"/>
  <c r="AL19" i="53"/>
  <c r="AK19" i="53"/>
  <c r="AJ19" i="53"/>
  <c r="AI19" i="53"/>
  <c r="AH19" i="53"/>
  <c r="AG19" i="53"/>
  <c r="AE19" i="53"/>
  <c r="L19" i="53" s="1"/>
  <c r="AD19" i="53"/>
  <c r="AC19" i="53"/>
  <c r="AL18" i="53"/>
  <c r="AK18" i="53"/>
  <c r="AJ18" i="53"/>
  <c r="AI18" i="53"/>
  <c r="AH18" i="53"/>
  <c r="AG18" i="53"/>
  <c r="AE18" i="53"/>
  <c r="L18" i="53" s="1"/>
  <c r="AD18" i="53"/>
  <c r="AC18" i="53"/>
  <c r="AL17" i="53"/>
  <c r="AK17" i="53"/>
  <c r="AJ17" i="53"/>
  <c r="AI17" i="53"/>
  <c r="AH17" i="53"/>
  <c r="AG17" i="53"/>
  <c r="AE17" i="53"/>
  <c r="L17" i="53" s="1"/>
  <c r="AD17" i="53"/>
  <c r="E17" i="53" s="1"/>
  <c r="AC17" i="53"/>
  <c r="AL16" i="53"/>
  <c r="AK16" i="53"/>
  <c r="AJ16" i="53"/>
  <c r="T16" i="53" s="1"/>
  <c r="S16" i="53" s="1"/>
  <c r="AI16" i="53"/>
  <c r="AH16" i="53"/>
  <c r="AG16" i="53"/>
  <c r="N16" i="53" s="1"/>
  <c r="M16" i="53" s="1"/>
  <c r="AE16" i="53"/>
  <c r="L16" i="53" s="1"/>
  <c r="K16" i="53" s="1"/>
  <c r="G16" i="53" s="1"/>
  <c r="AD16" i="53"/>
  <c r="E16" i="53" s="1"/>
  <c r="D16" i="53" s="1"/>
  <c r="AC16" i="53"/>
  <c r="AL15" i="53"/>
  <c r="AK15" i="53"/>
  <c r="V15" i="53" s="1"/>
  <c r="U15" i="53" s="1"/>
  <c r="AJ15" i="53"/>
  <c r="AI15" i="53"/>
  <c r="R15" i="53" s="1"/>
  <c r="Q15" i="53" s="1"/>
  <c r="AH15" i="53"/>
  <c r="AG15" i="53"/>
  <c r="N15" i="53" s="1"/>
  <c r="M15" i="53" s="1"/>
  <c r="AE15" i="53"/>
  <c r="L15" i="53" s="1"/>
  <c r="K15" i="53" s="1"/>
  <c r="G15" i="53" s="1"/>
  <c r="AD15" i="53"/>
  <c r="AC15" i="53"/>
  <c r="AL14" i="53"/>
  <c r="X14" i="53" s="1"/>
  <c r="W14" i="53" s="1"/>
  <c r="AK14" i="53"/>
  <c r="V14" i="53" s="1"/>
  <c r="U14" i="53" s="1"/>
  <c r="AJ14" i="53"/>
  <c r="AI14" i="53"/>
  <c r="R14" i="53" s="1"/>
  <c r="Q14" i="53" s="1"/>
  <c r="AH14" i="53"/>
  <c r="P14" i="53" s="1"/>
  <c r="O14" i="53" s="1"/>
  <c r="AG14" i="53"/>
  <c r="N14" i="53" s="1"/>
  <c r="M14" i="53" s="1"/>
  <c r="AE14" i="53"/>
  <c r="E14" i="53"/>
  <c r="D14" i="53" s="1"/>
  <c r="AC14" i="53"/>
  <c r="AL13" i="53"/>
  <c r="AK13" i="53"/>
  <c r="AJ13" i="53"/>
  <c r="AI13" i="53"/>
  <c r="AH13" i="53"/>
  <c r="AG13" i="53"/>
  <c r="AE13" i="53"/>
  <c r="L13" i="53" s="1"/>
  <c r="AD13" i="53"/>
  <c r="E13" i="53" s="1"/>
  <c r="AC13" i="53"/>
  <c r="AL12" i="53"/>
  <c r="AK12" i="53"/>
  <c r="AJ12" i="53"/>
  <c r="AI12" i="53"/>
  <c r="AH12" i="53"/>
  <c r="AG12" i="53"/>
  <c r="AE12" i="53"/>
  <c r="L12" i="53" s="1"/>
  <c r="AD12" i="53"/>
  <c r="E12" i="53" s="1"/>
  <c r="AC12" i="53"/>
  <c r="AL11" i="53"/>
  <c r="AK11" i="53"/>
  <c r="AJ11" i="53"/>
  <c r="AI11" i="53"/>
  <c r="AH11" i="53"/>
  <c r="AG11" i="53"/>
  <c r="AE11" i="53"/>
  <c r="L11" i="53" s="1"/>
  <c r="AD11" i="53"/>
  <c r="AC11" i="53"/>
  <c r="AL10" i="53"/>
  <c r="AK10" i="53"/>
  <c r="AJ10" i="53"/>
  <c r="AI10" i="53"/>
  <c r="AH10" i="53"/>
  <c r="AG10" i="53"/>
  <c r="AE10" i="53"/>
  <c r="L10" i="53" s="1"/>
  <c r="AD10" i="53"/>
  <c r="E10" i="53" s="1"/>
  <c r="AC10" i="53"/>
  <c r="AL9" i="53"/>
  <c r="AK9" i="53"/>
  <c r="AJ9" i="53"/>
  <c r="AI9" i="53"/>
  <c r="AH9" i="53"/>
  <c r="AG9" i="53"/>
  <c r="AE9" i="53"/>
  <c r="L9" i="53" s="1"/>
  <c r="AD9" i="53"/>
  <c r="E9" i="53" s="1"/>
  <c r="AC9" i="53"/>
  <c r="AL8" i="53"/>
  <c r="AK8" i="53"/>
  <c r="AJ8" i="53"/>
  <c r="AI8" i="53"/>
  <c r="AH8" i="53"/>
  <c r="AG8" i="53"/>
  <c r="AE8" i="53"/>
  <c r="L8" i="53" s="1"/>
  <c r="AD8" i="53"/>
  <c r="E8" i="53" s="1"/>
  <c r="AC8" i="53"/>
  <c r="L90" i="37"/>
  <c r="K377" i="7" s="1"/>
  <c r="L89" i="37"/>
  <c r="K376" i="7" s="1"/>
  <c r="I46" i="53"/>
  <c r="L45" i="53"/>
  <c r="X45" i="53"/>
  <c r="W45" i="53" s="1"/>
  <c r="V45" i="53"/>
  <c r="U45" i="53" s="1"/>
  <c r="T45" i="53"/>
  <c r="S45" i="53" s="1"/>
  <c r="R45" i="53"/>
  <c r="Q45" i="53" s="1"/>
  <c r="P45" i="53"/>
  <c r="O45" i="53" s="1"/>
  <c r="N45" i="53"/>
  <c r="M45" i="53" s="1"/>
  <c r="K45" i="53"/>
  <c r="I45" i="53"/>
  <c r="H45" i="53" s="1"/>
  <c r="G45" i="53"/>
  <c r="F45" i="53" s="1"/>
  <c r="E45" i="53"/>
  <c r="D45" i="53"/>
  <c r="X44" i="53"/>
  <c r="W44" i="53" s="1"/>
  <c r="V44" i="53"/>
  <c r="U44" i="53" s="1"/>
  <c r="T44" i="53"/>
  <c r="S44" i="53" s="1"/>
  <c r="R44" i="53"/>
  <c r="Q44" i="53" s="1"/>
  <c r="P44" i="53"/>
  <c r="O44" i="53" s="1"/>
  <c r="N44" i="53"/>
  <c r="M44" i="53" s="1"/>
  <c r="K44" i="53"/>
  <c r="I44" i="53"/>
  <c r="H44" i="53" s="1"/>
  <c r="G44" i="53"/>
  <c r="F44" i="53" s="1"/>
  <c r="E44" i="53"/>
  <c r="D44" i="53"/>
  <c r="L43" i="53"/>
  <c r="X43" i="53"/>
  <c r="W43" i="53" s="1"/>
  <c r="V43" i="53"/>
  <c r="U43" i="53" s="1"/>
  <c r="T43" i="53"/>
  <c r="S43" i="53" s="1"/>
  <c r="R43" i="53"/>
  <c r="Q43" i="53" s="1"/>
  <c r="P43" i="53"/>
  <c r="O43" i="53" s="1"/>
  <c r="N43" i="53"/>
  <c r="M43" i="53" s="1"/>
  <c r="K43" i="53"/>
  <c r="I43" i="53"/>
  <c r="H43" i="53" s="1"/>
  <c r="G43" i="53"/>
  <c r="F43" i="53" s="1"/>
  <c r="E43" i="53"/>
  <c r="D43" i="53"/>
  <c r="L42" i="53"/>
  <c r="X42" i="53"/>
  <c r="W42" i="53" s="1"/>
  <c r="V42" i="53"/>
  <c r="U42" i="53" s="1"/>
  <c r="T42" i="53"/>
  <c r="S42" i="53" s="1"/>
  <c r="R42" i="53"/>
  <c r="Q42" i="53" s="1"/>
  <c r="P42" i="53"/>
  <c r="O42" i="53" s="1"/>
  <c r="N42" i="53"/>
  <c r="M42" i="53" s="1"/>
  <c r="K42" i="53"/>
  <c r="I42" i="53"/>
  <c r="H42" i="53" s="1"/>
  <c r="G42" i="53"/>
  <c r="F42" i="53" s="1"/>
  <c r="E42" i="53"/>
  <c r="D42" i="53"/>
  <c r="L41" i="53"/>
  <c r="X41" i="53"/>
  <c r="W41" i="53" s="1"/>
  <c r="V41" i="53"/>
  <c r="U41" i="53" s="1"/>
  <c r="T41" i="53"/>
  <c r="S41" i="53" s="1"/>
  <c r="R41" i="53"/>
  <c r="Q41" i="53" s="1"/>
  <c r="P41" i="53"/>
  <c r="O41" i="53" s="1"/>
  <c r="N41" i="53"/>
  <c r="M41" i="53" s="1"/>
  <c r="K41" i="53"/>
  <c r="I41" i="53"/>
  <c r="H41" i="53" s="1"/>
  <c r="G41" i="53"/>
  <c r="F41" i="53" s="1"/>
  <c r="E41" i="53"/>
  <c r="D41" i="53"/>
  <c r="X40" i="53"/>
  <c r="W40" i="53" s="1"/>
  <c r="V40" i="53"/>
  <c r="U40" i="53" s="1"/>
  <c r="T40" i="53"/>
  <c r="S40" i="53" s="1"/>
  <c r="R40" i="53"/>
  <c r="Q40" i="53" s="1"/>
  <c r="P40" i="53"/>
  <c r="O40" i="53" s="1"/>
  <c r="N40" i="53"/>
  <c r="M40" i="53" s="1"/>
  <c r="K40" i="53"/>
  <c r="I40" i="53"/>
  <c r="G40" i="53"/>
  <c r="F40" i="53" s="1"/>
  <c r="E40" i="53"/>
  <c r="L39" i="53"/>
  <c r="X39" i="53"/>
  <c r="W39" i="53" s="1"/>
  <c r="V39" i="53"/>
  <c r="U39" i="53" s="1"/>
  <c r="T39" i="53"/>
  <c r="S39" i="53" s="1"/>
  <c r="R39" i="53"/>
  <c r="Q39" i="53" s="1"/>
  <c r="P39" i="53"/>
  <c r="O39" i="53" s="1"/>
  <c r="N39" i="53"/>
  <c r="M39" i="53" s="1"/>
  <c r="K39" i="53"/>
  <c r="I39" i="53"/>
  <c r="G39" i="53"/>
  <c r="F39" i="53" s="1"/>
  <c r="E39" i="53"/>
  <c r="L38" i="53"/>
  <c r="X38" i="53"/>
  <c r="W38" i="53" s="1"/>
  <c r="V38" i="53"/>
  <c r="U38" i="53" s="1"/>
  <c r="T38" i="53"/>
  <c r="S38" i="53" s="1"/>
  <c r="R38" i="53"/>
  <c r="Q38" i="53" s="1"/>
  <c r="P38" i="53"/>
  <c r="O38" i="53" s="1"/>
  <c r="N38" i="53"/>
  <c r="M38" i="53" s="1"/>
  <c r="K38" i="53"/>
  <c r="I38" i="53"/>
  <c r="H38" i="53" s="1"/>
  <c r="G38" i="53"/>
  <c r="F38" i="53" s="1"/>
  <c r="E38" i="53"/>
  <c r="D38" i="53"/>
  <c r="L37" i="53"/>
  <c r="X37" i="53"/>
  <c r="W37" i="53" s="1"/>
  <c r="V37" i="53"/>
  <c r="U37" i="53" s="1"/>
  <c r="T37" i="53"/>
  <c r="S37" i="53" s="1"/>
  <c r="R37" i="53"/>
  <c r="Q37" i="53" s="1"/>
  <c r="P37" i="53"/>
  <c r="O37" i="53" s="1"/>
  <c r="N37" i="53"/>
  <c r="M37" i="53" s="1"/>
  <c r="K37" i="53"/>
  <c r="I37" i="53"/>
  <c r="H37" i="53" s="1"/>
  <c r="G37" i="53"/>
  <c r="F37" i="53" s="1"/>
  <c r="D37" i="53"/>
  <c r="L36" i="53"/>
  <c r="X36" i="53"/>
  <c r="W36" i="53" s="1"/>
  <c r="V36" i="53"/>
  <c r="U36" i="53" s="1"/>
  <c r="T36" i="53"/>
  <c r="S36" i="53" s="1"/>
  <c r="R36" i="53"/>
  <c r="Q36" i="53" s="1"/>
  <c r="P36" i="53"/>
  <c r="O36" i="53" s="1"/>
  <c r="N36" i="53"/>
  <c r="M36" i="53" s="1"/>
  <c r="K36" i="53"/>
  <c r="I36" i="53"/>
  <c r="H36" i="53" s="1"/>
  <c r="G36" i="53"/>
  <c r="F36" i="53" s="1"/>
  <c r="E36" i="53"/>
  <c r="D36" i="53"/>
  <c r="L35" i="53"/>
  <c r="X35" i="53"/>
  <c r="W35" i="53" s="1"/>
  <c r="V35" i="53"/>
  <c r="U35" i="53" s="1"/>
  <c r="T35" i="53"/>
  <c r="S35" i="53" s="1"/>
  <c r="R35" i="53"/>
  <c r="Q35" i="53" s="1"/>
  <c r="P35" i="53"/>
  <c r="O35" i="53" s="1"/>
  <c r="N35" i="53"/>
  <c r="M35" i="53" s="1"/>
  <c r="K35" i="53"/>
  <c r="I35" i="53"/>
  <c r="H35" i="53" s="1"/>
  <c r="G35" i="53"/>
  <c r="F35" i="53" s="1"/>
  <c r="E35" i="53"/>
  <c r="D35" i="53"/>
  <c r="L34" i="53"/>
  <c r="X34" i="53"/>
  <c r="W34" i="53" s="1"/>
  <c r="V34" i="53"/>
  <c r="U34" i="53" s="1"/>
  <c r="T34" i="53"/>
  <c r="S34" i="53" s="1"/>
  <c r="R34" i="53"/>
  <c r="Q34" i="53" s="1"/>
  <c r="P34" i="53"/>
  <c r="O34" i="53" s="1"/>
  <c r="N34" i="53"/>
  <c r="M34" i="53" s="1"/>
  <c r="K34" i="53"/>
  <c r="I34" i="53"/>
  <c r="H34" i="53" s="1"/>
  <c r="G34" i="53"/>
  <c r="F34" i="53" s="1"/>
  <c r="E34" i="53"/>
  <c r="D34" i="53"/>
  <c r="L33" i="53"/>
  <c r="X33" i="53"/>
  <c r="W33" i="53" s="1"/>
  <c r="V33" i="53"/>
  <c r="U33" i="53" s="1"/>
  <c r="T33" i="53"/>
  <c r="S33" i="53" s="1"/>
  <c r="R33" i="53"/>
  <c r="Q33" i="53" s="1"/>
  <c r="P33" i="53"/>
  <c r="O33" i="53" s="1"/>
  <c r="N33" i="53"/>
  <c r="M33" i="53" s="1"/>
  <c r="K33" i="53"/>
  <c r="I33" i="53"/>
  <c r="H33" i="53" s="1"/>
  <c r="G33" i="53"/>
  <c r="F33" i="53" s="1"/>
  <c r="D33" i="53"/>
  <c r="L32" i="53"/>
  <c r="X32" i="53"/>
  <c r="W32" i="53" s="1"/>
  <c r="V32" i="53"/>
  <c r="U32" i="53" s="1"/>
  <c r="T32" i="53"/>
  <c r="S32" i="53" s="1"/>
  <c r="R32" i="53"/>
  <c r="Q32" i="53" s="1"/>
  <c r="P32" i="53"/>
  <c r="O32" i="53" s="1"/>
  <c r="N32" i="53"/>
  <c r="M32" i="53" s="1"/>
  <c r="K32" i="53"/>
  <c r="I32" i="53"/>
  <c r="H32" i="53" s="1"/>
  <c r="G32" i="53"/>
  <c r="F32" i="53" s="1"/>
  <c r="E32" i="53"/>
  <c r="D32" i="53"/>
  <c r="L31" i="53"/>
  <c r="X31" i="53"/>
  <c r="W31" i="53" s="1"/>
  <c r="V31" i="53"/>
  <c r="U31" i="53" s="1"/>
  <c r="T31" i="53"/>
  <c r="S31" i="53" s="1"/>
  <c r="R31" i="53"/>
  <c r="Q31" i="53" s="1"/>
  <c r="P31" i="53"/>
  <c r="O31" i="53" s="1"/>
  <c r="N31" i="53"/>
  <c r="M31" i="53" s="1"/>
  <c r="K31" i="53"/>
  <c r="I31" i="53"/>
  <c r="H31" i="53" s="1"/>
  <c r="G31" i="53"/>
  <c r="F31" i="53" s="1"/>
  <c r="E31" i="53"/>
  <c r="D31" i="53"/>
  <c r="L30" i="53"/>
  <c r="X30" i="53"/>
  <c r="W30" i="53" s="1"/>
  <c r="V30" i="53"/>
  <c r="U30" i="53" s="1"/>
  <c r="T30" i="53"/>
  <c r="S30" i="53" s="1"/>
  <c r="R30" i="53"/>
  <c r="Q30" i="53" s="1"/>
  <c r="P30" i="53"/>
  <c r="O30" i="53" s="1"/>
  <c r="N30" i="53"/>
  <c r="M30" i="53" s="1"/>
  <c r="K30" i="53"/>
  <c r="I30" i="53"/>
  <c r="H30" i="53" s="1"/>
  <c r="G30" i="53"/>
  <c r="F30" i="53" s="1"/>
  <c r="E30" i="53"/>
  <c r="X29" i="53"/>
  <c r="W29" i="53" s="1"/>
  <c r="V29" i="53"/>
  <c r="U29" i="53" s="1"/>
  <c r="T29" i="53"/>
  <c r="S29" i="53" s="1"/>
  <c r="R29" i="53"/>
  <c r="Q29" i="53" s="1"/>
  <c r="P29" i="53"/>
  <c r="O29" i="53" s="1"/>
  <c r="N29" i="53"/>
  <c r="M29" i="53" s="1"/>
  <c r="L29" i="53"/>
  <c r="K29" i="53"/>
  <c r="I29" i="53"/>
  <c r="H29" i="53" s="1"/>
  <c r="G29" i="53"/>
  <c r="F29" i="53" s="1"/>
  <c r="D29" i="53"/>
  <c r="X28" i="53"/>
  <c r="W28" i="53" s="1"/>
  <c r="V28" i="53"/>
  <c r="U28" i="53" s="1"/>
  <c r="T28" i="53"/>
  <c r="S28" i="53" s="1"/>
  <c r="R28" i="53"/>
  <c r="Q28" i="53" s="1"/>
  <c r="P28" i="53"/>
  <c r="O28" i="53" s="1"/>
  <c r="N28" i="53"/>
  <c r="M28" i="53" s="1"/>
  <c r="K28" i="53"/>
  <c r="I28" i="53"/>
  <c r="H28" i="53" s="1"/>
  <c r="G28" i="53"/>
  <c r="F28" i="53" s="1"/>
  <c r="E28" i="53"/>
  <c r="L27" i="53"/>
  <c r="X27" i="53"/>
  <c r="W27" i="53" s="1"/>
  <c r="V27" i="53"/>
  <c r="U27" i="53" s="1"/>
  <c r="T27" i="53"/>
  <c r="S27" i="53" s="1"/>
  <c r="R27" i="53"/>
  <c r="Q27" i="53" s="1"/>
  <c r="P27" i="53"/>
  <c r="O27" i="53" s="1"/>
  <c r="N27" i="53"/>
  <c r="M27" i="53" s="1"/>
  <c r="K27" i="53"/>
  <c r="I27" i="53"/>
  <c r="H27" i="53" s="1"/>
  <c r="G27" i="53"/>
  <c r="F27" i="53" s="1"/>
  <c r="E27" i="53"/>
  <c r="X26" i="53"/>
  <c r="W26" i="53" s="1"/>
  <c r="V26" i="53"/>
  <c r="U26" i="53" s="1"/>
  <c r="T26" i="53"/>
  <c r="S26" i="53" s="1"/>
  <c r="R26" i="53"/>
  <c r="Q26" i="53" s="1"/>
  <c r="P26" i="53"/>
  <c r="O26" i="53" s="1"/>
  <c r="N26" i="53"/>
  <c r="M26" i="53" s="1"/>
  <c r="L26" i="53"/>
  <c r="K26" i="53"/>
  <c r="I26" i="53"/>
  <c r="H26" i="53" s="1"/>
  <c r="G26" i="53"/>
  <c r="F26" i="53" s="1"/>
  <c r="E26" i="53"/>
  <c r="D26" i="53"/>
  <c r="X25" i="53"/>
  <c r="W25" i="53" s="1"/>
  <c r="V25" i="53"/>
  <c r="U25" i="53" s="1"/>
  <c r="T25" i="53"/>
  <c r="S25" i="53" s="1"/>
  <c r="R25" i="53"/>
  <c r="Q25" i="53" s="1"/>
  <c r="P25" i="53"/>
  <c r="O25" i="53" s="1"/>
  <c r="N25" i="53"/>
  <c r="M25" i="53" s="1"/>
  <c r="L25" i="53"/>
  <c r="K25" i="53"/>
  <c r="I25" i="53"/>
  <c r="H25" i="53" s="1"/>
  <c r="G25" i="53"/>
  <c r="F25" i="53" s="1"/>
  <c r="D25" i="53"/>
  <c r="X24" i="53"/>
  <c r="W24" i="53" s="1"/>
  <c r="V24" i="53"/>
  <c r="U24" i="53" s="1"/>
  <c r="T24" i="53"/>
  <c r="S24" i="53" s="1"/>
  <c r="R24" i="53"/>
  <c r="Q24" i="53" s="1"/>
  <c r="P24" i="53"/>
  <c r="O24" i="53" s="1"/>
  <c r="N24" i="53"/>
  <c r="M24" i="53" s="1"/>
  <c r="K24" i="53"/>
  <c r="I24" i="53"/>
  <c r="H24" i="53" s="1"/>
  <c r="G24" i="53"/>
  <c r="F24" i="53" s="1"/>
  <c r="E24" i="53"/>
  <c r="D24" i="53"/>
  <c r="X23" i="53"/>
  <c r="W23" i="53" s="1"/>
  <c r="V23" i="53"/>
  <c r="U23" i="53" s="1"/>
  <c r="T23" i="53"/>
  <c r="S23" i="53" s="1"/>
  <c r="R23" i="53"/>
  <c r="Q23" i="53" s="1"/>
  <c r="P23" i="53"/>
  <c r="O23" i="53" s="1"/>
  <c r="N23" i="53"/>
  <c r="M23" i="53" s="1"/>
  <c r="K23" i="53"/>
  <c r="I23" i="53"/>
  <c r="H23" i="53" s="1"/>
  <c r="G23" i="53"/>
  <c r="F23" i="53" s="1"/>
  <c r="E23" i="53"/>
  <c r="D23" i="53"/>
  <c r="X22" i="53"/>
  <c r="W22" i="53" s="1"/>
  <c r="V22" i="53"/>
  <c r="U22" i="53" s="1"/>
  <c r="T22" i="53"/>
  <c r="S22" i="53" s="1"/>
  <c r="R22" i="53"/>
  <c r="Q22" i="53" s="1"/>
  <c r="P22" i="53"/>
  <c r="O22" i="53" s="1"/>
  <c r="N22" i="53"/>
  <c r="M22" i="53" s="1"/>
  <c r="K22" i="53"/>
  <c r="I22" i="53"/>
  <c r="H22" i="53" s="1"/>
  <c r="G22" i="53"/>
  <c r="F22" i="53" s="1"/>
  <c r="E22" i="53"/>
  <c r="D22" i="53"/>
  <c r="X21" i="53"/>
  <c r="W21" i="53" s="1"/>
  <c r="V21" i="53"/>
  <c r="U21" i="53" s="1"/>
  <c r="T21" i="53"/>
  <c r="S21" i="53" s="1"/>
  <c r="R21" i="53"/>
  <c r="Q21" i="53" s="1"/>
  <c r="P21" i="53"/>
  <c r="O21" i="53" s="1"/>
  <c r="N21" i="53"/>
  <c r="M21" i="53" s="1"/>
  <c r="K21" i="53"/>
  <c r="I21" i="53"/>
  <c r="H21" i="53" s="1"/>
  <c r="G21" i="53"/>
  <c r="F21" i="53" s="1"/>
  <c r="D21" i="53"/>
  <c r="X20" i="53"/>
  <c r="W20" i="53" s="1"/>
  <c r="V20" i="53"/>
  <c r="U20" i="53" s="1"/>
  <c r="T20" i="53"/>
  <c r="S20" i="53" s="1"/>
  <c r="R20" i="53"/>
  <c r="Q20" i="53" s="1"/>
  <c r="P20" i="53"/>
  <c r="O20" i="53" s="1"/>
  <c r="N20" i="53"/>
  <c r="M20" i="53" s="1"/>
  <c r="K20" i="53"/>
  <c r="I20" i="53"/>
  <c r="H20" i="53" s="1"/>
  <c r="G20" i="53"/>
  <c r="F20" i="53" s="1"/>
  <c r="E20" i="53"/>
  <c r="D20" i="53"/>
  <c r="X19" i="53"/>
  <c r="W19" i="53" s="1"/>
  <c r="V19" i="53"/>
  <c r="U19" i="53" s="1"/>
  <c r="T19" i="53"/>
  <c r="S19" i="53" s="1"/>
  <c r="R19" i="53"/>
  <c r="Q19" i="53" s="1"/>
  <c r="P19" i="53"/>
  <c r="O19" i="53" s="1"/>
  <c r="N19" i="53"/>
  <c r="M19" i="53" s="1"/>
  <c r="K19" i="53"/>
  <c r="I19" i="53"/>
  <c r="H19" i="53" s="1"/>
  <c r="G19" i="53"/>
  <c r="F19" i="53" s="1"/>
  <c r="E19" i="53"/>
  <c r="D19" i="53"/>
  <c r="X18" i="53"/>
  <c r="W18" i="53" s="1"/>
  <c r="V18" i="53"/>
  <c r="U18" i="53" s="1"/>
  <c r="T18" i="53"/>
  <c r="S18" i="53" s="1"/>
  <c r="R18" i="53"/>
  <c r="Q18" i="53" s="1"/>
  <c r="P18" i="53"/>
  <c r="O18" i="53" s="1"/>
  <c r="N18" i="53"/>
  <c r="M18" i="53" s="1"/>
  <c r="K18" i="53"/>
  <c r="I18" i="53"/>
  <c r="H18" i="53" s="1"/>
  <c r="G18" i="53"/>
  <c r="F18" i="53" s="1"/>
  <c r="E18" i="53"/>
  <c r="D18" i="53"/>
  <c r="X17" i="53"/>
  <c r="W17" i="53" s="1"/>
  <c r="V17" i="53"/>
  <c r="U17" i="53" s="1"/>
  <c r="T17" i="53"/>
  <c r="S17" i="53" s="1"/>
  <c r="R17" i="53"/>
  <c r="Q17" i="53" s="1"/>
  <c r="P17" i="53"/>
  <c r="O17" i="53" s="1"/>
  <c r="N17" i="53"/>
  <c r="M17" i="53" s="1"/>
  <c r="K17" i="53"/>
  <c r="I17" i="53"/>
  <c r="H17" i="53" s="1"/>
  <c r="G17" i="53"/>
  <c r="F17" i="53" s="1"/>
  <c r="D17" i="53"/>
  <c r="X16" i="53"/>
  <c r="W16" i="53" s="1"/>
  <c r="V16" i="53"/>
  <c r="U16" i="53" s="1"/>
  <c r="R16" i="53"/>
  <c r="Q16" i="53" s="1"/>
  <c r="P16" i="53"/>
  <c r="O16" i="53" s="1"/>
  <c r="X15" i="53"/>
  <c r="W15" i="53" s="1"/>
  <c r="T15" i="53"/>
  <c r="S15" i="53" s="1"/>
  <c r="P15" i="53"/>
  <c r="O15" i="53" s="1"/>
  <c r="E15" i="53"/>
  <c r="D15" i="53" s="1"/>
  <c r="T14" i="53"/>
  <c r="S14" i="53" s="1"/>
  <c r="L14" i="53"/>
  <c r="K14" i="53" s="1"/>
  <c r="G14" i="53" s="1"/>
  <c r="X13" i="53"/>
  <c r="W13" i="53" s="1"/>
  <c r="V13" i="53"/>
  <c r="U13" i="53" s="1"/>
  <c r="T13" i="53"/>
  <c r="S13" i="53" s="1"/>
  <c r="R13" i="53"/>
  <c r="Q13" i="53" s="1"/>
  <c r="P13" i="53"/>
  <c r="O13" i="53" s="1"/>
  <c r="N13" i="53"/>
  <c r="M13" i="53" s="1"/>
  <c r="K13" i="53"/>
  <c r="I13" i="53"/>
  <c r="H13" i="53" s="1"/>
  <c r="G13" i="53"/>
  <c r="F13" i="53" s="1"/>
  <c r="D13" i="53"/>
  <c r="X12" i="53"/>
  <c r="W12" i="53" s="1"/>
  <c r="V12" i="53"/>
  <c r="U12" i="53" s="1"/>
  <c r="T12" i="53"/>
  <c r="S12" i="53" s="1"/>
  <c r="R12" i="53"/>
  <c r="Q12" i="53" s="1"/>
  <c r="P12" i="53"/>
  <c r="O12" i="53" s="1"/>
  <c r="N12" i="53"/>
  <c r="M12" i="53" s="1"/>
  <c r="K12" i="53"/>
  <c r="I12" i="53"/>
  <c r="H12" i="53" s="1"/>
  <c r="G12" i="53"/>
  <c r="F12" i="53" s="1"/>
  <c r="D12" i="53"/>
  <c r="X11" i="53"/>
  <c r="W11" i="53" s="1"/>
  <c r="V11" i="53"/>
  <c r="U11" i="53" s="1"/>
  <c r="T11" i="53"/>
  <c r="S11" i="53" s="1"/>
  <c r="R11" i="53"/>
  <c r="Q11" i="53" s="1"/>
  <c r="P11" i="53"/>
  <c r="O11" i="53" s="1"/>
  <c r="N11" i="53"/>
  <c r="M11" i="53" s="1"/>
  <c r="K11" i="53"/>
  <c r="I11" i="53"/>
  <c r="H11" i="53" s="1"/>
  <c r="G11" i="53"/>
  <c r="F11" i="53" s="1"/>
  <c r="E11" i="53"/>
  <c r="D11" i="53"/>
  <c r="X10" i="53"/>
  <c r="W10" i="53" s="1"/>
  <c r="V10" i="53"/>
  <c r="U10" i="53" s="1"/>
  <c r="T10" i="53"/>
  <c r="S10" i="53" s="1"/>
  <c r="R10" i="53"/>
  <c r="Q10" i="53" s="1"/>
  <c r="P10" i="53"/>
  <c r="N10" i="53"/>
  <c r="M10" i="53" s="1"/>
  <c r="K10" i="53"/>
  <c r="I10" i="53"/>
  <c r="H10" i="53" s="1"/>
  <c r="G10" i="53"/>
  <c r="F10" i="53" s="1"/>
  <c r="D10" i="53"/>
  <c r="X9" i="53"/>
  <c r="W9" i="53" s="1"/>
  <c r="V9" i="53"/>
  <c r="U9" i="53" s="1"/>
  <c r="T9" i="53"/>
  <c r="S9" i="53" s="1"/>
  <c r="R9" i="53"/>
  <c r="Q9" i="53" s="1"/>
  <c r="P9" i="53"/>
  <c r="O9" i="53" s="1"/>
  <c r="N9" i="53"/>
  <c r="M9" i="53" s="1"/>
  <c r="K9" i="53"/>
  <c r="I9" i="53"/>
  <c r="H9" i="53" s="1"/>
  <c r="G9" i="53"/>
  <c r="F9" i="53" s="1"/>
  <c r="D9" i="53"/>
  <c r="X8" i="53"/>
  <c r="W8" i="53" s="1"/>
  <c r="V8" i="53"/>
  <c r="T8" i="53"/>
  <c r="R8" i="53"/>
  <c r="Q8" i="53" s="1"/>
  <c r="P8" i="53"/>
  <c r="O8" i="53" s="1"/>
  <c r="N8" i="53"/>
  <c r="K8" i="53"/>
  <c r="I8" i="53"/>
  <c r="H8" i="53" s="1"/>
  <c r="G8" i="53"/>
  <c r="F8" i="53" s="1"/>
  <c r="D8" i="53"/>
  <c r="L380" i="37"/>
  <c r="K291" i="7" s="1"/>
  <c r="L354" i="37"/>
  <c r="K273" i="7" s="1"/>
  <c r="L121" i="37"/>
  <c r="K86" i="7" s="1"/>
  <c r="L78" i="37"/>
  <c r="K55" i="7" s="1"/>
  <c r="L447" i="37"/>
  <c r="K352" i="7" s="1"/>
  <c r="L448" i="37"/>
  <c r="K353" i="7" s="1"/>
  <c r="L449" i="37"/>
  <c r="K354" i="7" s="1"/>
  <c r="L450" i="37"/>
  <c r="K355" i="7" s="1"/>
  <c r="L451" i="37"/>
  <c r="K356" i="7" s="1"/>
  <c r="L452" i="37"/>
  <c r="K357" i="7" s="1"/>
  <c r="L453" i="37"/>
  <c r="K358" i="7" s="1"/>
  <c r="L454" i="37"/>
  <c r="K359" i="7" s="1"/>
  <c r="L455" i="37"/>
  <c r="K360" i="7" s="1"/>
  <c r="L456" i="37"/>
  <c r="K361" i="7" s="1"/>
  <c r="L457" i="37"/>
  <c r="K362" i="7" s="1"/>
  <c r="L458" i="37"/>
  <c r="K363" i="7" s="1"/>
  <c r="L23" i="37"/>
  <c r="K14" i="7" s="1"/>
  <c r="L133" i="37"/>
  <c r="K384" i="7" s="1"/>
  <c r="L179" i="37"/>
  <c r="K140" i="7" s="1"/>
  <c r="L100" i="37"/>
  <c r="K69" i="7" s="1"/>
  <c r="L131" i="37"/>
  <c r="K96" i="7" s="1"/>
  <c r="L164" i="37"/>
  <c r="K125" i="7" s="1"/>
  <c r="L144" i="37"/>
  <c r="K106" i="7" s="1"/>
  <c r="L186" i="37"/>
  <c r="K389" i="7" s="1"/>
  <c r="L185" i="37"/>
  <c r="K388" i="7" s="1"/>
  <c r="L134" i="37"/>
  <c r="K385" i="7" s="1"/>
  <c r="L105" i="37"/>
  <c r="K379" i="7" s="1"/>
  <c r="L104" i="37"/>
  <c r="K378" i="7" s="1"/>
  <c r="G12" i="47"/>
  <c r="G13" i="47"/>
  <c r="F13" i="47" s="1"/>
  <c r="G12" i="48"/>
  <c r="F12" i="48" s="1"/>
  <c r="G13" i="48"/>
  <c r="F13" i="48" s="1"/>
  <c r="AC13" i="46"/>
  <c r="AD11" i="47"/>
  <c r="E11" i="47" s="1"/>
  <c r="AC11" i="47"/>
  <c r="AL10" i="47"/>
  <c r="AK10" i="47"/>
  <c r="AJ10" i="47"/>
  <c r="AI10" i="47"/>
  <c r="AH10" i="47"/>
  <c r="AG10" i="47"/>
  <c r="N10" i="47"/>
  <c r="M10" i="47" s="1"/>
  <c r="AE10" i="47"/>
  <c r="L10" i="47" s="1"/>
  <c r="AD10" i="47"/>
  <c r="E10" i="47" s="1"/>
  <c r="AC10" i="47"/>
  <c r="L158" i="37"/>
  <c r="K387" i="7" s="1"/>
  <c r="L404" i="37"/>
  <c r="K313" i="7" s="1"/>
  <c r="AE11" i="47"/>
  <c r="L11" i="47" s="1"/>
  <c r="AG11" i="47"/>
  <c r="AH11" i="47"/>
  <c r="AI11" i="47"/>
  <c r="AJ11" i="47"/>
  <c r="AK11" i="47"/>
  <c r="AL11" i="47"/>
  <c r="AC12" i="47"/>
  <c r="AD12" i="47"/>
  <c r="E12" i="47" s="1"/>
  <c r="AE12" i="47"/>
  <c r="L12" i="47" s="1"/>
  <c r="AG12" i="47"/>
  <c r="AH12" i="47"/>
  <c r="AI12" i="47"/>
  <c r="AJ12" i="47"/>
  <c r="AK12" i="47"/>
  <c r="AL12" i="47"/>
  <c r="AC13" i="47"/>
  <c r="AD13" i="47"/>
  <c r="E13" i="47" s="1"/>
  <c r="AE13" i="47"/>
  <c r="L13" i="47" s="1"/>
  <c r="AG13" i="47"/>
  <c r="AH13" i="47"/>
  <c r="AI13" i="47"/>
  <c r="AJ13" i="47"/>
  <c r="AK13" i="47"/>
  <c r="AL13" i="47"/>
  <c r="AC14" i="47"/>
  <c r="AD14" i="47"/>
  <c r="E14" i="47" s="1"/>
  <c r="AE14" i="47"/>
  <c r="L14" i="47" s="1"/>
  <c r="AG14" i="47"/>
  <c r="AH14" i="47"/>
  <c r="AI14" i="47"/>
  <c r="AJ14" i="47"/>
  <c r="T14" i="47" s="1"/>
  <c r="S14" i="47" s="1"/>
  <c r="AK14" i="47"/>
  <c r="AL14" i="47"/>
  <c r="AC15" i="47"/>
  <c r="AD15" i="47"/>
  <c r="E15" i="47" s="1"/>
  <c r="AE15" i="47"/>
  <c r="L15" i="47" s="1"/>
  <c r="AG15" i="47"/>
  <c r="AH15" i="47"/>
  <c r="AI15" i="47"/>
  <c r="AJ15" i="47"/>
  <c r="AK15" i="47"/>
  <c r="AL15" i="47"/>
  <c r="AC16" i="47"/>
  <c r="AD16" i="47"/>
  <c r="E16" i="47" s="1"/>
  <c r="AE16" i="47"/>
  <c r="L16" i="47" s="1"/>
  <c r="AG16" i="47"/>
  <c r="AH16" i="47"/>
  <c r="AI16" i="47"/>
  <c r="AJ16" i="47"/>
  <c r="AK16" i="47"/>
  <c r="AL16" i="47"/>
  <c r="AC17" i="47"/>
  <c r="AD17" i="47"/>
  <c r="E17" i="47" s="1"/>
  <c r="AE17" i="47"/>
  <c r="L17" i="47" s="1"/>
  <c r="AG17" i="47"/>
  <c r="AH17" i="47"/>
  <c r="AI17" i="47"/>
  <c r="AJ17" i="47"/>
  <c r="AK17" i="47"/>
  <c r="AL17" i="47"/>
  <c r="AC18" i="47"/>
  <c r="AD18" i="47"/>
  <c r="E18" i="47" s="1"/>
  <c r="AE18" i="47"/>
  <c r="L18" i="47" s="1"/>
  <c r="AG18" i="47"/>
  <c r="AH18" i="47"/>
  <c r="AI18" i="47"/>
  <c r="AJ18" i="47"/>
  <c r="AK18" i="47"/>
  <c r="AL18" i="47"/>
  <c r="AC19" i="47"/>
  <c r="AD19" i="47"/>
  <c r="E19" i="47" s="1"/>
  <c r="AE19" i="47"/>
  <c r="L19" i="47" s="1"/>
  <c r="AG19" i="47"/>
  <c r="AH19" i="47"/>
  <c r="AI19" i="47"/>
  <c r="AJ19" i="47"/>
  <c r="AK19" i="47"/>
  <c r="AL19" i="47"/>
  <c r="AC20" i="47"/>
  <c r="AD20" i="47"/>
  <c r="E20" i="47" s="1"/>
  <c r="AE20" i="47"/>
  <c r="L20" i="47" s="1"/>
  <c r="AG20" i="47"/>
  <c r="AH20" i="47"/>
  <c r="AI20" i="47"/>
  <c r="AJ20" i="47"/>
  <c r="AK20" i="47"/>
  <c r="AL20" i="47"/>
  <c r="AC21" i="47"/>
  <c r="AD21" i="47"/>
  <c r="E21" i="47" s="1"/>
  <c r="AE21" i="47"/>
  <c r="L21" i="47" s="1"/>
  <c r="AG21" i="47"/>
  <c r="AH21" i="47"/>
  <c r="AI21" i="47"/>
  <c r="AJ21" i="47"/>
  <c r="AK21" i="47"/>
  <c r="AL21" i="47"/>
  <c r="AC22" i="47"/>
  <c r="AD22" i="47"/>
  <c r="E22" i="47" s="1"/>
  <c r="AE22" i="47"/>
  <c r="L22" i="47" s="1"/>
  <c r="AG22" i="47"/>
  <c r="AH22" i="47"/>
  <c r="AI22" i="47"/>
  <c r="AJ22" i="47"/>
  <c r="AK22" i="47"/>
  <c r="AL22" i="47"/>
  <c r="AC23" i="47"/>
  <c r="AD23" i="47"/>
  <c r="E23" i="47" s="1"/>
  <c r="AE23" i="47"/>
  <c r="L23" i="47" s="1"/>
  <c r="AG23" i="47"/>
  <c r="AH23" i="47"/>
  <c r="AI23" i="47"/>
  <c r="AJ23" i="47"/>
  <c r="AK23" i="47"/>
  <c r="AL23" i="47"/>
  <c r="AC24" i="47"/>
  <c r="AD24" i="47"/>
  <c r="E24" i="47" s="1"/>
  <c r="AE24" i="47"/>
  <c r="L24" i="47" s="1"/>
  <c r="AG24" i="47"/>
  <c r="AH24" i="47"/>
  <c r="AI24" i="47"/>
  <c r="AJ24" i="47"/>
  <c r="AK24" i="47"/>
  <c r="AL24" i="47"/>
  <c r="AC25" i="47"/>
  <c r="AD25" i="47"/>
  <c r="E25" i="47" s="1"/>
  <c r="AE25" i="47"/>
  <c r="L25" i="47" s="1"/>
  <c r="AG25" i="47"/>
  <c r="AH25" i="47"/>
  <c r="AI25" i="47"/>
  <c r="AJ25" i="47"/>
  <c r="AK25" i="47"/>
  <c r="AL25" i="47"/>
  <c r="AC26" i="47"/>
  <c r="AD26" i="47"/>
  <c r="E26" i="47" s="1"/>
  <c r="AE26" i="47"/>
  <c r="L26" i="47" s="1"/>
  <c r="AG26" i="47"/>
  <c r="AH26" i="47"/>
  <c r="AI26" i="47"/>
  <c r="AJ26" i="47"/>
  <c r="AK26" i="47"/>
  <c r="AL26" i="47"/>
  <c r="AC27" i="47"/>
  <c r="AD27" i="47"/>
  <c r="E27" i="47" s="1"/>
  <c r="AE27" i="47"/>
  <c r="L27" i="47" s="1"/>
  <c r="AG27" i="47"/>
  <c r="AH27" i="47"/>
  <c r="AI27" i="47"/>
  <c r="AJ27" i="47"/>
  <c r="AK27" i="47"/>
  <c r="AL27" i="47"/>
  <c r="AC28" i="47"/>
  <c r="AD28" i="47"/>
  <c r="E28" i="47" s="1"/>
  <c r="AE28" i="47"/>
  <c r="L28" i="47" s="1"/>
  <c r="AG28" i="47"/>
  <c r="AH28" i="47"/>
  <c r="AI28" i="47"/>
  <c r="AJ28" i="47"/>
  <c r="AK28" i="47"/>
  <c r="AL28" i="47"/>
  <c r="AC29" i="47"/>
  <c r="AD29" i="47"/>
  <c r="E29" i="47" s="1"/>
  <c r="AE29" i="47"/>
  <c r="L29" i="47" s="1"/>
  <c r="AG29" i="47"/>
  <c r="AH29" i="47"/>
  <c r="AI29" i="47"/>
  <c r="AJ29" i="47"/>
  <c r="AK29" i="47"/>
  <c r="AL29" i="47"/>
  <c r="AC30" i="47"/>
  <c r="AD30" i="47"/>
  <c r="E30" i="47" s="1"/>
  <c r="AE30" i="47"/>
  <c r="L30" i="47" s="1"/>
  <c r="AG30" i="47"/>
  <c r="AH30" i="47"/>
  <c r="AI30" i="47"/>
  <c r="AJ30" i="47"/>
  <c r="AK30" i="47"/>
  <c r="AL30" i="47"/>
  <c r="AC31" i="47"/>
  <c r="AD31" i="47"/>
  <c r="E31" i="47" s="1"/>
  <c r="AE31" i="47"/>
  <c r="L31" i="47" s="1"/>
  <c r="AG31" i="47"/>
  <c r="AH31" i="47"/>
  <c r="AI31" i="47"/>
  <c r="AJ31" i="47"/>
  <c r="AK31" i="47"/>
  <c r="AL31" i="47"/>
  <c r="AC32" i="47"/>
  <c r="AD32" i="47"/>
  <c r="E32" i="47" s="1"/>
  <c r="AE32" i="47"/>
  <c r="L32" i="47" s="1"/>
  <c r="AG32" i="47"/>
  <c r="AH32" i="47"/>
  <c r="AI32" i="47"/>
  <c r="AJ32" i="47"/>
  <c r="AK32" i="47"/>
  <c r="AL32" i="47"/>
  <c r="AC33" i="47"/>
  <c r="AD33" i="47"/>
  <c r="E33" i="47" s="1"/>
  <c r="AE33" i="47"/>
  <c r="L33" i="47" s="1"/>
  <c r="AG33" i="47"/>
  <c r="AH33" i="47"/>
  <c r="AI33" i="47"/>
  <c r="AJ33" i="47"/>
  <c r="AK33" i="47"/>
  <c r="AL33" i="47"/>
  <c r="AC34" i="47"/>
  <c r="AD34" i="47"/>
  <c r="E34" i="47" s="1"/>
  <c r="AE34" i="47"/>
  <c r="L34" i="47" s="1"/>
  <c r="AG34" i="47"/>
  <c r="AH34" i="47"/>
  <c r="AI34" i="47"/>
  <c r="AJ34" i="47"/>
  <c r="AK34" i="47"/>
  <c r="AL34" i="47"/>
  <c r="AC35" i="47"/>
  <c r="AD35" i="47"/>
  <c r="E35" i="47" s="1"/>
  <c r="AE35" i="47"/>
  <c r="L35" i="47" s="1"/>
  <c r="AG35" i="47"/>
  <c r="AH35" i="47"/>
  <c r="AI35" i="47"/>
  <c r="AJ35" i="47"/>
  <c r="AK35" i="47"/>
  <c r="AL35" i="47"/>
  <c r="AC36" i="47"/>
  <c r="AD36" i="47"/>
  <c r="E36" i="47" s="1"/>
  <c r="AE36" i="47"/>
  <c r="L36" i="47" s="1"/>
  <c r="AG36" i="47"/>
  <c r="AH36" i="47"/>
  <c r="AI36" i="47"/>
  <c r="AJ36" i="47"/>
  <c r="AK36" i="47"/>
  <c r="AL36" i="47"/>
  <c r="AC37" i="47"/>
  <c r="AD37" i="47"/>
  <c r="E37" i="47" s="1"/>
  <c r="AE37" i="47"/>
  <c r="L37" i="47" s="1"/>
  <c r="AG37" i="47"/>
  <c r="AH37" i="47"/>
  <c r="AI37" i="47"/>
  <c r="AJ37" i="47"/>
  <c r="AK37" i="47"/>
  <c r="AL37" i="47"/>
  <c r="AC38" i="47"/>
  <c r="AD38" i="47"/>
  <c r="E38" i="47" s="1"/>
  <c r="AE38" i="47"/>
  <c r="L38" i="47" s="1"/>
  <c r="AG38" i="47"/>
  <c r="AH38" i="47"/>
  <c r="AI38" i="47"/>
  <c r="AJ38" i="47"/>
  <c r="AK38" i="47"/>
  <c r="AL38" i="47"/>
  <c r="AC39" i="47"/>
  <c r="AD39" i="47"/>
  <c r="E39" i="47" s="1"/>
  <c r="AE39" i="47"/>
  <c r="L39" i="47" s="1"/>
  <c r="AG39" i="47"/>
  <c r="AH39" i="47"/>
  <c r="AI39" i="47"/>
  <c r="AJ39" i="47"/>
  <c r="AK39" i="47"/>
  <c r="AL39" i="47"/>
  <c r="AC40" i="47"/>
  <c r="AD40" i="47"/>
  <c r="E40" i="47" s="1"/>
  <c r="AE40" i="47"/>
  <c r="L40" i="47" s="1"/>
  <c r="AG40" i="47"/>
  <c r="AH40" i="47"/>
  <c r="AI40" i="47"/>
  <c r="AJ40" i="47"/>
  <c r="AK40" i="47"/>
  <c r="AL40" i="47"/>
  <c r="AC41" i="47"/>
  <c r="AD41" i="47"/>
  <c r="E41" i="47" s="1"/>
  <c r="AE41" i="47"/>
  <c r="L41" i="47" s="1"/>
  <c r="AG41" i="47"/>
  <c r="AH41" i="47"/>
  <c r="AI41" i="47"/>
  <c r="AJ41" i="47"/>
  <c r="AK41" i="47"/>
  <c r="AL41" i="47"/>
  <c r="AC42" i="47"/>
  <c r="AD42" i="47"/>
  <c r="E42" i="47" s="1"/>
  <c r="AE42" i="47"/>
  <c r="L42" i="47" s="1"/>
  <c r="AG42" i="47"/>
  <c r="AH42" i="47"/>
  <c r="AI42" i="47"/>
  <c r="AJ42" i="47"/>
  <c r="AK42" i="47"/>
  <c r="AL42" i="47"/>
  <c r="AC43" i="47"/>
  <c r="AD43" i="47"/>
  <c r="E43" i="47" s="1"/>
  <c r="AE43" i="47"/>
  <c r="L43" i="47" s="1"/>
  <c r="AG43" i="47"/>
  <c r="AH43" i="47"/>
  <c r="AI43" i="47"/>
  <c r="AJ43" i="47"/>
  <c r="AK43" i="47"/>
  <c r="AL43" i="47"/>
  <c r="AC44" i="47"/>
  <c r="AD44" i="47"/>
  <c r="E44" i="47" s="1"/>
  <c r="AE44" i="47"/>
  <c r="L44" i="47" s="1"/>
  <c r="AG44" i="47"/>
  <c r="AH44" i="47"/>
  <c r="AI44" i="47"/>
  <c r="AJ44" i="47"/>
  <c r="AK44" i="47"/>
  <c r="AL44" i="47"/>
  <c r="AC45" i="47"/>
  <c r="AD45" i="47"/>
  <c r="E45" i="47" s="1"/>
  <c r="AE45" i="47"/>
  <c r="L45" i="47" s="1"/>
  <c r="AG45" i="47"/>
  <c r="AH45" i="47"/>
  <c r="AI45" i="47"/>
  <c r="AJ45" i="47"/>
  <c r="AK45" i="47"/>
  <c r="AL45" i="47"/>
  <c r="AC46" i="47"/>
  <c r="AD46" i="47"/>
  <c r="E46" i="47" s="1"/>
  <c r="AE46" i="47"/>
  <c r="L46" i="47" s="1"/>
  <c r="AG46" i="47"/>
  <c r="AH46" i="47"/>
  <c r="AI46" i="47"/>
  <c r="AJ46" i="47"/>
  <c r="AK46" i="47"/>
  <c r="AL46" i="47"/>
  <c r="AC47" i="47"/>
  <c r="AD47" i="47"/>
  <c r="E47" i="47" s="1"/>
  <c r="AE47" i="47"/>
  <c r="L47" i="47" s="1"/>
  <c r="AG47" i="47"/>
  <c r="AH47" i="47"/>
  <c r="AI47" i="47"/>
  <c r="AJ47" i="47"/>
  <c r="AK47" i="47"/>
  <c r="AL47" i="47"/>
  <c r="AC48" i="47"/>
  <c r="AD48" i="47"/>
  <c r="E48" i="47" s="1"/>
  <c r="AE48" i="47"/>
  <c r="L48" i="47" s="1"/>
  <c r="AG48" i="47"/>
  <c r="AH48" i="47"/>
  <c r="AI48" i="47"/>
  <c r="AJ48" i="47"/>
  <c r="AK48" i="47"/>
  <c r="AL48" i="47"/>
  <c r="AC49" i="47"/>
  <c r="AD49" i="47"/>
  <c r="E49" i="47" s="1"/>
  <c r="AE49" i="47"/>
  <c r="L49" i="47" s="1"/>
  <c r="AG49" i="47"/>
  <c r="AH49" i="47"/>
  <c r="AI49" i="47"/>
  <c r="AJ49" i="47"/>
  <c r="AK49" i="47"/>
  <c r="AL49" i="47"/>
  <c r="AC50" i="47"/>
  <c r="AD50" i="47"/>
  <c r="E50" i="47" s="1"/>
  <c r="AE50" i="47"/>
  <c r="L50" i="47" s="1"/>
  <c r="AG50" i="47"/>
  <c r="AH50" i="47"/>
  <c r="AI50" i="47"/>
  <c r="AJ50" i="47"/>
  <c r="AK50" i="47"/>
  <c r="AL50" i="47"/>
  <c r="AC51" i="47"/>
  <c r="AD51" i="47"/>
  <c r="E51" i="47" s="1"/>
  <c r="AE51" i="47"/>
  <c r="L51" i="47" s="1"/>
  <c r="AG51" i="47"/>
  <c r="AH51" i="47"/>
  <c r="AI51" i="47"/>
  <c r="AJ51" i="47"/>
  <c r="AK51" i="47"/>
  <c r="AL51" i="47"/>
  <c r="AC52" i="47"/>
  <c r="AD52" i="47"/>
  <c r="E52" i="47" s="1"/>
  <c r="AE52" i="47"/>
  <c r="L52" i="47" s="1"/>
  <c r="AG52" i="47"/>
  <c r="AH52" i="47"/>
  <c r="AI52" i="47"/>
  <c r="AJ52" i="47"/>
  <c r="AK52" i="47"/>
  <c r="AL52" i="47"/>
  <c r="AC53" i="47"/>
  <c r="AD53" i="47"/>
  <c r="E53" i="47" s="1"/>
  <c r="AE53" i="47"/>
  <c r="L53" i="47" s="1"/>
  <c r="AG53" i="47"/>
  <c r="AH53" i="47"/>
  <c r="AI53" i="47"/>
  <c r="AJ53" i="47"/>
  <c r="AK53" i="47"/>
  <c r="AL53" i="47"/>
  <c r="AC54" i="47"/>
  <c r="AD54" i="47"/>
  <c r="E54" i="47" s="1"/>
  <c r="AE54" i="47"/>
  <c r="L54" i="47" s="1"/>
  <c r="AG54" i="47"/>
  <c r="AH54" i="47"/>
  <c r="AI54" i="47"/>
  <c r="AJ54" i="47"/>
  <c r="AK54" i="47"/>
  <c r="AL54" i="47"/>
  <c r="AC55" i="47"/>
  <c r="AD55" i="47"/>
  <c r="E55" i="47" s="1"/>
  <c r="AE55" i="47"/>
  <c r="L55" i="47" s="1"/>
  <c r="AG55" i="47"/>
  <c r="AH55" i="47"/>
  <c r="AI55" i="47"/>
  <c r="AJ55" i="47"/>
  <c r="AK55" i="47"/>
  <c r="AL55" i="47"/>
  <c r="AC56" i="47"/>
  <c r="AD56" i="47"/>
  <c r="E56" i="47" s="1"/>
  <c r="AE56" i="47"/>
  <c r="L56" i="47" s="1"/>
  <c r="AG56" i="47"/>
  <c r="AH56" i="47"/>
  <c r="AI56" i="47"/>
  <c r="AJ56" i="47"/>
  <c r="AK56" i="47"/>
  <c r="AL56" i="47"/>
  <c r="AC57" i="47"/>
  <c r="AD57" i="47"/>
  <c r="E57" i="47" s="1"/>
  <c r="AE57" i="47"/>
  <c r="L57" i="47" s="1"/>
  <c r="AG57" i="47"/>
  <c r="AH57" i="47"/>
  <c r="AI57" i="47"/>
  <c r="AJ57" i="47"/>
  <c r="AK57" i="47"/>
  <c r="AL57" i="47"/>
  <c r="AC58" i="47"/>
  <c r="AD58" i="47"/>
  <c r="E58" i="47" s="1"/>
  <c r="AE58" i="47"/>
  <c r="L58" i="47" s="1"/>
  <c r="AG58" i="47"/>
  <c r="AH58" i="47"/>
  <c r="AI58" i="47"/>
  <c r="AJ58" i="47"/>
  <c r="AK58" i="47"/>
  <c r="AL58" i="47"/>
  <c r="AC59" i="47"/>
  <c r="AD59" i="47"/>
  <c r="E59" i="47" s="1"/>
  <c r="AE59" i="47"/>
  <c r="L59" i="47" s="1"/>
  <c r="AG59" i="47"/>
  <c r="AH59" i="47"/>
  <c r="AI59" i="47"/>
  <c r="AJ59" i="47"/>
  <c r="AK59" i="47"/>
  <c r="AL59" i="47"/>
  <c r="AC60" i="47"/>
  <c r="AD60" i="47"/>
  <c r="E60" i="47" s="1"/>
  <c r="AE60" i="47"/>
  <c r="L60" i="47" s="1"/>
  <c r="AG60" i="47"/>
  <c r="AH60" i="47"/>
  <c r="AI60" i="47"/>
  <c r="AJ60" i="47"/>
  <c r="AK60" i="47"/>
  <c r="AL60" i="47"/>
  <c r="AC61" i="47"/>
  <c r="AD61" i="47"/>
  <c r="E61" i="47" s="1"/>
  <c r="AE61" i="47"/>
  <c r="L61" i="47" s="1"/>
  <c r="AG61" i="47"/>
  <c r="AH61" i="47"/>
  <c r="AI61" i="47"/>
  <c r="AJ61" i="47"/>
  <c r="AK61" i="47"/>
  <c r="AL61" i="47"/>
  <c r="AC62" i="47"/>
  <c r="AD62" i="47"/>
  <c r="E62" i="47" s="1"/>
  <c r="AE62" i="47"/>
  <c r="L62" i="47" s="1"/>
  <c r="AG62" i="47"/>
  <c r="AH62" i="47"/>
  <c r="AI62" i="47"/>
  <c r="AJ62" i="47"/>
  <c r="AK62" i="47"/>
  <c r="AL62" i="47"/>
  <c r="AC63" i="47"/>
  <c r="AD63" i="47"/>
  <c r="E63" i="47" s="1"/>
  <c r="AE63" i="47"/>
  <c r="L63" i="47" s="1"/>
  <c r="AG63" i="47"/>
  <c r="AH63" i="47"/>
  <c r="AI63" i="47"/>
  <c r="AJ63" i="47"/>
  <c r="AK63" i="47"/>
  <c r="AL63" i="47"/>
  <c r="AC64" i="47"/>
  <c r="AD64" i="47"/>
  <c r="E64" i="47" s="1"/>
  <c r="AE64" i="47"/>
  <c r="L64" i="47" s="1"/>
  <c r="AG64" i="47"/>
  <c r="AH64" i="47"/>
  <c r="AI64" i="47"/>
  <c r="AJ64" i="47"/>
  <c r="AK64" i="47"/>
  <c r="AL64" i="47"/>
  <c r="AC65" i="47"/>
  <c r="AD65" i="47"/>
  <c r="E65" i="47" s="1"/>
  <c r="AE65" i="47"/>
  <c r="L65" i="47" s="1"/>
  <c r="AG65" i="47"/>
  <c r="AH65" i="47"/>
  <c r="AI65" i="47"/>
  <c r="AJ65" i="47"/>
  <c r="AK65" i="47"/>
  <c r="AL65" i="47"/>
  <c r="AC66" i="47"/>
  <c r="AD66" i="47"/>
  <c r="E66" i="47" s="1"/>
  <c r="AE66" i="47"/>
  <c r="L66" i="47" s="1"/>
  <c r="AG66" i="47"/>
  <c r="AH66" i="47"/>
  <c r="AI66" i="47"/>
  <c r="AJ66" i="47"/>
  <c r="AK66" i="47"/>
  <c r="AL66" i="47"/>
  <c r="AC67" i="47"/>
  <c r="AD67" i="47"/>
  <c r="E67" i="47" s="1"/>
  <c r="AE67" i="47"/>
  <c r="L67" i="47" s="1"/>
  <c r="AG67" i="47"/>
  <c r="AH67" i="47"/>
  <c r="AI67" i="47"/>
  <c r="AJ67" i="47"/>
  <c r="AK67" i="47"/>
  <c r="AL67" i="47"/>
  <c r="AC68" i="47"/>
  <c r="AD68" i="47"/>
  <c r="E68" i="47" s="1"/>
  <c r="AE68" i="47"/>
  <c r="L68" i="47" s="1"/>
  <c r="AG68" i="47"/>
  <c r="AH68" i="47"/>
  <c r="AI68" i="47"/>
  <c r="AJ68" i="47"/>
  <c r="AK68" i="47"/>
  <c r="AL68" i="47"/>
  <c r="AC69" i="47"/>
  <c r="AD69" i="47"/>
  <c r="E69" i="47" s="1"/>
  <c r="AE69" i="47"/>
  <c r="L69" i="47" s="1"/>
  <c r="AG69" i="47"/>
  <c r="AH69" i="47"/>
  <c r="AI69" i="47"/>
  <c r="AJ69" i="47"/>
  <c r="AK69" i="47"/>
  <c r="AL69" i="47"/>
  <c r="AC70" i="47"/>
  <c r="AD70" i="47"/>
  <c r="E70" i="47" s="1"/>
  <c r="AE70" i="47"/>
  <c r="L70" i="47" s="1"/>
  <c r="AG70" i="47"/>
  <c r="AH70" i="47"/>
  <c r="AI70" i="47"/>
  <c r="AJ70" i="47"/>
  <c r="AK70" i="47"/>
  <c r="AL70" i="47"/>
  <c r="AC71" i="47"/>
  <c r="AD71" i="47"/>
  <c r="E71" i="47" s="1"/>
  <c r="AE71" i="47"/>
  <c r="L71" i="47" s="1"/>
  <c r="AG71" i="47"/>
  <c r="AH71" i="47"/>
  <c r="AI71" i="47"/>
  <c r="AJ71" i="47"/>
  <c r="AK71" i="47"/>
  <c r="AL71" i="47"/>
  <c r="AC72" i="47"/>
  <c r="AD72" i="47"/>
  <c r="E72" i="47" s="1"/>
  <c r="AE72" i="47"/>
  <c r="L72" i="47" s="1"/>
  <c r="AG72" i="47"/>
  <c r="AH72" i="47"/>
  <c r="AI72" i="47"/>
  <c r="AJ72" i="47"/>
  <c r="AK72" i="47"/>
  <c r="AL72" i="47"/>
  <c r="AC73" i="47"/>
  <c r="AD73" i="47"/>
  <c r="E73" i="47" s="1"/>
  <c r="AE73" i="47"/>
  <c r="L73" i="47" s="1"/>
  <c r="AG73" i="47"/>
  <c r="AH73" i="47"/>
  <c r="AI73" i="47"/>
  <c r="AJ73" i="47"/>
  <c r="AK73" i="47"/>
  <c r="AL73" i="47"/>
  <c r="AC74" i="47"/>
  <c r="AD74" i="47"/>
  <c r="E74" i="47" s="1"/>
  <c r="AE74" i="47"/>
  <c r="L74" i="47" s="1"/>
  <c r="AG74" i="47"/>
  <c r="AH74" i="47"/>
  <c r="AI74" i="47"/>
  <c r="AJ74" i="47"/>
  <c r="AK74" i="47"/>
  <c r="AL74" i="47"/>
  <c r="AC75" i="47"/>
  <c r="AD75" i="47"/>
  <c r="E75" i="47" s="1"/>
  <c r="AE75" i="47"/>
  <c r="L75" i="47" s="1"/>
  <c r="AG75" i="47"/>
  <c r="AH75" i="47"/>
  <c r="AI75" i="47"/>
  <c r="AJ75" i="47"/>
  <c r="AK75" i="47"/>
  <c r="AL75" i="47"/>
  <c r="AC76" i="47"/>
  <c r="AD76" i="47"/>
  <c r="E76" i="47" s="1"/>
  <c r="AE76" i="47"/>
  <c r="L76" i="47" s="1"/>
  <c r="AG76" i="47"/>
  <c r="AH76" i="47"/>
  <c r="AI76" i="47"/>
  <c r="AJ76" i="47"/>
  <c r="AK76" i="47"/>
  <c r="AL76" i="47"/>
  <c r="AC77" i="47"/>
  <c r="AD77" i="47"/>
  <c r="E77" i="47" s="1"/>
  <c r="AE77" i="47"/>
  <c r="L77" i="47" s="1"/>
  <c r="AG77" i="47"/>
  <c r="AH77" i="47"/>
  <c r="AI77" i="47"/>
  <c r="AJ77" i="47"/>
  <c r="AK77" i="47"/>
  <c r="AL77" i="47"/>
  <c r="AC78" i="47"/>
  <c r="AD78" i="47"/>
  <c r="E78" i="47" s="1"/>
  <c r="AE78" i="47"/>
  <c r="L78" i="47" s="1"/>
  <c r="AG78" i="47"/>
  <c r="AH78" i="47"/>
  <c r="AI78" i="47"/>
  <c r="AJ78" i="47"/>
  <c r="AK78" i="47"/>
  <c r="AL78" i="47"/>
  <c r="AC79" i="47"/>
  <c r="AD79" i="47"/>
  <c r="E79" i="47" s="1"/>
  <c r="AE79" i="47"/>
  <c r="L79" i="47" s="1"/>
  <c r="AG79" i="47"/>
  <c r="AH79" i="47"/>
  <c r="AI79" i="47"/>
  <c r="AJ79" i="47"/>
  <c r="AK79" i="47"/>
  <c r="AL79" i="47"/>
  <c r="AC80" i="47"/>
  <c r="AD80" i="47"/>
  <c r="E80" i="47" s="1"/>
  <c r="AE80" i="47"/>
  <c r="L80" i="47" s="1"/>
  <c r="AG80" i="47"/>
  <c r="AH80" i="47"/>
  <c r="AI80" i="47"/>
  <c r="AJ80" i="47"/>
  <c r="AK80" i="47"/>
  <c r="AL80" i="47"/>
  <c r="AC81" i="47"/>
  <c r="AD81" i="47"/>
  <c r="E81" i="47" s="1"/>
  <c r="AE81" i="47"/>
  <c r="L81" i="47" s="1"/>
  <c r="AG81" i="47"/>
  <c r="AH81" i="47"/>
  <c r="AI81" i="47"/>
  <c r="AJ81" i="47"/>
  <c r="AK81" i="47"/>
  <c r="AL81" i="47"/>
  <c r="AC82" i="47"/>
  <c r="AD82" i="47"/>
  <c r="AE82" i="47"/>
  <c r="AG82" i="47"/>
  <c r="AH82" i="47"/>
  <c r="AI82" i="47"/>
  <c r="AJ82" i="47"/>
  <c r="AK82" i="47"/>
  <c r="AL82" i="47"/>
  <c r="L145" i="37"/>
  <c r="K107" i="7" s="1"/>
  <c r="L379" i="37"/>
  <c r="K415" i="7" s="1"/>
  <c r="L388" i="37"/>
  <c r="K417" i="7" s="1"/>
  <c r="L393" i="37"/>
  <c r="K302" i="7" s="1"/>
  <c r="L411" i="37"/>
  <c r="K318" i="7" s="1"/>
  <c r="L406" i="37"/>
  <c r="K315" i="7" s="1"/>
  <c r="L396" i="37"/>
  <c r="K305" i="7" s="1"/>
  <c r="L345" i="37"/>
  <c r="K266" i="7" s="1"/>
  <c r="L256" i="37"/>
  <c r="K197" i="7" s="1"/>
  <c r="P12" i="48"/>
  <c r="O12" i="48" s="1"/>
  <c r="P13" i="48"/>
  <c r="O13" i="48" s="1"/>
  <c r="P14" i="48"/>
  <c r="O14" i="48" s="1"/>
  <c r="P15" i="48"/>
  <c r="O15" i="48" s="1"/>
  <c r="P16" i="48"/>
  <c r="O16" i="48" s="1"/>
  <c r="P17" i="48"/>
  <c r="O17" i="48" s="1"/>
  <c r="P18" i="48"/>
  <c r="O18" i="48" s="1"/>
  <c r="P19" i="48"/>
  <c r="O19" i="48" s="1"/>
  <c r="P20" i="48"/>
  <c r="O20" i="48" s="1"/>
  <c r="P21" i="48"/>
  <c r="O21" i="48" s="1"/>
  <c r="P22" i="48"/>
  <c r="O22" i="48" s="1"/>
  <c r="P23" i="48"/>
  <c r="O23" i="48" s="1"/>
  <c r="P24" i="48"/>
  <c r="O24" i="48" s="1"/>
  <c r="P25" i="48"/>
  <c r="O25" i="48" s="1"/>
  <c r="P26" i="48"/>
  <c r="O26" i="48" s="1"/>
  <c r="P27" i="48"/>
  <c r="O27" i="48" s="1"/>
  <c r="P28" i="48"/>
  <c r="O28" i="48" s="1"/>
  <c r="P29" i="48"/>
  <c r="O29" i="48" s="1"/>
  <c r="P30" i="48"/>
  <c r="O30" i="48" s="1"/>
  <c r="P31" i="48"/>
  <c r="O31" i="48" s="1"/>
  <c r="P32" i="48"/>
  <c r="O32" i="48" s="1"/>
  <c r="P33" i="48"/>
  <c r="O33" i="48" s="1"/>
  <c r="P34" i="48"/>
  <c r="O34" i="48" s="1"/>
  <c r="P35" i="48"/>
  <c r="O35" i="48" s="1"/>
  <c r="P36" i="48"/>
  <c r="O36" i="48" s="1"/>
  <c r="P37" i="48"/>
  <c r="O37" i="48" s="1"/>
  <c r="P38" i="48"/>
  <c r="O38" i="48" s="1"/>
  <c r="P39" i="48"/>
  <c r="O39" i="48" s="1"/>
  <c r="P40" i="48"/>
  <c r="O40" i="48" s="1"/>
  <c r="P41" i="48"/>
  <c r="O41" i="48" s="1"/>
  <c r="P42" i="48"/>
  <c r="O42" i="48" s="1"/>
  <c r="P43" i="48"/>
  <c r="O43" i="48" s="1"/>
  <c r="P44" i="48"/>
  <c r="O44" i="48" s="1"/>
  <c r="P45" i="48"/>
  <c r="O45" i="48" s="1"/>
  <c r="P46" i="48"/>
  <c r="O46" i="48" s="1"/>
  <c r="P47" i="48"/>
  <c r="O47" i="48" s="1"/>
  <c r="P48" i="48"/>
  <c r="O48" i="48" s="1"/>
  <c r="P49" i="48"/>
  <c r="O49" i="48" s="1"/>
  <c r="P50" i="48"/>
  <c r="O50" i="48" s="1"/>
  <c r="P51" i="48"/>
  <c r="O51" i="48" s="1"/>
  <c r="P52" i="48"/>
  <c r="O52" i="48" s="1"/>
  <c r="P53" i="48"/>
  <c r="O53" i="48" s="1"/>
  <c r="P54" i="48"/>
  <c r="O54" i="48" s="1"/>
  <c r="P55" i="48"/>
  <c r="O55" i="48" s="1"/>
  <c r="P56" i="48"/>
  <c r="O56" i="48" s="1"/>
  <c r="P57" i="48"/>
  <c r="O57" i="48" s="1"/>
  <c r="P58" i="48"/>
  <c r="O58" i="48" s="1"/>
  <c r="P59" i="48"/>
  <c r="O59" i="48" s="1"/>
  <c r="P60" i="48"/>
  <c r="O60" i="48" s="1"/>
  <c r="P61" i="48"/>
  <c r="O61" i="48" s="1"/>
  <c r="P62" i="48"/>
  <c r="O62" i="48" s="1"/>
  <c r="P63" i="48"/>
  <c r="O63" i="48" s="1"/>
  <c r="P64" i="48"/>
  <c r="O64" i="48" s="1"/>
  <c r="P65" i="48"/>
  <c r="O65" i="48" s="1"/>
  <c r="P66" i="48"/>
  <c r="O66" i="48" s="1"/>
  <c r="P67" i="48"/>
  <c r="O67" i="48" s="1"/>
  <c r="P68" i="48"/>
  <c r="O68" i="48" s="1"/>
  <c r="P69" i="48"/>
  <c r="O69" i="48" s="1"/>
  <c r="P70" i="48"/>
  <c r="O70" i="48" s="1"/>
  <c r="P71" i="48"/>
  <c r="O71" i="48" s="1"/>
  <c r="P72" i="48"/>
  <c r="O72" i="48" s="1"/>
  <c r="P73" i="48"/>
  <c r="O73" i="48" s="1"/>
  <c r="P74" i="48"/>
  <c r="O74" i="48" s="1"/>
  <c r="P75" i="48"/>
  <c r="O75" i="48" s="1"/>
  <c r="P76" i="48"/>
  <c r="O76" i="48" s="1"/>
  <c r="P77" i="48"/>
  <c r="O77" i="48" s="1"/>
  <c r="P78" i="48"/>
  <c r="O78" i="48" s="1"/>
  <c r="P79" i="48"/>
  <c r="O79" i="48" s="1"/>
  <c r="P80" i="48"/>
  <c r="O80" i="48" s="1"/>
  <c r="P81" i="48"/>
  <c r="O81" i="48" s="1"/>
  <c r="I82" i="51"/>
  <c r="L81" i="51"/>
  <c r="E81" i="51"/>
  <c r="X81" i="51"/>
  <c r="W81" i="51" s="1"/>
  <c r="V81" i="51"/>
  <c r="U81" i="51" s="1"/>
  <c r="T81" i="51"/>
  <c r="S81" i="51" s="1"/>
  <c r="R81" i="51"/>
  <c r="Q81" i="51" s="1"/>
  <c r="P81" i="51"/>
  <c r="O81" i="51" s="1"/>
  <c r="N81" i="51"/>
  <c r="M81" i="51" s="1"/>
  <c r="K81" i="51"/>
  <c r="I81" i="51"/>
  <c r="H81" i="51" s="1"/>
  <c r="G81" i="51"/>
  <c r="F81" i="51" s="1"/>
  <c r="D81" i="51"/>
  <c r="L80" i="51"/>
  <c r="E80" i="51"/>
  <c r="X80" i="51"/>
  <c r="W80" i="51" s="1"/>
  <c r="V80" i="51"/>
  <c r="U80" i="51" s="1"/>
  <c r="T80" i="51"/>
  <c r="S80" i="51" s="1"/>
  <c r="R80" i="51"/>
  <c r="Q80" i="51" s="1"/>
  <c r="P80" i="51"/>
  <c r="O80" i="51" s="1"/>
  <c r="N80" i="51"/>
  <c r="M80" i="51" s="1"/>
  <c r="K80" i="51"/>
  <c r="I80" i="51"/>
  <c r="H80" i="51" s="1"/>
  <c r="G80" i="51"/>
  <c r="F80" i="51" s="1"/>
  <c r="D80" i="51"/>
  <c r="L79" i="51"/>
  <c r="E79" i="51"/>
  <c r="X79" i="51"/>
  <c r="W79" i="51" s="1"/>
  <c r="V79" i="51"/>
  <c r="U79" i="51" s="1"/>
  <c r="T79" i="51"/>
  <c r="S79" i="51" s="1"/>
  <c r="R79" i="51"/>
  <c r="Q79" i="51" s="1"/>
  <c r="P79" i="51"/>
  <c r="O79" i="51" s="1"/>
  <c r="N79" i="51"/>
  <c r="M79" i="51" s="1"/>
  <c r="K79" i="51"/>
  <c r="I79" i="51"/>
  <c r="H79" i="51" s="1"/>
  <c r="G79" i="51"/>
  <c r="F79" i="51" s="1"/>
  <c r="D79" i="51"/>
  <c r="L78" i="51"/>
  <c r="E78" i="51"/>
  <c r="X78" i="51"/>
  <c r="W78" i="51" s="1"/>
  <c r="V78" i="51"/>
  <c r="U78" i="51" s="1"/>
  <c r="T78" i="51"/>
  <c r="S78" i="51" s="1"/>
  <c r="R78" i="51"/>
  <c r="Q78" i="51" s="1"/>
  <c r="P78" i="51"/>
  <c r="O78" i="51" s="1"/>
  <c r="N78" i="51"/>
  <c r="M78" i="51" s="1"/>
  <c r="K78" i="51"/>
  <c r="I78" i="51"/>
  <c r="H78" i="51" s="1"/>
  <c r="G78" i="51"/>
  <c r="F78" i="51" s="1"/>
  <c r="D78" i="51"/>
  <c r="L77" i="51"/>
  <c r="E77" i="51"/>
  <c r="X77" i="51"/>
  <c r="W77" i="51" s="1"/>
  <c r="V77" i="51"/>
  <c r="U77" i="51" s="1"/>
  <c r="T77" i="51"/>
  <c r="S77" i="51" s="1"/>
  <c r="R77" i="51"/>
  <c r="Q77" i="51" s="1"/>
  <c r="P77" i="51"/>
  <c r="O77" i="51" s="1"/>
  <c r="N77" i="51"/>
  <c r="M77" i="51" s="1"/>
  <c r="K77" i="51"/>
  <c r="I77" i="51"/>
  <c r="H77" i="51" s="1"/>
  <c r="G77" i="51"/>
  <c r="F77" i="51" s="1"/>
  <c r="D77" i="51"/>
  <c r="L76" i="51"/>
  <c r="E76" i="51"/>
  <c r="X76" i="51"/>
  <c r="W76" i="51" s="1"/>
  <c r="V76" i="51"/>
  <c r="U76" i="51" s="1"/>
  <c r="T76" i="51"/>
  <c r="S76" i="51" s="1"/>
  <c r="R76" i="51"/>
  <c r="Q76" i="51" s="1"/>
  <c r="P76" i="51"/>
  <c r="O76" i="51" s="1"/>
  <c r="N76" i="51"/>
  <c r="M76" i="51" s="1"/>
  <c r="K76" i="51"/>
  <c r="I76" i="51"/>
  <c r="H76" i="51" s="1"/>
  <c r="G76" i="51"/>
  <c r="F76" i="51" s="1"/>
  <c r="D76" i="51"/>
  <c r="L75" i="51"/>
  <c r="E75" i="51"/>
  <c r="X75" i="51"/>
  <c r="W75" i="51" s="1"/>
  <c r="V75" i="51"/>
  <c r="U75" i="51" s="1"/>
  <c r="T75" i="51"/>
  <c r="S75" i="51" s="1"/>
  <c r="R75" i="51"/>
  <c r="Q75" i="51" s="1"/>
  <c r="P75" i="51"/>
  <c r="O75" i="51" s="1"/>
  <c r="N75" i="51"/>
  <c r="M75" i="51" s="1"/>
  <c r="K75" i="51"/>
  <c r="I75" i="51"/>
  <c r="H75" i="51" s="1"/>
  <c r="G75" i="51"/>
  <c r="F75" i="51" s="1"/>
  <c r="D75" i="51"/>
  <c r="L74" i="51"/>
  <c r="E74" i="51"/>
  <c r="X74" i="51"/>
  <c r="W74" i="51" s="1"/>
  <c r="V74" i="51"/>
  <c r="U74" i="51" s="1"/>
  <c r="T74" i="51"/>
  <c r="S74" i="51" s="1"/>
  <c r="R74" i="51"/>
  <c r="Q74" i="51" s="1"/>
  <c r="P74" i="51"/>
  <c r="O74" i="51" s="1"/>
  <c r="N74" i="51"/>
  <c r="M74" i="51" s="1"/>
  <c r="K74" i="51"/>
  <c r="I74" i="51"/>
  <c r="H74" i="51" s="1"/>
  <c r="G74" i="51"/>
  <c r="F74" i="51" s="1"/>
  <c r="D74" i="51"/>
  <c r="L73" i="51"/>
  <c r="E73" i="51"/>
  <c r="X73" i="51"/>
  <c r="W73" i="51" s="1"/>
  <c r="V73" i="51"/>
  <c r="U73" i="51" s="1"/>
  <c r="T73" i="51"/>
  <c r="S73" i="51" s="1"/>
  <c r="R73" i="51"/>
  <c r="Q73" i="51" s="1"/>
  <c r="P73" i="51"/>
  <c r="O73" i="51" s="1"/>
  <c r="N73" i="51"/>
  <c r="M73" i="51" s="1"/>
  <c r="K73" i="51"/>
  <c r="I73" i="51"/>
  <c r="H73" i="51" s="1"/>
  <c r="G73" i="51"/>
  <c r="F73" i="51" s="1"/>
  <c r="D73" i="51"/>
  <c r="L72" i="51"/>
  <c r="E72" i="51"/>
  <c r="X72" i="51"/>
  <c r="W72" i="51" s="1"/>
  <c r="V72" i="51"/>
  <c r="U72" i="51" s="1"/>
  <c r="T72" i="51"/>
  <c r="S72" i="51" s="1"/>
  <c r="R72" i="51"/>
  <c r="Q72" i="51" s="1"/>
  <c r="P72" i="51"/>
  <c r="O72" i="51" s="1"/>
  <c r="N72" i="51"/>
  <c r="M72" i="51" s="1"/>
  <c r="K72" i="51"/>
  <c r="I72" i="51"/>
  <c r="H72" i="51" s="1"/>
  <c r="G72" i="51"/>
  <c r="F72" i="51" s="1"/>
  <c r="D72" i="51"/>
  <c r="L71" i="51"/>
  <c r="E71" i="51"/>
  <c r="X71" i="51"/>
  <c r="W71" i="51" s="1"/>
  <c r="V71" i="51"/>
  <c r="U71" i="51" s="1"/>
  <c r="T71" i="51"/>
  <c r="S71" i="51" s="1"/>
  <c r="R71" i="51"/>
  <c r="Q71" i="51" s="1"/>
  <c r="P71" i="51"/>
  <c r="O71" i="51" s="1"/>
  <c r="N71" i="51"/>
  <c r="M71" i="51" s="1"/>
  <c r="K71" i="51"/>
  <c r="I71" i="51"/>
  <c r="H71" i="51" s="1"/>
  <c r="G71" i="51"/>
  <c r="F71" i="51" s="1"/>
  <c r="D71" i="51"/>
  <c r="L70" i="51"/>
  <c r="E70" i="51"/>
  <c r="X70" i="51"/>
  <c r="W70" i="51" s="1"/>
  <c r="V70" i="51"/>
  <c r="U70" i="51" s="1"/>
  <c r="T70" i="51"/>
  <c r="S70" i="51" s="1"/>
  <c r="R70" i="51"/>
  <c r="Q70" i="51" s="1"/>
  <c r="P70" i="51"/>
  <c r="O70" i="51" s="1"/>
  <c r="N70" i="51"/>
  <c r="M70" i="51" s="1"/>
  <c r="K70" i="51"/>
  <c r="I70" i="51"/>
  <c r="H70" i="51" s="1"/>
  <c r="G70" i="51"/>
  <c r="F70" i="51" s="1"/>
  <c r="D70" i="51"/>
  <c r="L69" i="51"/>
  <c r="E69" i="51"/>
  <c r="X69" i="51"/>
  <c r="W69" i="51" s="1"/>
  <c r="V69" i="51"/>
  <c r="U69" i="51" s="1"/>
  <c r="T69" i="51"/>
  <c r="S69" i="51" s="1"/>
  <c r="R69" i="51"/>
  <c r="Q69" i="51" s="1"/>
  <c r="P69" i="51"/>
  <c r="O69" i="51" s="1"/>
  <c r="N69" i="51"/>
  <c r="M69" i="51" s="1"/>
  <c r="K69" i="51"/>
  <c r="I69" i="51"/>
  <c r="H69" i="51" s="1"/>
  <c r="G69" i="51"/>
  <c r="F69" i="51" s="1"/>
  <c r="D69" i="51"/>
  <c r="L68" i="51"/>
  <c r="E68" i="51"/>
  <c r="X68" i="51"/>
  <c r="W68" i="51" s="1"/>
  <c r="V68" i="51"/>
  <c r="U68" i="51" s="1"/>
  <c r="T68" i="51"/>
  <c r="S68" i="51" s="1"/>
  <c r="R68" i="51"/>
  <c r="Q68" i="51" s="1"/>
  <c r="P68" i="51"/>
  <c r="O68" i="51" s="1"/>
  <c r="N68" i="51"/>
  <c r="M68" i="51" s="1"/>
  <c r="K68" i="51"/>
  <c r="I68" i="51"/>
  <c r="H68" i="51" s="1"/>
  <c r="G68" i="51"/>
  <c r="F68" i="51" s="1"/>
  <c r="D68" i="51"/>
  <c r="L67" i="51"/>
  <c r="E67" i="51"/>
  <c r="X67" i="51"/>
  <c r="W67" i="51" s="1"/>
  <c r="V67" i="51"/>
  <c r="U67" i="51" s="1"/>
  <c r="T67" i="51"/>
  <c r="S67" i="51" s="1"/>
  <c r="R67" i="51"/>
  <c r="Q67" i="51" s="1"/>
  <c r="P67" i="51"/>
  <c r="O67" i="51" s="1"/>
  <c r="N67" i="51"/>
  <c r="M67" i="51" s="1"/>
  <c r="K67" i="51"/>
  <c r="I67" i="51"/>
  <c r="H67" i="51" s="1"/>
  <c r="G67" i="51"/>
  <c r="F67" i="51" s="1"/>
  <c r="D67" i="51"/>
  <c r="L66" i="51"/>
  <c r="E66" i="51"/>
  <c r="X66" i="51"/>
  <c r="W66" i="51" s="1"/>
  <c r="V66" i="51"/>
  <c r="U66" i="51" s="1"/>
  <c r="T66" i="51"/>
  <c r="S66" i="51" s="1"/>
  <c r="R66" i="51"/>
  <c r="Q66" i="51" s="1"/>
  <c r="P66" i="51"/>
  <c r="O66" i="51" s="1"/>
  <c r="N66" i="51"/>
  <c r="M66" i="51" s="1"/>
  <c r="K66" i="51"/>
  <c r="I66" i="51"/>
  <c r="H66" i="51" s="1"/>
  <c r="G66" i="51"/>
  <c r="F66" i="51" s="1"/>
  <c r="D66" i="51"/>
  <c r="L65" i="51"/>
  <c r="E65" i="51"/>
  <c r="X65" i="51"/>
  <c r="W65" i="51" s="1"/>
  <c r="V65" i="51"/>
  <c r="U65" i="51" s="1"/>
  <c r="T65" i="51"/>
  <c r="S65" i="51" s="1"/>
  <c r="R65" i="51"/>
  <c r="Q65" i="51" s="1"/>
  <c r="P65" i="51"/>
  <c r="O65" i="51" s="1"/>
  <c r="N65" i="51"/>
  <c r="M65" i="51" s="1"/>
  <c r="K65" i="51"/>
  <c r="I65" i="51"/>
  <c r="H65" i="51" s="1"/>
  <c r="G65" i="51"/>
  <c r="F65" i="51" s="1"/>
  <c r="D65" i="51"/>
  <c r="L64" i="51"/>
  <c r="E64" i="51"/>
  <c r="X64" i="51"/>
  <c r="W64" i="51" s="1"/>
  <c r="V64" i="51"/>
  <c r="U64" i="51" s="1"/>
  <c r="T64" i="51"/>
  <c r="S64" i="51" s="1"/>
  <c r="R64" i="51"/>
  <c r="Q64" i="51" s="1"/>
  <c r="P64" i="51"/>
  <c r="O64" i="51" s="1"/>
  <c r="N64" i="51"/>
  <c r="M64" i="51" s="1"/>
  <c r="K64" i="51"/>
  <c r="I64" i="51"/>
  <c r="H64" i="51" s="1"/>
  <c r="G64" i="51"/>
  <c r="F64" i="51" s="1"/>
  <c r="D64" i="51"/>
  <c r="L63" i="51"/>
  <c r="E63" i="51"/>
  <c r="X63" i="51"/>
  <c r="W63" i="51" s="1"/>
  <c r="V63" i="51"/>
  <c r="U63" i="51" s="1"/>
  <c r="T63" i="51"/>
  <c r="S63" i="51" s="1"/>
  <c r="R63" i="51"/>
  <c r="Q63" i="51" s="1"/>
  <c r="P63" i="51"/>
  <c r="O63" i="51" s="1"/>
  <c r="N63" i="51"/>
  <c r="M63" i="51" s="1"/>
  <c r="K63" i="51"/>
  <c r="I63" i="51"/>
  <c r="H63" i="51" s="1"/>
  <c r="G63" i="51"/>
  <c r="F63" i="51" s="1"/>
  <c r="D63" i="51"/>
  <c r="L62" i="51"/>
  <c r="E62" i="51"/>
  <c r="X62" i="51"/>
  <c r="W62" i="51" s="1"/>
  <c r="V62" i="51"/>
  <c r="U62" i="51" s="1"/>
  <c r="T62" i="51"/>
  <c r="S62" i="51" s="1"/>
  <c r="R62" i="51"/>
  <c r="Q62" i="51" s="1"/>
  <c r="P62" i="51"/>
  <c r="O62" i="51" s="1"/>
  <c r="N62" i="51"/>
  <c r="M62" i="51" s="1"/>
  <c r="K62" i="51"/>
  <c r="I62" i="51"/>
  <c r="H62" i="51" s="1"/>
  <c r="G62" i="51"/>
  <c r="F62" i="51" s="1"/>
  <c r="D62" i="51"/>
  <c r="L61" i="51"/>
  <c r="E61" i="51"/>
  <c r="X61" i="51"/>
  <c r="W61" i="51" s="1"/>
  <c r="V61" i="51"/>
  <c r="U61" i="51" s="1"/>
  <c r="T61" i="51"/>
  <c r="S61" i="51" s="1"/>
  <c r="R61" i="51"/>
  <c r="Q61" i="51" s="1"/>
  <c r="P61" i="51"/>
  <c r="O61" i="51" s="1"/>
  <c r="N61" i="51"/>
  <c r="M61" i="51" s="1"/>
  <c r="K61" i="51"/>
  <c r="I61" i="51"/>
  <c r="H61" i="51" s="1"/>
  <c r="G61" i="51"/>
  <c r="F61" i="51" s="1"/>
  <c r="D61" i="51"/>
  <c r="L60" i="51"/>
  <c r="E60" i="51"/>
  <c r="X60" i="51"/>
  <c r="W60" i="51" s="1"/>
  <c r="V60" i="51"/>
  <c r="U60" i="51" s="1"/>
  <c r="T60" i="51"/>
  <c r="S60" i="51" s="1"/>
  <c r="R60" i="51"/>
  <c r="Q60" i="51" s="1"/>
  <c r="P60" i="51"/>
  <c r="O60" i="51" s="1"/>
  <c r="N60" i="51"/>
  <c r="M60" i="51" s="1"/>
  <c r="K60" i="51"/>
  <c r="I60" i="51"/>
  <c r="H60" i="51" s="1"/>
  <c r="G60" i="51"/>
  <c r="F60" i="51" s="1"/>
  <c r="D60" i="51"/>
  <c r="L59" i="51"/>
  <c r="E59" i="51"/>
  <c r="X59" i="51"/>
  <c r="W59" i="51" s="1"/>
  <c r="V59" i="51"/>
  <c r="U59" i="51" s="1"/>
  <c r="T59" i="51"/>
  <c r="S59" i="51" s="1"/>
  <c r="R59" i="51"/>
  <c r="Q59" i="51" s="1"/>
  <c r="P59" i="51"/>
  <c r="O59" i="51" s="1"/>
  <c r="N59" i="51"/>
  <c r="M59" i="51" s="1"/>
  <c r="K59" i="51"/>
  <c r="I59" i="51"/>
  <c r="H59" i="51" s="1"/>
  <c r="G59" i="51"/>
  <c r="F59" i="51" s="1"/>
  <c r="D59" i="51"/>
  <c r="L58" i="51"/>
  <c r="E58" i="51"/>
  <c r="X58" i="51"/>
  <c r="W58" i="51" s="1"/>
  <c r="V58" i="51"/>
  <c r="U58" i="51" s="1"/>
  <c r="T58" i="51"/>
  <c r="S58" i="51" s="1"/>
  <c r="R58" i="51"/>
  <c r="Q58" i="51" s="1"/>
  <c r="P58" i="51"/>
  <c r="O58" i="51" s="1"/>
  <c r="N58" i="51"/>
  <c r="M58" i="51" s="1"/>
  <c r="K58" i="51"/>
  <c r="I58" i="51"/>
  <c r="H58" i="51" s="1"/>
  <c r="G58" i="51"/>
  <c r="F58" i="51" s="1"/>
  <c r="D58" i="51"/>
  <c r="L57" i="51"/>
  <c r="E57" i="51"/>
  <c r="X57" i="51"/>
  <c r="W57" i="51" s="1"/>
  <c r="V57" i="51"/>
  <c r="U57" i="51" s="1"/>
  <c r="T57" i="51"/>
  <c r="S57" i="51" s="1"/>
  <c r="R57" i="51"/>
  <c r="Q57" i="51" s="1"/>
  <c r="P57" i="51"/>
  <c r="O57" i="51" s="1"/>
  <c r="N57" i="51"/>
  <c r="M57" i="51" s="1"/>
  <c r="K57" i="51"/>
  <c r="I57" i="51"/>
  <c r="H57" i="51" s="1"/>
  <c r="G57" i="51"/>
  <c r="F57" i="51" s="1"/>
  <c r="D57" i="51"/>
  <c r="L56" i="51"/>
  <c r="E56" i="51"/>
  <c r="X56" i="51"/>
  <c r="W56" i="51" s="1"/>
  <c r="V56" i="51"/>
  <c r="U56" i="51" s="1"/>
  <c r="T56" i="51"/>
  <c r="S56" i="51" s="1"/>
  <c r="R56" i="51"/>
  <c r="Q56" i="51" s="1"/>
  <c r="P56" i="51"/>
  <c r="O56" i="51" s="1"/>
  <c r="N56" i="51"/>
  <c r="M56" i="51" s="1"/>
  <c r="K56" i="51"/>
  <c r="I56" i="51"/>
  <c r="H56" i="51" s="1"/>
  <c r="G56" i="51"/>
  <c r="F56" i="51" s="1"/>
  <c r="D56" i="51"/>
  <c r="L55" i="51"/>
  <c r="E55" i="51"/>
  <c r="X55" i="51"/>
  <c r="W55" i="51" s="1"/>
  <c r="V55" i="51"/>
  <c r="U55" i="51" s="1"/>
  <c r="T55" i="51"/>
  <c r="S55" i="51" s="1"/>
  <c r="R55" i="51"/>
  <c r="Q55" i="51" s="1"/>
  <c r="P55" i="51"/>
  <c r="O55" i="51" s="1"/>
  <c r="N55" i="51"/>
  <c r="M55" i="51" s="1"/>
  <c r="K55" i="51"/>
  <c r="I55" i="51"/>
  <c r="H55" i="51" s="1"/>
  <c r="G55" i="51"/>
  <c r="F55" i="51" s="1"/>
  <c r="D55" i="51"/>
  <c r="L54" i="51"/>
  <c r="E54" i="51"/>
  <c r="X54" i="51"/>
  <c r="W54" i="51" s="1"/>
  <c r="V54" i="51"/>
  <c r="U54" i="51" s="1"/>
  <c r="T54" i="51"/>
  <c r="S54" i="51" s="1"/>
  <c r="R54" i="51"/>
  <c r="Q54" i="51" s="1"/>
  <c r="P54" i="51"/>
  <c r="O54" i="51" s="1"/>
  <c r="N54" i="51"/>
  <c r="M54" i="51" s="1"/>
  <c r="K54" i="51"/>
  <c r="I54" i="51"/>
  <c r="H54" i="51" s="1"/>
  <c r="G54" i="51"/>
  <c r="F54" i="51" s="1"/>
  <c r="D54" i="51"/>
  <c r="L53" i="51"/>
  <c r="E53" i="51"/>
  <c r="X53" i="51"/>
  <c r="W53" i="51" s="1"/>
  <c r="V53" i="51"/>
  <c r="U53" i="51" s="1"/>
  <c r="T53" i="51"/>
  <c r="S53" i="51" s="1"/>
  <c r="R53" i="51"/>
  <c r="Q53" i="51" s="1"/>
  <c r="P53" i="51"/>
  <c r="O53" i="51" s="1"/>
  <c r="N53" i="51"/>
  <c r="M53" i="51" s="1"/>
  <c r="K53" i="51"/>
  <c r="I53" i="51"/>
  <c r="H53" i="51" s="1"/>
  <c r="G53" i="51"/>
  <c r="F53" i="51" s="1"/>
  <c r="D53" i="51"/>
  <c r="L52" i="51"/>
  <c r="E52" i="51"/>
  <c r="X52" i="51"/>
  <c r="W52" i="51" s="1"/>
  <c r="V52" i="51"/>
  <c r="U52" i="51" s="1"/>
  <c r="T52" i="51"/>
  <c r="S52" i="51" s="1"/>
  <c r="R52" i="51"/>
  <c r="Q52" i="51" s="1"/>
  <c r="P52" i="51"/>
  <c r="O52" i="51" s="1"/>
  <c r="N52" i="51"/>
  <c r="M52" i="51" s="1"/>
  <c r="K52" i="51"/>
  <c r="I52" i="51"/>
  <c r="H52" i="51" s="1"/>
  <c r="G52" i="51"/>
  <c r="F52" i="51" s="1"/>
  <c r="D52" i="51"/>
  <c r="L51" i="51"/>
  <c r="E51" i="51"/>
  <c r="X51" i="51"/>
  <c r="W51" i="51" s="1"/>
  <c r="V51" i="51"/>
  <c r="U51" i="51" s="1"/>
  <c r="T51" i="51"/>
  <c r="S51" i="51" s="1"/>
  <c r="R51" i="51"/>
  <c r="Q51" i="51" s="1"/>
  <c r="P51" i="51"/>
  <c r="O51" i="51" s="1"/>
  <c r="N51" i="51"/>
  <c r="M51" i="51" s="1"/>
  <c r="K51" i="51"/>
  <c r="I51" i="51"/>
  <c r="H51" i="51" s="1"/>
  <c r="G51" i="51"/>
  <c r="F51" i="51" s="1"/>
  <c r="D51" i="51"/>
  <c r="L50" i="51"/>
  <c r="E50" i="51"/>
  <c r="X50" i="51"/>
  <c r="W50" i="51" s="1"/>
  <c r="V50" i="51"/>
  <c r="U50" i="51" s="1"/>
  <c r="T50" i="51"/>
  <c r="S50" i="51" s="1"/>
  <c r="R50" i="51"/>
  <c r="Q50" i="51" s="1"/>
  <c r="P50" i="51"/>
  <c r="O50" i="51" s="1"/>
  <c r="N50" i="51"/>
  <c r="M50" i="51" s="1"/>
  <c r="K50" i="51"/>
  <c r="I50" i="51"/>
  <c r="H50" i="51" s="1"/>
  <c r="G50" i="51"/>
  <c r="F50" i="51" s="1"/>
  <c r="D50" i="51"/>
  <c r="L49" i="51"/>
  <c r="E49" i="51"/>
  <c r="X49" i="51"/>
  <c r="W49" i="51" s="1"/>
  <c r="V49" i="51"/>
  <c r="U49" i="51" s="1"/>
  <c r="T49" i="51"/>
  <c r="S49" i="51" s="1"/>
  <c r="R49" i="51"/>
  <c r="Q49" i="51" s="1"/>
  <c r="P49" i="51"/>
  <c r="O49" i="51" s="1"/>
  <c r="N49" i="51"/>
  <c r="M49" i="51" s="1"/>
  <c r="K49" i="51"/>
  <c r="I49" i="51"/>
  <c r="H49" i="51" s="1"/>
  <c r="G49" i="51"/>
  <c r="F49" i="51" s="1"/>
  <c r="D49" i="51"/>
  <c r="L48" i="51"/>
  <c r="E48" i="51"/>
  <c r="X48" i="51"/>
  <c r="W48" i="51" s="1"/>
  <c r="V48" i="51"/>
  <c r="U48" i="51" s="1"/>
  <c r="T48" i="51"/>
  <c r="S48" i="51" s="1"/>
  <c r="R48" i="51"/>
  <c r="Q48" i="51" s="1"/>
  <c r="P48" i="51"/>
  <c r="O48" i="51" s="1"/>
  <c r="N48" i="51"/>
  <c r="M48" i="51" s="1"/>
  <c r="K48" i="51"/>
  <c r="I48" i="51"/>
  <c r="H48" i="51" s="1"/>
  <c r="G48" i="51"/>
  <c r="F48" i="51" s="1"/>
  <c r="D48" i="51"/>
  <c r="L47" i="51"/>
  <c r="E47" i="51"/>
  <c r="X47" i="51"/>
  <c r="W47" i="51" s="1"/>
  <c r="V47" i="51"/>
  <c r="U47" i="51" s="1"/>
  <c r="T47" i="51"/>
  <c r="S47" i="51" s="1"/>
  <c r="R47" i="51"/>
  <c r="Q47" i="51" s="1"/>
  <c r="P47" i="51"/>
  <c r="O47" i="51" s="1"/>
  <c r="N47" i="51"/>
  <c r="M47" i="51" s="1"/>
  <c r="K47" i="51"/>
  <c r="I47" i="51"/>
  <c r="H47" i="51" s="1"/>
  <c r="G47" i="51"/>
  <c r="F47" i="51" s="1"/>
  <c r="D47" i="51"/>
  <c r="L46" i="51"/>
  <c r="E46" i="51"/>
  <c r="X46" i="51"/>
  <c r="W46" i="51" s="1"/>
  <c r="V46" i="51"/>
  <c r="U46" i="51" s="1"/>
  <c r="T46" i="51"/>
  <c r="S46" i="51" s="1"/>
  <c r="R46" i="51"/>
  <c r="Q46" i="51" s="1"/>
  <c r="P46" i="51"/>
  <c r="O46" i="51" s="1"/>
  <c r="N46" i="51"/>
  <c r="M46" i="51" s="1"/>
  <c r="K46" i="51"/>
  <c r="I46" i="51"/>
  <c r="H46" i="51" s="1"/>
  <c r="G46" i="51"/>
  <c r="F46" i="51" s="1"/>
  <c r="D46" i="51"/>
  <c r="L45" i="51"/>
  <c r="E45" i="51"/>
  <c r="X45" i="51"/>
  <c r="W45" i="51" s="1"/>
  <c r="V45" i="51"/>
  <c r="U45" i="51" s="1"/>
  <c r="T45" i="51"/>
  <c r="S45" i="51" s="1"/>
  <c r="R45" i="51"/>
  <c r="Q45" i="51" s="1"/>
  <c r="P45" i="51"/>
  <c r="O45" i="51" s="1"/>
  <c r="N45" i="51"/>
  <c r="K45" i="51"/>
  <c r="I45" i="51"/>
  <c r="H45" i="51" s="1"/>
  <c r="G45" i="51"/>
  <c r="F45" i="51" s="1"/>
  <c r="D45" i="51"/>
  <c r="L44" i="51"/>
  <c r="E44" i="51"/>
  <c r="X44" i="51"/>
  <c r="W44" i="51" s="1"/>
  <c r="V44" i="51"/>
  <c r="U44" i="51" s="1"/>
  <c r="T44" i="51"/>
  <c r="S44" i="51" s="1"/>
  <c r="R44" i="51"/>
  <c r="Q44" i="51" s="1"/>
  <c r="P44" i="51"/>
  <c r="O44" i="51" s="1"/>
  <c r="N44" i="51"/>
  <c r="M44" i="51" s="1"/>
  <c r="K44" i="51"/>
  <c r="I44" i="51"/>
  <c r="H44" i="51" s="1"/>
  <c r="G44" i="51"/>
  <c r="F44" i="51" s="1"/>
  <c r="D44" i="51"/>
  <c r="L43" i="51"/>
  <c r="E43" i="51"/>
  <c r="X43" i="51"/>
  <c r="W43" i="51" s="1"/>
  <c r="V43" i="51"/>
  <c r="U43" i="51" s="1"/>
  <c r="T43" i="51"/>
  <c r="S43" i="51" s="1"/>
  <c r="R43" i="51"/>
  <c r="Q43" i="51" s="1"/>
  <c r="P43" i="51"/>
  <c r="O43" i="51" s="1"/>
  <c r="N43" i="51"/>
  <c r="M43" i="51" s="1"/>
  <c r="K43" i="51"/>
  <c r="I43" i="51"/>
  <c r="H43" i="51" s="1"/>
  <c r="G43" i="51"/>
  <c r="F43" i="51" s="1"/>
  <c r="D43" i="51"/>
  <c r="L42" i="51"/>
  <c r="E42" i="51"/>
  <c r="X42" i="51"/>
  <c r="W42" i="51" s="1"/>
  <c r="V42" i="51"/>
  <c r="U42" i="51" s="1"/>
  <c r="T42" i="51"/>
  <c r="S42" i="51" s="1"/>
  <c r="R42" i="51"/>
  <c r="Q42" i="51" s="1"/>
  <c r="P42" i="51"/>
  <c r="O42" i="51" s="1"/>
  <c r="N42" i="51"/>
  <c r="M42" i="51" s="1"/>
  <c r="K42" i="51"/>
  <c r="G42" i="51"/>
  <c r="F42" i="51" s="1"/>
  <c r="D42" i="51"/>
  <c r="L41" i="51"/>
  <c r="E41" i="51"/>
  <c r="X41" i="51"/>
  <c r="W41" i="51" s="1"/>
  <c r="V41" i="51"/>
  <c r="U41" i="51" s="1"/>
  <c r="T41" i="51"/>
  <c r="S41" i="51" s="1"/>
  <c r="R41" i="51"/>
  <c r="Q41" i="51" s="1"/>
  <c r="P41" i="51"/>
  <c r="O41" i="51" s="1"/>
  <c r="N41" i="51"/>
  <c r="M41" i="51" s="1"/>
  <c r="K41" i="51"/>
  <c r="I41" i="51"/>
  <c r="H41" i="51" s="1"/>
  <c r="G41" i="51"/>
  <c r="F41" i="51" s="1"/>
  <c r="D41" i="51"/>
  <c r="L40" i="51"/>
  <c r="E40" i="51"/>
  <c r="X40" i="51"/>
  <c r="W40" i="51" s="1"/>
  <c r="V40" i="51"/>
  <c r="U40" i="51" s="1"/>
  <c r="T40" i="51"/>
  <c r="S40" i="51" s="1"/>
  <c r="R40" i="51"/>
  <c r="Q40" i="51" s="1"/>
  <c r="P40" i="51"/>
  <c r="O40" i="51" s="1"/>
  <c r="N40" i="51"/>
  <c r="M40" i="51" s="1"/>
  <c r="K40" i="51"/>
  <c r="I40" i="51"/>
  <c r="H40" i="51" s="1"/>
  <c r="G40" i="51"/>
  <c r="F40" i="51" s="1"/>
  <c r="D40" i="51"/>
  <c r="L39" i="51"/>
  <c r="E39" i="51"/>
  <c r="X39" i="51"/>
  <c r="W39" i="51" s="1"/>
  <c r="V39" i="51"/>
  <c r="U39" i="51" s="1"/>
  <c r="T39" i="51"/>
  <c r="S39" i="51" s="1"/>
  <c r="R39" i="51"/>
  <c r="Q39" i="51" s="1"/>
  <c r="P39" i="51"/>
  <c r="O39" i="51" s="1"/>
  <c r="N39" i="51"/>
  <c r="M39" i="51" s="1"/>
  <c r="K39" i="51"/>
  <c r="I39" i="51"/>
  <c r="H39" i="51" s="1"/>
  <c r="G39" i="51"/>
  <c r="F39" i="51" s="1"/>
  <c r="D39" i="51"/>
  <c r="L38" i="51"/>
  <c r="E38" i="51"/>
  <c r="X38" i="51"/>
  <c r="W38" i="51" s="1"/>
  <c r="V38" i="51"/>
  <c r="U38" i="51" s="1"/>
  <c r="T38" i="51"/>
  <c r="S38" i="51" s="1"/>
  <c r="R38" i="51"/>
  <c r="Q38" i="51" s="1"/>
  <c r="P38" i="51"/>
  <c r="O38" i="51" s="1"/>
  <c r="N38" i="51"/>
  <c r="M38" i="51" s="1"/>
  <c r="K38" i="51"/>
  <c r="I38" i="51"/>
  <c r="H38" i="51" s="1"/>
  <c r="G38" i="51"/>
  <c r="F38" i="51" s="1"/>
  <c r="D38" i="51"/>
  <c r="L37" i="51"/>
  <c r="E37" i="51"/>
  <c r="X37" i="51"/>
  <c r="W37" i="51" s="1"/>
  <c r="V37" i="51"/>
  <c r="U37" i="51" s="1"/>
  <c r="T37" i="51"/>
  <c r="S37" i="51" s="1"/>
  <c r="R37" i="51"/>
  <c r="Q37" i="51" s="1"/>
  <c r="P37" i="51"/>
  <c r="O37" i="51" s="1"/>
  <c r="N37" i="51"/>
  <c r="M37" i="51" s="1"/>
  <c r="K37" i="51"/>
  <c r="I37" i="51"/>
  <c r="H37" i="51" s="1"/>
  <c r="G37" i="51"/>
  <c r="F37" i="51" s="1"/>
  <c r="D37" i="51"/>
  <c r="L36" i="51"/>
  <c r="E36" i="51"/>
  <c r="X36" i="51"/>
  <c r="W36" i="51" s="1"/>
  <c r="V36" i="51"/>
  <c r="U36" i="51" s="1"/>
  <c r="T36" i="51"/>
  <c r="S36" i="51" s="1"/>
  <c r="R36" i="51"/>
  <c r="Q36" i="51" s="1"/>
  <c r="P36" i="51"/>
  <c r="O36" i="51" s="1"/>
  <c r="N36" i="51"/>
  <c r="M36" i="51" s="1"/>
  <c r="K36" i="51"/>
  <c r="I36" i="51"/>
  <c r="H36" i="51" s="1"/>
  <c r="G36" i="51"/>
  <c r="F36" i="51" s="1"/>
  <c r="D36" i="51"/>
  <c r="L35" i="51"/>
  <c r="E35" i="51"/>
  <c r="X35" i="51"/>
  <c r="W35" i="51" s="1"/>
  <c r="V35" i="51"/>
  <c r="U35" i="51" s="1"/>
  <c r="T35" i="51"/>
  <c r="S35" i="51" s="1"/>
  <c r="R35" i="51"/>
  <c r="Q35" i="51" s="1"/>
  <c r="P35" i="51"/>
  <c r="O35" i="51" s="1"/>
  <c r="N35" i="51"/>
  <c r="M35" i="51" s="1"/>
  <c r="K35" i="51"/>
  <c r="I35" i="51"/>
  <c r="H35" i="51" s="1"/>
  <c r="G35" i="51"/>
  <c r="F35" i="51" s="1"/>
  <c r="D35" i="51"/>
  <c r="L34" i="51"/>
  <c r="E34" i="51"/>
  <c r="X34" i="51"/>
  <c r="W34" i="51" s="1"/>
  <c r="V34" i="51"/>
  <c r="U34" i="51" s="1"/>
  <c r="T34" i="51"/>
  <c r="S34" i="51" s="1"/>
  <c r="R34" i="51"/>
  <c r="Q34" i="51" s="1"/>
  <c r="P34" i="51"/>
  <c r="O34" i="51" s="1"/>
  <c r="N34" i="51"/>
  <c r="M34" i="51" s="1"/>
  <c r="K34" i="51"/>
  <c r="I34" i="51"/>
  <c r="H34" i="51" s="1"/>
  <c r="G34" i="51"/>
  <c r="F34" i="51" s="1"/>
  <c r="D34" i="51"/>
  <c r="L33" i="51"/>
  <c r="E33" i="51"/>
  <c r="X33" i="51"/>
  <c r="W33" i="51" s="1"/>
  <c r="V33" i="51"/>
  <c r="U33" i="51" s="1"/>
  <c r="T33" i="51"/>
  <c r="S33" i="51" s="1"/>
  <c r="R33" i="51"/>
  <c r="Q33" i="51" s="1"/>
  <c r="P33" i="51"/>
  <c r="O33" i="51" s="1"/>
  <c r="N33" i="51"/>
  <c r="M33" i="51" s="1"/>
  <c r="K33" i="51"/>
  <c r="I33" i="51"/>
  <c r="H33" i="51" s="1"/>
  <c r="G33" i="51"/>
  <c r="F33" i="51" s="1"/>
  <c r="D33" i="51"/>
  <c r="L32" i="51"/>
  <c r="E32" i="51"/>
  <c r="X32" i="51"/>
  <c r="W32" i="51" s="1"/>
  <c r="V32" i="51"/>
  <c r="U32" i="51" s="1"/>
  <c r="T32" i="51"/>
  <c r="S32" i="51" s="1"/>
  <c r="R32" i="51"/>
  <c r="Q32" i="51" s="1"/>
  <c r="P32" i="51"/>
  <c r="O32" i="51" s="1"/>
  <c r="N32" i="51"/>
  <c r="M32" i="51" s="1"/>
  <c r="K32" i="51"/>
  <c r="I32" i="51"/>
  <c r="H32" i="51" s="1"/>
  <c r="G32" i="51"/>
  <c r="F32" i="51" s="1"/>
  <c r="D32" i="51"/>
  <c r="L31" i="51"/>
  <c r="E31" i="51"/>
  <c r="X31" i="51"/>
  <c r="W31" i="51" s="1"/>
  <c r="V31" i="51"/>
  <c r="U31" i="51" s="1"/>
  <c r="T31" i="51"/>
  <c r="S31" i="51" s="1"/>
  <c r="R31" i="51"/>
  <c r="P31" i="51"/>
  <c r="O31" i="51" s="1"/>
  <c r="N31" i="51"/>
  <c r="M31" i="51" s="1"/>
  <c r="K31" i="51"/>
  <c r="I31" i="51"/>
  <c r="H31" i="51" s="1"/>
  <c r="G31" i="51"/>
  <c r="F31" i="51" s="1"/>
  <c r="D31" i="51"/>
  <c r="L30" i="51"/>
  <c r="E30" i="51"/>
  <c r="X30" i="51"/>
  <c r="W30" i="51" s="1"/>
  <c r="V30" i="51"/>
  <c r="U30" i="51" s="1"/>
  <c r="T30" i="51"/>
  <c r="S30" i="51" s="1"/>
  <c r="R30" i="51"/>
  <c r="Q30" i="51" s="1"/>
  <c r="P30" i="51"/>
  <c r="O30" i="51" s="1"/>
  <c r="N30" i="51"/>
  <c r="M30" i="51" s="1"/>
  <c r="K30" i="51"/>
  <c r="I30" i="51"/>
  <c r="H30" i="51" s="1"/>
  <c r="G30" i="51"/>
  <c r="F30" i="51" s="1"/>
  <c r="D30" i="51"/>
  <c r="L29" i="51"/>
  <c r="E29" i="51"/>
  <c r="X29" i="51"/>
  <c r="W29" i="51" s="1"/>
  <c r="V29" i="51"/>
  <c r="U29" i="51" s="1"/>
  <c r="T29" i="51"/>
  <c r="S29" i="51" s="1"/>
  <c r="R29" i="51"/>
  <c r="Q29" i="51" s="1"/>
  <c r="P29" i="51"/>
  <c r="O29" i="51" s="1"/>
  <c r="N29" i="51"/>
  <c r="M29" i="51" s="1"/>
  <c r="K29" i="51"/>
  <c r="I29" i="51"/>
  <c r="H29" i="51" s="1"/>
  <c r="G29" i="51"/>
  <c r="F29" i="51" s="1"/>
  <c r="D29" i="51"/>
  <c r="L28" i="51"/>
  <c r="E28" i="51"/>
  <c r="X28" i="51"/>
  <c r="W28" i="51" s="1"/>
  <c r="V28" i="51"/>
  <c r="U28" i="51" s="1"/>
  <c r="T28" i="51"/>
  <c r="S28" i="51" s="1"/>
  <c r="R28" i="51"/>
  <c r="Q28" i="51" s="1"/>
  <c r="P28" i="51"/>
  <c r="O28" i="51" s="1"/>
  <c r="O82" i="51" s="1"/>
  <c r="E17" i="33" s="1"/>
  <c r="N28" i="51"/>
  <c r="M28" i="51" s="1"/>
  <c r="K28" i="51"/>
  <c r="I28" i="51"/>
  <c r="H28" i="51" s="1"/>
  <c r="G28" i="51"/>
  <c r="F28" i="51" s="1"/>
  <c r="D28" i="51"/>
  <c r="L27" i="51"/>
  <c r="E27" i="51"/>
  <c r="X27" i="51"/>
  <c r="W27" i="51" s="1"/>
  <c r="V27" i="51"/>
  <c r="U27" i="51" s="1"/>
  <c r="T27" i="51"/>
  <c r="S27" i="51" s="1"/>
  <c r="R27" i="51"/>
  <c r="Q27" i="51" s="1"/>
  <c r="P27" i="51"/>
  <c r="O27" i="51" s="1"/>
  <c r="N27" i="51"/>
  <c r="M27" i="51" s="1"/>
  <c r="K27" i="51"/>
  <c r="I27" i="51"/>
  <c r="H27" i="51" s="1"/>
  <c r="G27" i="51"/>
  <c r="F27" i="51" s="1"/>
  <c r="D27" i="51"/>
  <c r="L26" i="51"/>
  <c r="E26" i="51"/>
  <c r="X26" i="51"/>
  <c r="W26" i="51" s="1"/>
  <c r="V26" i="51"/>
  <c r="U26" i="51" s="1"/>
  <c r="T26" i="51"/>
  <c r="S26" i="51" s="1"/>
  <c r="R26" i="51"/>
  <c r="Q26" i="51" s="1"/>
  <c r="P26" i="51"/>
  <c r="O26" i="51" s="1"/>
  <c r="N26" i="51"/>
  <c r="M26" i="51" s="1"/>
  <c r="K26" i="51"/>
  <c r="I26" i="51"/>
  <c r="H26" i="51" s="1"/>
  <c r="G26" i="51"/>
  <c r="F26" i="51" s="1"/>
  <c r="D26" i="51"/>
  <c r="L25" i="51"/>
  <c r="E25" i="51"/>
  <c r="X25" i="51"/>
  <c r="W25" i="51" s="1"/>
  <c r="V25" i="51"/>
  <c r="U25" i="51" s="1"/>
  <c r="T25" i="51"/>
  <c r="S25" i="51" s="1"/>
  <c r="R25" i="51"/>
  <c r="Q25" i="51" s="1"/>
  <c r="P25" i="51"/>
  <c r="O25" i="51" s="1"/>
  <c r="N25" i="51"/>
  <c r="M25" i="51" s="1"/>
  <c r="K25" i="51"/>
  <c r="I25" i="51"/>
  <c r="H25" i="51" s="1"/>
  <c r="G25" i="51"/>
  <c r="F25" i="51" s="1"/>
  <c r="D25" i="51"/>
  <c r="L24" i="51"/>
  <c r="E24" i="51"/>
  <c r="X24" i="51"/>
  <c r="W24" i="51" s="1"/>
  <c r="V24" i="51"/>
  <c r="U24" i="51" s="1"/>
  <c r="T24" i="51"/>
  <c r="S24" i="51" s="1"/>
  <c r="R24" i="51"/>
  <c r="Q24" i="51" s="1"/>
  <c r="P24" i="51"/>
  <c r="O24" i="51" s="1"/>
  <c r="N24" i="51"/>
  <c r="M24" i="51" s="1"/>
  <c r="K24" i="51"/>
  <c r="I24" i="51"/>
  <c r="H24" i="51" s="1"/>
  <c r="G24" i="51"/>
  <c r="F24" i="51" s="1"/>
  <c r="D24" i="51"/>
  <c r="L23" i="51"/>
  <c r="E23" i="51"/>
  <c r="X23" i="51"/>
  <c r="W23" i="51" s="1"/>
  <c r="V23" i="51"/>
  <c r="U23" i="51" s="1"/>
  <c r="T23" i="51"/>
  <c r="S23" i="51" s="1"/>
  <c r="R23" i="51"/>
  <c r="Q23" i="51" s="1"/>
  <c r="P23" i="51"/>
  <c r="O23" i="51" s="1"/>
  <c r="N23" i="51"/>
  <c r="M23" i="51" s="1"/>
  <c r="K23" i="51"/>
  <c r="I23" i="51"/>
  <c r="H23" i="51" s="1"/>
  <c r="G23" i="51"/>
  <c r="F23" i="51" s="1"/>
  <c r="D23" i="51"/>
  <c r="L22" i="51"/>
  <c r="E22" i="51"/>
  <c r="X22" i="51"/>
  <c r="W22" i="51" s="1"/>
  <c r="V22" i="51"/>
  <c r="U22" i="51" s="1"/>
  <c r="T22" i="51"/>
  <c r="S22" i="51" s="1"/>
  <c r="R22" i="51"/>
  <c r="Q22" i="51" s="1"/>
  <c r="P22" i="51"/>
  <c r="O22" i="51" s="1"/>
  <c r="N22" i="51"/>
  <c r="M22" i="51" s="1"/>
  <c r="K22" i="51"/>
  <c r="I22" i="51"/>
  <c r="H22" i="51" s="1"/>
  <c r="G22" i="51"/>
  <c r="F22" i="51" s="1"/>
  <c r="D22" i="51"/>
  <c r="L21" i="51"/>
  <c r="E21" i="51"/>
  <c r="X21" i="51"/>
  <c r="W21" i="51" s="1"/>
  <c r="V21" i="51"/>
  <c r="U21" i="51" s="1"/>
  <c r="T21" i="51"/>
  <c r="S21" i="51" s="1"/>
  <c r="R21" i="51"/>
  <c r="Q21" i="51" s="1"/>
  <c r="P21" i="51"/>
  <c r="O21" i="51" s="1"/>
  <c r="N21" i="51"/>
  <c r="M21" i="51" s="1"/>
  <c r="K21" i="51"/>
  <c r="I21" i="51"/>
  <c r="H21" i="51" s="1"/>
  <c r="G21" i="51"/>
  <c r="F21" i="51" s="1"/>
  <c r="D21" i="51"/>
  <c r="L20" i="51"/>
  <c r="E20" i="51"/>
  <c r="X20" i="51"/>
  <c r="W20" i="51" s="1"/>
  <c r="V20" i="51"/>
  <c r="U20" i="51" s="1"/>
  <c r="T20" i="51"/>
  <c r="S20" i="51" s="1"/>
  <c r="R20" i="51"/>
  <c r="Q20" i="51" s="1"/>
  <c r="P20" i="51"/>
  <c r="O20" i="51" s="1"/>
  <c r="N20" i="51"/>
  <c r="M20" i="51" s="1"/>
  <c r="K20" i="51"/>
  <c r="I20" i="51"/>
  <c r="H20" i="51" s="1"/>
  <c r="G20" i="51"/>
  <c r="F20" i="51" s="1"/>
  <c r="D20" i="51"/>
  <c r="L19" i="51"/>
  <c r="E19" i="51"/>
  <c r="X19" i="51"/>
  <c r="W19" i="51" s="1"/>
  <c r="V19" i="51"/>
  <c r="U19" i="51" s="1"/>
  <c r="T19" i="51"/>
  <c r="S19" i="51" s="1"/>
  <c r="R19" i="51"/>
  <c r="Q19" i="51" s="1"/>
  <c r="P19" i="51"/>
  <c r="O19" i="51" s="1"/>
  <c r="N19" i="51"/>
  <c r="M19" i="51" s="1"/>
  <c r="K19" i="51"/>
  <c r="I19" i="51"/>
  <c r="H19" i="51" s="1"/>
  <c r="G19" i="51"/>
  <c r="F19" i="51" s="1"/>
  <c r="D19" i="51"/>
  <c r="L18" i="51"/>
  <c r="E18" i="51"/>
  <c r="X18" i="51"/>
  <c r="W18" i="51" s="1"/>
  <c r="V18" i="51"/>
  <c r="U18" i="51" s="1"/>
  <c r="T18" i="51"/>
  <c r="S18" i="51" s="1"/>
  <c r="R18" i="51"/>
  <c r="Q18" i="51" s="1"/>
  <c r="P18" i="51"/>
  <c r="O18" i="51" s="1"/>
  <c r="N18" i="51"/>
  <c r="M18" i="51" s="1"/>
  <c r="K18" i="51"/>
  <c r="I18" i="51"/>
  <c r="H18" i="51" s="1"/>
  <c r="G18" i="51"/>
  <c r="F18" i="51" s="1"/>
  <c r="D18" i="51"/>
  <c r="L17" i="51"/>
  <c r="E17" i="51"/>
  <c r="X17" i="51"/>
  <c r="W17" i="51" s="1"/>
  <c r="V17" i="51"/>
  <c r="U17" i="51" s="1"/>
  <c r="T17" i="51"/>
  <c r="S17" i="51" s="1"/>
  <c r="R17" i="51"/>
  <c r="Q17" i="51" s="1"/>
  <c r="P17" i="51"/>
  <c r="O17" i="51" s="1"/>
  <c r="N17" i="51"/>
  <c r="M17" i="51" s="1"/>
  <c r="K17" i="51"/>
  <c r="I17" i="51"/>
  <c r="H17" i="51" s="1"/>
  <c r="G17" i="51"/>
  <c r="F17" i="51" s="1"/>
  <c r="D17" i="51"/>
  <c r="L16" i="51"/>
  <c r="E16" i="51"/>
  <c r="X16" i="51"/>
  <c r="W16" i="51" s="1"/>
  <c r="V16" i="51"/>
  <c r="U16" i="51" s="1"/>
  <c r="T16" i="51"/>
  <c r="S16" i="51" s="1"/>
  <c r="R16" i="51"/>
  <c r="Q16" i="51" s="1"/>
  <c r="P16" i="51"/>
  <c r="O16" i="51" s="1"/>
  <c r="N16" i="51"/>
  <c r="M16" i="51" s="1"/>
  <c r="K16" i="51"/>
  <c r="I16" i="51"/>
  <c r="H16" i="51" s="1"/>
  <c r="G16" i="51"/>
  <c r="F16" i="51" s="1"/>
  <c r="D16" i="51"/>
  <c r="L15" i="51"/>
  <c r="E15" i="51"/>
  <c r="X15" i="51"/>
  <c r="W15" i="51" s="1"/>
  <c r="V15" i="51"/>
  <c r="U15" i="51" s="1"/>
  <c r="T15" i="51"/>
  <c r="S15" i="51" s="1"/>
  <c r="R15" i="51"/>
  <c r="Q15" i="51" s="1"/>
  <c r="P15" i="51"/>
  <c r="O15" i="51" s="1"/>
  <c r="N15" i="51"/>
  <c r="M15" i="51" s="1"/>
  <c r="K15" i="51"/>
  <c r="I15" i="51"/>
  <c r="H15" i="51" s="1"/>
  <c r="G15" i="51"/>
  <c r="F15" i="51" s="1"/>
  <c r="D15" i="51"/>
  <c r="L14" i="51"/>
  <c r="E14" i="51"/>
  <c r="X14" i="51"/>
  <c r="W14" i="51" s="1"/>
  <c r="V14" i="51"/>
  <c r="U14" i="51" s="1"/>
  <c r="T14" i="51"/>
  <c r="S14" i="51" s="1"/>
  <c r="R14" i="51"/>
  <c r="Q14" i="51" s="1"/>
  <c r="P14" i="51"/>
  <c r="O14" i="51" s="1"/>
  <c r="N14" i="51"/>
  <c r="M14" i="51" s="1"/>
  <c r="K14" i="51"/>
  <c r="I14" i="51"/>
  <c r="H14" i="51" s="1"/>
  <c r="G14" i="51"/>
  <c r="F14" i="51" s="1"/>
  <c r="D14" i="51"/>
  <c r="L13" i="51"/>
  <c r="E13" i="51"/>
  <c r="X13" i="51"/>
  <c r="W13" i="51" s="1"/>
  <c r="V13" i="51"/>
  <c r="U13" i="51" s="1"/>
  <c r="T13" i="51"/>
  <c r="S13" i="51" s="1"/>
  <c r="R13" i="51"/>
  <c r="Q13" i="51" s="1"/>
  <c r="P13" i="51"/>
  <c r="O13" i="51" s="1"/>
  <c r="N13" i="51"/>
  <c r="M13" i="51" s="1"/>
  <c r="K13" i="51"/>
  <c r="I13" i="51"/>
  <c r="H13" i="51" s="1"/>
  <c r="G13" i="51"/>
  <c r="F13" i="51" s="1"/>
  <c r="D13" i="51"/>
  <c r="L12" i="51"/>
  <c r="E12" i="51"/>
  <c r="X12" i="51"/>
  <c r="W12" i="51" s="1"/>
  <c r="V12" i="51"/>
  <c r="U12" i="51" s="1"/>
  <c r="T12" i="51"/>
  <c r="S12" i="51" s="1"/>
  <c r="R12" i="51"/>
  <c r="Q12" i="51" s="1"/>
  <c r="P12" i="51"/>
  <c r="O12" i="51" s="1"/>
  <c r="N12" i="51"/>
  <c r="M12" i="51" s="1"/>
  <c r="K12" i="51"/>
  <c r="I12" i="51"/>
  <c r="H12" i="51" s="1"/>
  <c r="G12" i="51"/>
  <c r="F12" i="51" s="1"/>
  <c r="D12" i="51"/>
  <c r="L11" i="51"/>
  <c r="E11" i="51"/>
  <c r="X11" i="51"/>
  <c r="W11" i="51" s="1"/>
  <c r="V11" i="51"/>
  <c r="U11" i="51" s="1"/>
  <c r="T11" i="51"/>
  <c r="S11" i="51" s="1"/>
  <c r="R11" i="51"/>
  <c r="Q11" i="51" s="1"/>
  <c r="P11" i="51"/>
  <c r="O11" i="51" s="1"/>
  <c r="N11" i="51"/>
  <c r="M11" i="51" s="1"/>
  <c r="K11" i="51"/>
  <c r="I11" i="51"/>
  <c r="H11" i="51" s="1"/>
  <c r="G11" i="51"/>
  <c r="F11" i="51" s="1"/>
  <c r="D11" i="51"/>
  <c r="X10" i="51"/>
  <c r="W10" i="51" s="1"/>
  <c r="R10" i="51"/>
  <c r="Q10" i="51" s="1"/>
  <c r="P10" i="51"/>
  <c r="O10" i="51" s="1"/>
  <c r="L10" i="51"/>
  <c r="K10" i="51"/>
  <c r="G10" i="51"/>
  <c r="F10" i="51" s="1"/>
  <c r="E10" i="51"/>
  <c r="D10" i="51"/>
  <c r="V10" i="51"/>
  <c r="U10" i="51" s="1"/>
  <c r="T10" i="51"/>
  <c r="S10" i="51" s="1"/>
  <c r="N10" i="51"/>
  <c r="M10" i="51" s="1"/>
  <c r="X9" i="51"/>
  <c r="W9" i="51" s="1"/>
  <c r="V9" i="51"/>
  <c r="U9" i="51" s="1"/>
  <c r="R9" i="51"/>
  <c r="Q9" i="51" s="1"/>
  <c r="P9" i="51"/>
  <c r="O9" i="51" s="1"/>
  <c r="N9" i="51"/>
  <c r="M9" i="51" s="1"/>
  <c r="L9" i="51"/>
  <c r="K9" i="51"/>
  <c r="G9" i="51"/>
  <c r="F9" i="51" s="1"/>
  <c r="E9" i="51"/>
  <c r="D9" i="51"/>
  <c r="T9" i="51"/>
  <c r="S9" i="51" s="1"/>
  <c r="X8" i="51"/>
  <c r="X82" i="51" s="1"/>
  <c r="V8" i="51"/>
  <c r="U8" i="51" s="1"/>
  <c r="T8" i="51"/>
  <c r="S8" i="51" s="1"/>
  <c r="R8" i="51"/>
  <c r="Q8" i="51" s="1"/>
  <c r="P8" i="51"/>
  <c r="O8" i="51" s="1"/>
  <c r="N8" i="51"/>
  <c r="M8" i="51" s="1"/>
  <c r="L8" i="51"/>
  <c r="K8" i="51"/>
  <c r="G8" i="51"/>
  <c r="E8" i="51"/>
  <c r="D8" i="51"/>
  <c r="I82" i="50"/>
  <c r="L81" i="50"/>
  <c r="E81" i="50"/>
  <c r="X81" i="50"/>
  <c r="W81" i="50" s="1"/>
  <c r="V81" i="50"/>
  <c r="U81" i="50" s="1"/>
  <c r="T81" i="50"/>
  <c r="S81" i="50" s="1"/>
  <c r="R81" i="50"/>
  <c r="Q81" i="50" s="1"/>
  <c r="P81" i="50"/>
  <c r="O81" i="50" s="1"/>
  <c r="N81" i="50"/>
  <c r="M81" i="50" s="1"/>
  <c r="K81" i="50"/>
  <c r="I81" i="50"/>
  <c r="H81" i="50" s="1"/>
  <c r="G81" i="50"/>
  <c r="F81" i="50" s="1"/>
  <c r="D81" i="50"/>
  <c r="L80" i="50"/>
  <c r="E80" i="50"/>
  <c r="X80" i="50"/>
  <c r="W80" i="50" s="1"/>
  <c r="V80" i="50"/>
  <c r="U80" i="50" s="1"/>
  <c r="T80" i="50"/>
  <c r="S80" i="50" s="1"/>
  <c r="R80" i="50"/>
  <c r="Q80" i="50" s="1"/>
  <c r="P80" i="50"/>
  <c r="O80" i="50" s="1"/>
  <c r="N80" i="50"/>
  <c r="M80" i="50" s="1"/>
  <c r="K80" i="50"/>
  <c r="I80" i="50"/>
  <c r="H80" i="50" s="1"/>
  <c r="G80" i="50"/>
  <c r="F80" i="50" s="1"/>
  <c r="D80" i="50"/>
  <c r="L79" i="50"/>
  <c r="E79" i="50"/>
  <c r="X79" i="50"/>
  <c r="W79" i="50" s="1"/>
  <c r="V79" i="50"/>
  <c r="U79" i="50" s="1"/>
  <c r="T79" i="50"/>
  <c r="S79" i="50" s="1"/>
  <c r="R79" i="50"/>
  <c r="Q79" i="50" s="1"/>
  <c r="P79" i="50"/>
  <c r="O79" i="50" s="1"/>
  <c r="N79" i="50"/>
  <c r="M79" i="50" s="1"/>
  <c r="K79" i="50"/>
  <c r="I79" i="50"/>
  <c r="H79" i="50" s="1"/>
  <c r="G79" i="50"/>
  <c r="F79" i="50" s="1"/>
  <c r="D79" i="50"/>
  <c r="L78" i="50"/>
  <c r="E78" i="50"/>
  <c r="X78" i="50"/>
  <c r="W78" i="50" s="1"/>
  <c r="V78" i="50"/>
  <c r="U78" i="50" s="1"/>
  <c r="T78" i="50"/>
  <c r="S78" i="50" s="1"/>
  <c r="R78" i="50"/>
  <c r="Q78" i="50" s="1"/>
  <c r="P78" i="50"/>
  <c r="O78" i="50" s="1"/>
  <c r="N78" i="50"/>
  <c r="M78" i="50" s="1"/>
  <c r="K78" i="50"/>
  <c r="I78" i="50"/>
  <c r="H78" i="50" s="1"/>
  <c r="G78" i="50"/>
  <c r="F78" i="50" s="1"/>
  <c r="D78" i="50"/>
  <c r="L77" i="50"/>
  <c r="E77" i="50"/>
  <c r="X77" i="50"/>
  <c r="W77" i="50" s="1"/>
  <c r="V77" i="50"/>
  <c r="U77" i="50" s="1"/>
  <c r="T77" i="50"/>
  <c r="S77" i="50" s="1"/>
  <c r="R77" i="50"/>
  <c r="Q77" i="50" s="1"/>
  <c r="P77" i="50"/>
  <c r="O77" i="50" s="1"/>
  <c r="N77" i="50"/>
  <c r="M77" i="50" s="1"/>
  <c r="K77" i="50"/>
  <c r="I77" i="50"/>
  <c r="H77" i="50" s="1"/>
  <c r="G77" i="50"/>
  <c r="F77" i="50" s="1"/>
  <c r="D77" i="50"/>
  <c r="L76" i="50"/>
  <c r="E76" i="50"/>
  <c r="X76" i="50"/>
  <c r="W76" i="50" s="1"/>
  <c r="V76" i="50"/>
  <c r="U76" i="50" s="1"/>
  <c r="T76" i="50"/>
  <c r="S76" i="50" s="1"/>
  <c r="R76" i="50"/>
  <c r="Q76" i="50" s="1"/>
  <c r="P76" i="50"/>
  <c r="O76" i="50" s="1"/>
  <c r="N76" i="50"/>
  <c r="M76" i="50" s="1"/>
  <c r="K76" i="50"/>
  <c r="I76" i="50"/>
  <c r="H76" i="50" s="1"/>
  <c r="G76" i="50"/>
  <c r="F76" i="50" s="1"/>
  <c r="D76" i="50"/>
  <c r="L75" i="50"/>
  <c r="E75" i="50"/>
  <c r="X75" i="50"/>
  <c r="W75" i="50" s="1"/>
  <c r="V75" i="50"/>
  <c r="U75" i="50" s="1"/>
  <c r="T75" i="50"/>
  <c r="S75" i="50" s="1"/>
  <c r="R75" i="50"/>
  <c r="Q75" i="50" s="1"/>
  <c r="P75" i="50"/>
  <c r="O75" i="50" s="1"/>
  <c r="N75" i="50"/>
  <c r="M75" i="50" s="1"/>
  <c r="K75" i="50"/>
  <c r="I75" i="50"/>
  <c r="H75" i="50" s="1"/>
  <c r="G75" i="50"/>
  <c r="F75" i="50" s="1"/>
  <c r="D75" i="50"/>
  <c r="L74" i="50"/>
  <c r="E74" i="50"/>
  <c r="X74" i="50"/>
  <c r="W74" i="50" s="1"/>
  <c r="V74" i="50"/>
  <c r="U74" i="50" s="1"/>
  <c r="T74" i="50"/>
  <c r="S74" i="50" s="1"/>
  <c r="R74" i="50"/>
  <c r="Q74" i="50" s="1"/>
  <c r="P74" i="50"/>
  <c r="O74" i="50" s="1"/>
  <c r="N74" i="50"/>
  <c r="M74" i="50" s="1"/>
  <c r="K74" i="50"/>
  <c r="I74" i="50"/>
  <c r="H74" i="50" s="1"/>
  <c r="G74" i="50"/>
  <c r="F74" i="50" s="1"/>
  <c r="D74" i="50"/>
  <c r="L73" i="50"/>
  <c r="E73" i="50"/>
  <c r="X73" i="50"/>
  <c r="W73" i="50" s="1"/>
  <c r="V73" i="50"/>
  <c r="U73" i="50" s="1"/>
  <c r="T73" i="50"/>
  <c r="S73" i="50" s="1"/>
  <c r="R73" i="50"/>
  <c r="Q73" i="50" s="1"/>
  <c r="P73" i="50"/>
  <c r="O73" i="50" s="1"/>
  <c r="N73" i="50"/>
  <c r="M73" i="50" s="1"/>
  <c r="K73" i="50"/>
  <c r="I73" i="50"/>
  <c r="H73" i="50" s="1"/>
  <c r="G73" i="50"/>
  <c r="F73" i="50" s="1"/>
  <c r="D73" i="50"/>
  <c r="L72" i="50"/>
  <c r="E72" i="50"/>
  <c r="X72" i="50"/>
  <c r="W72" i="50" s="1"/>
  <c r="V72" i="50"/>
  <c r="U72" i="50" s="1"/>
  <c r="T72" i="50"/>
  <c r="S72" i="50" s="1"/>
  <c r="R72" i="50"/>
  <c r="Q72" i="50" s="1"/>
  <c r="P72" i="50"/>
  <c r="O72" i="50" s="1"/>
  <c r="N72" i="50"/>
  <c r="M72" i="50" s="1"/>
  <c r="K72" i="50"/>
  <c r="I72" i="50"/>
  <c r="H72" i="50" s="1"/>
  <c r="G72" i="50"/>
  <c r="F72" i="50" s="1"/>
  <c r="D72" i="50"/>
  <c r="L71" i="50"/>
  <c r="E71" i="50"/>
  <c r="X71" i="50"/>
  <c r="W71" i="50" s="1"/>
  <c r="V71" i="50"/>
  <c r="U71" i="50" s="1"/>
  <c r="T71" i="50"/>
  <c r="S71" i="50" s="1"/>
  <c r="R71" i="50"/>
  <c r="Q71" i="50" s="1"/>
  <c r="P71" i="50"/>
  <c r="O71" i="50" s="1"/>
  <c r="N71" i="50"/>
  <c r="M71" i="50" s="1"/>
  <c r="K71" i="50"/>
  <c r="I71" i="50"/>
  <c r="H71" i="50" s="1"/>
  <c r="G71" i="50"/>
  <c r="F71" i="50" s="1"/>
  <c r="D71" i="50"/>
  <c r="L70" i="50"/>
  <c r="E70" i="50"/>
  <c r="X70" i="50"/>
  <c r="W70" i="50" s="1"/>
  <c r="V70" i="50"/>
  <c r="U70" i="50" s="1"/>
  <c r="T70" i="50"/>
  <c r="S70" i="50" s="1"/>
  <c r="R70" i="50"/>
  <c r="Q70" i="50" s="1"/>
  <c r="P70" i="50"/>
  <c r="O70" i="50" s="1"/>
  <c r="N70" i="50"/>
  <c r="M70" i="50" s="1"/>
  <c r="K70" i="50"/>
  <c r="I70" i="50"/>
  <c r="H70" i="50" s="1"/>
  <c r="G70" i="50"/>
  <c r="F70" i="50" s="1"/>
  <c r="D70" i="50"/>
  <c r="L69" i="50"/>
  <c r="E69" i="50"/>
  <c r="X69" i="50"/>
  <c r="W69" i="50" s="1"/>
  <c r="V69" i="50"/>
  <c r="U69" i="50" s="1"/>
  <c r="T69" i="50"/>
  <c r="S69" i="50" s="1"/>
  <c r="R69" i="50"/>
  <c r="Q69" i="50" s="1"/>
  <c r="P69" i="50"/>
  <c r="O69" i="50" s="1"/>
  <c r="N69" i="50"/>
  <c r="M69" i="50" s="1"/>
  <c r="K69" i="50"/>
  <c r="I69" i="50"/>
  <c r="H69" i="50" s="1"/>
  <c r="G69" i="50"/>
  <c r="F69" i="50" s="1"/>
  <c r="D69" i="50"/>
  <c r="L68" i="50"/>
  <c r="E68" i="50"/>
  <c r="X68" i="50"/>
  <c r="W68" i="50" s="1"/>
  <c r="V68" i="50"/>
  <c r="U68" i="50" s="1"/>
  <c r="T68" i="50"/>
  <c r="S68" i="50" s="1"/>
  <c r="R68" i="50"/>
  <c r="Q68" i="50" s="1"/>
  <c r="P68" i="50"/>
  <c r="O68" i="50" s="1"/>
  <c r="N68" i="50"/>
  <c r="M68" i="50" s="1"/>
  <c r="K68" i="50"/>
  <c r="I68" i="50"/>
  <c r="H68" i="50" s="1"/>
  <c r="G68" i="50"/>
  <c r="F68" i="50" s="1"/>
  <c r="D68" i="50"/>
  <c r="L67" i="50"/>
  <c r="E67" i="50"/>
  <c r="X67" i="50"/>
  <c r="W67" i="50" s="1"/>
  <c r="V67" i="50"/>
  <c r="U67" i="50" s="1"/>
  <c r="T67" i="50"/>
  <c r="S67" i="50" s="1"/>
  <c r="R67" i="50"/>
  <c r="Q67" i="50" s="1"/>
  <c r="P67" i="50"/>
  <c r="O67" i="50" s="1"/>
  <c r="N67" i="50"/>
  <c r="M67" i="50" s="1"/>
  <c r="K67" i="50"/>
  <c r="I67" i="50"/>
  <c r="H67" i="50" s="1"/>
  <c r="G67" i="50"/>
  <c r="F67" i="50" s="1"/>
  <c r="D67" i="50"/>
  <c r="L66" i="50"/>
  <c r="E66" i="50"/>
  <c r="X66" i="50"/>
  <c r="W66" i="50" s="1"/>
  <c r="V66" i="50"/>
  <c r="U66" i="50" s="1"/>
  <c r="T66" i="50"/>
  <c r="S66" i="50" s="1"/>
  <c r="R66" i="50"/>
  <c r="Q66" i="50" s="1"/>
  <c r="P66" i="50"/>
  <c r="O66" i="50" s="1"/>
  <c r="N66" i="50"/>
  <c r="M66" i="50" s="1"/>
  <c r="K66" i="50"/>
  <c r="I66" i="50"/>
  <c r="H66" i="50" s="1"/>
  <c r="G66" i="50"/>
  <c r="F66" i="50" s="1"/>
  <c r="D66" i="50"/>
  <c r="L65" i="50"/>
  <c r="E65" i="50"/>
  <c r="X65" i="50"/>
  <c r="W65" i="50" s="1"/>
  <c r="V65" i="50"/>
  <c r="U65" i="50" s="1"/>
  <c r="T65" i="50"/>
  <c r="S65" i="50" s="1"/>
  <c r="R65" i="50"/>
  <c r="Q65" i="50" s="1"/>
  <c r="P65" i="50"/>
  <c r="O65" i="50" s="1"/>
  <c r="N65" i="50"/>
  <c r="M65" i="50" s="1"/>
  <c r="K65" i="50"/>
  <c r="I65" i="50"/>
  <c r="H65" i="50" s="1"/>
  <c r="G65" i="50"/>
  <c r="F65" i="50" s="1"/>
  <c r="D65" i="50"/>
  <c r="L64" i="50"/>
  <c r="E64" i="50"/>
  <c r="X64" i="50"/>
  <c r="W64" i="50" s="1"/>
  <c r="V64" i="50"/>
  <c r="U64" i="50" s="1"/>
  <c r="T64" i="50"/>
  <c r="S64" i="50" s="1"/>
  <c r="R64" i="50"/>
  <c r="Q64" i="50" s="1"/>
  <c r="P64" i="50"/>
  <c r="O64" i="50" s="1"/>
  <c r="N64" i="50"/>
  <c r="M64" i="50" s="1"/>
  <c r="K64" i="50"/>
  <c r="I64" i="50"/>
  <c r="H64" i="50" s="1"/>
  <c r="G64" i="50"/>
  <c r="F64" i="50" s="1"/>
  <c r="D64" i="50"/>
  <c r="L63" i="50"/>
  <c r="E63" i="50"/>
  <c r="X63" i="50"/>
  <c r="W63" i="50" s="1"/>
  <c r="V63" i="50"/>
  <c r="U63" i="50" s="1"/>
  <c r="T63" i="50"/>
  <c r="S63" i="50" s="1"/>
  <c r="R63" i="50"/>
  <c r="Q63" i="50" s="1"/>
  <c r="P63" i="50"/>
  <c r="O63" i="50" s="1"/>
  <c r="N63" i="50"/>
  <c r="M63" i="50" s="1"/>
  <c r="K63" i="50"/>
  <c r="I63" i="50"/>
  <c r="H63" i="50" s="1"/>
  <c r="G63" i="50"/>
  <c r="F63" i="50" s="1"/>
  <c r="D63" i="50"/>
  <c r="L62" i="50"/>
  <c r="E62" i="50"/>
  <c r="X62" i="50"/>
  <c r="W62" i="50" s="1"/>
  <c r="V62" i="50"/>
  <c r="U62" i="50" s="1"/>
  <c r="T62" i="50"/>
  <c r="S62" i="50" s="1"/>
  <c r="R62" i="50"/>
  <c r="Q62" i="50" s="1"/>
  <c r="P62" i="50"/>
  <c r="O62" i="50" s="1"/>
  <c r="N62" i="50"/>
  <c r="M62" i="50" s="1"/>
  <c r="K62" i="50"/>
  <c r="I62" i="50"/>
  <c r="H62" i="50" s="1"/>
  <c r="G62" i="50"/>
  <c r="F62" i="50" s="1"/>
  <c r="D62" i="50"/>
  <c r="L61" i="50"/>
  <c r="E61" i="50"/>
  <c r="X61" i="50"/>
  <c r="W61" i="50" s="1"/>
  <c r="V61" i="50"/>
  <c r="U61" i="50" s="1"/>
  <c r="T61" i="50"/>
  <c r="S61" i="50" s="1"/>
  <c r="R61" i="50"/>
  <c r="Q61" i="50" s="1"/>
  <c r="P61" i="50"/>
  <c r="O61" i="50" s="1"/>
  <c r="N61" i="50"/>
  <c r="M61" i="50" s="1"/>
  <c r="K61" i="50"/>
  <c r="I61" i="50"/>
  <c r="H61" i="50" s="1"/>
  <c r="G61" i="50"/>
  <c r="F61" i="50" s="1"/>
  <c r="D61" i="50"/>
  <c r="L60" i="50"/>
  <c r="E60" i="50"/>
  <c r="X60" i="50"/>
  <c r="W60" i="50" s="1"/>
  <c r="V60" i="50"/>
  <c r="U60" i="50" s="1"/>
  <c r="T60" i="50"/>
  <c r="S60" i="50" s="1"/>
  <c r="R60" i="50"/>
  <c r="Q60" i="50" s="1"/>
  <c r="P60" i="50"/>
  <c r="O60" i="50" s="1"/>
  <c r="N60" i="50"/>
  <c r="M60" i="50" s="1"/>
  <c r="K60" i="50"/>
  <c r="I60" i="50"/>
  <c r="H60" i="50" s="1"/>
  <c r="G60" i="50"/>
  <c r="F60" i="50" s="1"/>
  <c r="D60" i="50"/>
  <c r="L59" i="50"/>
  <c r="E59" i="50"/>
  <c r="X59" i="50"/>
  <c r="W59" i="50" s="1"/>
  <c r="V59" i="50"/>
  <c r="U59" i="50" s="1"/>
  <c r="T59" i="50"/>
  <c r="S59" i="50" s="1"/>
  <c r="R59" i="50"/>
  <c r="Q59" i="50" s="1"/>
  <c r="P59" i="50"/>
  <c r="O59" i="50" s="1"/>
  <c r="N59" i="50"/>
  <c r="M59" i="50" s="1"/>
  <c r="K59" i="50"/>
  <c r="I59" i="50"/>
  <c r="H59" i="50" s="1"/>
  <c r="G59" i="50"/>
  <c r="F59" i="50" s="1"/>
  <c r="D59" i="50"/>
  <c r="L58" i="50"/>
  <c r="E58" i="50"/>
  <c r="X58" i="50"/>
  <c r="W58" i="50" s="1"/>
  <c r="V58" i="50"/>
  <c r="U58" i="50" s="1"/>
  <c r="T58" i="50"/>
  <c r="S58" i="50" s="1"/>
  <c r="R58" i="50"/>
  <c r="Q58" i="50" s="1"/>
  <c r="P58" i="50"/>
  <c r="O58" i="50" s="1"/>
  <c r="N58" i="50"/>
  <c r="M58" i="50" s="1"/>
  <c r="K58" i="50"/>
  <c r="I58" i="50"/>
  <c r="H58" i="50" s="1"/>
  <c r="G58" i="50"/>
  <c r="F58" i="50" s="1"/>
  <c r="D58" i="50"/>
  <c r="L57" i="50"/>
  <c r="E57" i="50"/>
  <c r="X57" i="50"/>
  <c r="W57" i="50" s="1"/>
  <c r="V57" i="50"/>
  <c r="U57" i="50" s="1"/>
  <c r="T57" i="50"/>
  <c r="S57" i="50" s="1"/>
  <c r="R57" i="50"/>
  <c r="Q57" i="50" s="1"/>
  <c r="P57" i="50"/>
  <c r="O57" i="50" s="1"/>
  <c r="N57" i="50"/>
  <c r="M57" i="50" s="1"/>
  <c r="K57" i="50"/>
  <c r="I57" i="50"/>
  <c r="H57" i="50" s="1"/>
  <c r="G57" i="50"/>
  <c r="F57" i="50" s="1"/>
  <c r="D57" i="50"/>
  <c r="L56" i="50"/>
  <c r="E56" i="50"/>
  <c r="X56" i="50"/>
  <c r="W56" i="50" s="1"/>
  <c r="V56" i="50"/>
  <c r="U56" i="50" s="1"/>
  <c r="T56" i="50"/>
  <c r="S56" i="50" s="1"/>
  <c r="R56" i="50"/>
  <c r="Q56" i="50" s="1"/>
  <c r="P56" i="50"/>
  <c r="O56" i="50" s="1"/>
  <c r="N56" i="50"/>
  <c r="M56" i="50" s="1"/>
  <c r="K56" i="50"/>
  <c r="I56" i="50"/>
  <c r="H56" i="50" s="1"/>
  <c r="G56" i="50"/>
  <c r="F56" i="50" s="1"/>
  <c r="D56" i="50"/>
  <c r="L55" i="50"/>
  <c r="E55" i="50"/>
  <c r="X55" i="50"/>
  <c r="W55" i="50" s="1"/>
  <c r="V55" i="50"/>
  <c r="U55" i="50" s="1"/>
  <c r="T55" i="50"/>
  <c r="S55" i="50" s="1"/>
  <c r="R55" i="50"/>
  <c r="Q55" i="50" s="1"/>
  <c r="P55" i="50"/>
  <c r="O55" i="50" s="1"/>
  <c r="N55" i="50"/>
  <c r="M55" i="50" s="1"/>
  <c r="K55" i="50"/>
  <c r="I55" i="50"/>
  <c r="H55" i="50" s="1"/>
  <c r="G55" i="50"/>
  <c r="F55" i="50" s="1"/>
  <c r="D55" i="50"/>
  <c r="L54" i="50"/>
  <c r="E54" i="50"/>
  <c r="X54" i="50"/>
  <c r="W54" i="50" s="1"/>
  <c r="V54" i="50"/>
  <c r="U54" i="50" s="1"/>
  <c r="T54" i="50"/>
  <c r="S54" i="50" s="1"/>
  <c r="R54" i="50"/>
  <c r="Q54" i="50" s="1"/>
  <c r="P54" i="50"/>
  <c r="O54" i="50" s="1"/>
  <c r="N54" i="50"/>
  <c r="M54" i="50" s="1"/>
  <c r="K54" i="50"/>
  <c r="I54" i="50"/>
  <c r="H54" i="50" s="1"/>
  <c r="G54" i="50"/>
  <c r="F54" i="50" s="1"/>
  <c r="D54" i="50"/>
  <c r="L53" i="50"/>
  <c r="E53" i="50"/>
  <c r="X53" i="50"/>
  <c r="W53" i="50" s="1"/>
  <c r="V53" i="50"/>
  <c r="U53" i="50" s="1"/>
  <c r="T53" i="50"/>
  <c r="S53" i="50" s="1"/>
  <c r="R53" i="50"/>
  <c r="Q53" i="50" s="1"/>
  <c r="P53" i="50"/>
  <c r="O53" i="50" s="1"/>
  <c r="N53" i="50"/>
  <c r="M53" i="50" s="1"/>
  <c r="K53" i="50"/>
  <c r="I53" i="50"/>
  <c r="H53" i="50" s="1"/>
  <c r="G53" i="50"/>
  <c r="F53" i="50" s="1"/>
  <c r="D53" i="50"/>
  <c r="L52" i="50"/>
  <c r="E52" i="50"/>
  <c r="X52" i="50"/>
  <c r="W52" i="50" s="1"/>
  <c r="V52" i="50"/>
  <c r="U52" i="50" s="1"/>
  <c r="T52" i="50"/>
  <c r="S52" i="50" s="1"/>
  <c r="R52" i="50"/>
  <c r="Q52" i="50" s="1"/>
  <c r="P52" i="50"/>
  <c r="O52" i="50" s="1"/>
  <c r="N52" i="50"/>
  <c r="M52" i="50" s="1"/>
  <c r="K52" i="50"/>
  <c r="I52" i="50"/>
  <c r="H52" i="50" s="1"/>
  <c r="G52" i="50"/>
  <c r="F52" i="50" s="1"/>
  <c r="D52" i="50"/>
  <c r="L51" i="50"/>
  <c r="E51" i="50"/>
  <c r="X51" i="50"/>
  <c r="W51" i="50" s="1"/>
  <c r="V51" i="50"/>
  <c r="U51" i="50" s="1"/>
  <c r="T51" i="50"/>
  <c r="S51" i="50" s="1"/>
  <c r="R51" i="50"/>
  <c r="Q51" i="50" s="1"/>
  <c r="P51" i="50"/>
  <c r="O51" i="50" s="1"/>
  <c r="N51" i="50"/>
  <c r="M51" i="50" s="1"/>
  <c r="K51" i="50"/>
  <c r="I51" i="50"/>
  <c r="H51" i="50" s="1"/>
  <c r="G51" i="50"/>
  <c r="F51" i="50" s="1"/>
  <c r="D51" i="50"/>
  <c r="L50" i="50"/>
  <c r="E50" i="50"/>
  <c r="X50" i="50"/>
  <c r="W50" i="50" s="1"/>
  <c r="V50" i="50"/>
  <c r="U50" i="50" s="1"/>
  <c r="T50" i="50"/>
  <c r="S50" i="50" s="1"/>
  <c r="R50" i="50"/>
  <c r="Q50" i="50" s="1"/>
  <c r="P50" i="50"/>
  <c r="O50" i="50" s="1"/>
  <c r="N50" i="50"/>
  <c r="M50" i="50" s="1"/>
  <c r="K50" i="50"/>
  <c r="I50" i="50"/>
  <c r="H50" i="50" s="1"/>
  <c r="G50" i="50"/>
  <c r="F50" i="50" s="1"/>
  <c r="D50" i="50"/>
  <c r="L49" i="50"/>
  <c r="E49" i="50"/>
  <c r="X49" i="50"/>
  <c r="W49" i="50" s="1"/>
  <c r="V49" i="50"/>
  <c r="U49" i="50" s="1"/>
  <c r="T49" i="50"/>
  <c r="S49" i="50" s="1"/>
  <c r="R49" i="50"/>
  <c r="Q49" i="50" s="1"/>
  <c r="P49" i="50"/>
  <c r="O49" i="50" s="1"/>
  <c r="N49" i="50"/>
  <c r="M49" i="50" s="1"/>
  <c r="K49" i="50"/>
  <c r="I49" i="50"/>
  <c r="H49" i="50" s="1"/>
  <c r="G49" i="50"/>
  <c r="F49" i="50" s="1"/>
  <c r="D49" i="50"/>
  <c r="L48" i="50"/>
  <c r="E48" i="50"/>
  <c r="X48" i="50"/>
  <c r="W48" i="50" s="1"/>
  <c r="V48" i="50"/>
  <c r="U48" i="50" s="1"/>
  <c r="T48" i="50"/>
  <c r="S48" i="50" s="1"/>
  <c r="R48" i="50"/>
  <c r="Q48" i="50" s="1"/>
  <c r="P48" i="50"/>
  <c r="O48" i="50" s="1"/>
  <c r="N48" i="50"/>
  <c r="M48" i="50" s="1"/>
  <c r="K48" i="50"/>
  <c r="I48" i="50"/>
  <c r="H48" i="50" s="1"/>
  <c r="G48" i="50"/>
  <c r="F48" i="50" s="1"/>
  <c r="D48" i="50"/>
  <c r="L47" i="50"/>
  <c r="E47" i="50"/>
  <c r="X47" i="50"/>
  <c r="W47" i="50" s="1"/>
  <c r="V47" i="50"/>
  <c r="U47" i="50" s="1"/>
  <c r="T47" i="50"/>
  <c r="S47" i="50" s="1"/>
  <c r="R47" i="50"/>
  <c r="Q47" i="50" s="1"/>
  <c r="P47" i="50"/>
  <c r="O47" i="50" s="1"/>
  <c r="N47" i="50"/>
  <c r="M47" i="50" s="1"/>
  <c r="K47" i="50"/>
  <c r="I47" i="50"/>
  <c r="H47" i="50" s="1"/>
  <c r="G47" i="50"/>
  <c r="F47" i="50" s="1"/>
  <c r="D47" i="50"/>
  <c r="L46" i="50"/>
  <c r="E46" i="50"/>
  <c r="X46" i="50"/>
  <c r="W46" i="50" s="1"/>
  <c r="V46" i="50"/>
  <c r="U46" i="50" s="1"/>
  <c r="T46" i="50"/>
  <c r="S46" i="50" s="1"/>
  <c r="R46" i="50"/>
  <c r="Q46" i="50" s="1"/>
  <c r="P46" i="50"/>
  <c r="O46" i="50" s="1"/>
  <c r="N46" i="50"/>
  <c r="M46" i="50" s="1"/>
  <c r="K46" i="50"/>
  <c r="I46" i="50"/>
  <c r="H46" i="50" s="1"/>
  <c r="G46" i="50"/>
  <c r="F46" i="50" s="1"/>
  <c r="D46" i="50"/>
  <c r="L45" i="50"/>
  <c r="E45" i="50"/>
  <c r="X45" i="50"/>
  <c r="W45" i="50" s="1"/>
  <c r="V45" i="50"/>
  <c r="U45" i="50" s="1"/>
  <c r="T45" i="50"/>
  <c r="S45" i="50" s="1"/>
  <c r="R45" i="50"/>
  <c r="Q45" i="50" s="1"/>
  <c r="P45" i="50"/>
  <c r="O45" i="50" s="1"/>
  <c r="N45" i="50"/>
  <c r="M45" i="50" s="1"/>
  <c r="K45" i="50"/>
  <c r="I45" i="50"/>
  <c r="H45" i="50" s="1"/>
  <c r="G45" i="50"/>
  <c r="F45" i="50" s="1"/>
  <c r="D45" i="50"/>
  <c r="L44" i="50"/>
  <c r="E44" i="50"/>
  <c r="X44" i="50"/>
  <c r="W44" i="50" s="1"/>
  <c r="V44" i="50"/>
  <c r="U44" i="50" s="1"/>
  <c r="T44" i="50"/>
  <c r="S44" i="50" s="1"/>
  <c r="R44" i="50"/>
  <c r="Q44" i="50" s="1"/>
  <c r="P44" i="50"/>
  <c r="O44" i="50" s="1"/>
  <c r="N44" i="50"/>
  <c r="M44" i="50" s="1"/>
  <c r="K44" i="50"/>
  <c r="I44" i="50"/>
  <c r="H44" i="50" s="1"/>
  <c r="G44" i="50"/>
  <c r="F44" i="50" s="1"/>
  <c r="D44" i="50"/>
  <c r="L43" i="50"/>
  <c r="E43" i="50"/>
  <c r="X43" i="50"/>
  <c r="W43" i="50" s="1"/>
  <c r="V43" i="50"/>
  <c r="U43" i="50" s="1"/>
  <c r="T43" i="50"/>
  <c r="S43" i="50" s="1"/>
  <c r="R43" i="50"/>
  <c r="Q43" i="50" s="1"/>
  <c r="P43" i="50"/>
  <c r="O43" i="50" s="1"/>
  <c r="N43" i="50"/>
  <c r="M43" i="50" s="1"/>
  <c r="K43" i="50"/>
  <c r="I43" i="50"/>
  <c r="H43" i="50" s="1"/>
  <c r="G43" i="50"/>
  <c r="F43" i="50" s="1"/>
  <c r="D43" i="50"/>
  <c r="L42" i="50"/>
  <c r="E42" i="50"/>
  <c r="X42" i="50"/>
  <c r="W42" i="50" s="1"/>
  <c r="V42" i="50"/>
  <c r="U42" i="50" s="1"/>
  <c r="T42" i="50"/>
  <c r="S42" i="50" s="1"/>
  <c r="R42" i="50"/>
  <c r="Q42" i="50" s="1"/>
  <c r="P42" i="50"/>
  <c r="O42" i="50" s="1"/>
  <c r="N42" i="50"/>
  <c r="M42" i="50" s="1"/>
  <c r="K42" i="50"/>
  <c r="I42" i="50"/>
  <c r="H42" i="50" s="1"/>
  <c r="G42" i="50"/>
  <c r="F42" i="50" s="1"/>
  <c r="D42" i="50"/>
  <c r="L41" i="50"/>
  <c r="E41" i="50"/>
  <c r="X41" i="50"/>
  <c r="W41" i="50" s="1"/>
  <c r="V41" i="50"/>
  <c r="U41" i="50" s="1"/>
  <c r="T41" i="50"/>
  <c r="S41" i="50" s="1"/>
  <c r="R41" i="50"/>
  <c r="Q41" i="50" s="1"/>
  <c r="P41" i="50"/>
  <c r="O41" i="50" s="1"/>
  <c r="N41" i="50"/>
  <c r="M41" i="50" s="1"/>
  <c r="K41" i="50"/>
  <c r="G41" i="50"/>
  <c r="F41" i="50" s="1"/>
  <c r="D41" i="50"/>
  <c r="L40" i="50"/>
  <c r="E40" i="50"/>
  <c r="X40" i="50"/>
  <c r="W40" i="50" s="1"/>
  <c r="V40" i="50"/>
  <c r="U40" i="50" s="1"/>
  <c r="T40" i="50"/>
  <c r="S40" i="50" s="1"/>
  <c r="R40" i="50"/>
  <c r="Q40" i="50" s="1"/>
  <c r="P40" i="50"/>
  <c r="O40" i="50" s="1"/>
  <c r="N40" i="50"/>
  <c r="M40" i="50" s="1"/>
  <c r="K40" i="50"/>
  <c r="I40" i="50"/>
  <c r="H40" i="50" s="1"/>
  <c r="G40" i="50"/>
  <c r="F40" i="50" s="1"/>
  <c r="D40" i="50"/>
  <c r="L39" i="50"/>
  <c r="E39" i="50"/>
  <c r="X39" i="50"/>
  <c r="W39" i="50" s="1"/>
  <c r="V39" i="50"/>
  <c r="U39" i="50" s="1"/>
  <c r="T39" i="50"/>
  <c r="S39" i="50" s="1"/>
  <c r="R39" i="50"/>
  <c r="Q39" i="50" s="1"/>
  <c r="P39" i="50"/>
  <c r="O39" i="50" s="1"/>
  <c r="N39" i="50"/>
  <c r="M39" i="50" s="1"/>
  <c r="K39" i="50"/>
  <c r="I39" i="50"/>
  <c r="H39" i="50" s="1"/>
  <c r="G39" i="50"/>
  <c r="F39" i="50" s="1"/>
  <c r="D39" i="50"/>
  <c r="L38" i="50"/>
  <c r="E38" i="50"/>
  <c r="X38" i="50"/>
  <c r="W38" i="50" s="1"/>
  <c r="V38" i="50"/>
  <c r="U38" i="50" s="1"/>
  <c r="T38" i="50"/>
  <c r="S38" i="50" s="1"/>
  <c r="R38" i="50"/>
  <c r="Q38" i="50" s="1"/>
  <c r="P38" i="50"/>
  <c r="O38" i="50" s="1"/>
  <c r="N38" i="50"/>
  <c r="M38" i="50" s="1"/>
  <c r="K38" i="50"/>
  <c r="I38" i="50"/>
  <c r="H38" i="50" s="1"/>
  <c r="G38" i="50"/>
  <c r="F38" i="50" s="1"/>
  <c r="D38" i="50"/>
  <c r="L37" i="50"/>
  <c r="E37" i="50"/>
  <c r="X37" i="50"/>
  <c r="W37" i="50" s="1"/>
  <c r="V37" i="50"/>
  <c r="U37" i="50" s="1"/>
  <c r="T37" i="50"/>
  <c r="S37" i="50" s="1"/>
  <c r="R37" i="50"/>
  <c r="Q37" i="50" s="1"/>
  <c r="P37" i="50"/>
  <c r="O37" i="50" s="1"/>
  <c r="N37" i="50"/>
  <c r="M37" i="50" s="1"/>
  <c r="K37" i="50"/>
  <c r="I37" i="50"/>
  <c r="H37" i="50" s="1"/>
  <c r="G37" i="50"/>
  <c r="F37" i="50" s="1"/>
  <c r="D37" i="50"/>
  <c r="L36" i="50"/>
  <c r="E36" i="50"/>
  <c r="X36" i="50"/>
  <c r="W36" i="50" s="1"/>
  <c r="V36" i="50"/>
  <c r="U36" i="50" s="1"/>
  <c r="T36" i="50"/>
  <c r="S36" i="50" s="1"/>
  <c r="R36" i="50"/>
  <c r="Q36" i="50" s="1"/>
  <c r="P36" i="50"/>
  <c r="O36" i="50" s="1"/>
  <c r="N36" i="50"/>
  <c r="M36" i="50" s="1"/>
  <c r="K36" i="50"/>
  <c r="I36" i="50"/>
  <c r="H36" i="50" s="1"/>
  <c r="G36" i="50"/>
  <c r="F36" i="50" s="1"/>
  <c r="D36" i="50"/>
  <c r="L35" i="50"/>
  <c r="E35" i="50"/>
  <c r="X35" i="50"/>
  <c r="W35" i="50" s="1"/>
  <c r="V35" i="50"/>
  <c r="U35" i="50" s="1"/>
  <c r="T35" i="50"/>
  <c r="S35" i="50" s="1"/>
  <c r="R35" i="50"/>
  <c r="Q35" i="50" s="1"/>
  <c r="P35" i="50"/>
  <c r="O35" i="50" s="1"/>
  <c r="N35" i="50"/>
  <c r="M35" i="50" s="1"/>
  <c r="K35" i="50"/>
  <c r="I35" i="50"/>
  <c r="H35" i="50" s="1"/>
  <c r="G35" i="50"/>
  <c r="F35" i="50" s="1"/>
  <c r="D35" i="50"/>
  <c r="L34" i="50"/>
  <c r="E34" i="50"/>
  <c r="X34" i="50"/>
  <c r="W34" i="50" s="1"/>
  <c r="V34" i="50"/>
  <c r="U34" i="50" s="1"/>
  <c r="T34" i="50"/>
  <c r="S34" i="50" s="1"/>
  <c r="R34" i="50"/>
  <c r="Q34" i="50" s="1"/>
  <c r="P34" i="50"/>
  <c r="O34" i="50" s="1"/>
  <c r="N34" i="50"/>
  <c r="M34" i="50" s="1"/>
  <c r="K34" i="50"/>
  <c r="I34" i="50"/>
  <c r="H34" i="50" s="1"/>
  <c r="G34" i="50"/>
  <c r="F34" i="50" s="1"/>
  <c r="D34" i="50"/>
  <c r="L33" i="50"/>
  <c r="E33" i="50"/>
  <c r="X33" i="50"/>
  <c r="W33" i="50" s="1"/>
  <c r="V33" i="50"/>
  <c r="U33" i="50" s="1"/>
  <c r="T33" i="50"/>
  <c r="S33" i="50" s="1"/>
  <c r="R33" i="50"/>
  <c r="Q33" i="50" s="1"/>
  <c r="P33" i="50"/>
  <c r="O33" i="50" s="1"/>
  <c r="N33" i="50"/>
  <c r="M33" i="50" s="1"/>
  <c r="K33" i="50"/>
  <c r="I33" i="50"/>
  <c r="H33" i="50" s="1"/>
  <c r="G33" i="50"/>
  <c r="F33" i="50" s="1"/>
  <c r="D33" i="50"/>
  <c r="L32" i="50"/>
  <c r="E32" i="50"/>
  <c r="X32" i="50"/>
  <c r="W32" i="50" s="1"/>
  <c r="V32" i="50"/>
  <c r="U32" i="50" s="1"/>
  <c r="T32" i="50"/>
  <c r="S32" i="50" s="1"/>
  <c r="R32" i="50"/>
  <c r="Q32" i="50" s="1"/>
  <c r="P32" i="50"/>
  <c r="O32" i="50" s="1"/>
  <c r="N32" i="50"/>
  <c r="M32" i="50" s="1"/>
  <c r="K32" i="50"/>
  <c r="I32" i="50"/>
  <c r="H32" i="50" s="1"/>
  <c r="G32" i="50"/>
  <c r="F32" i="50" s="1"/>
  <c r="D32" i="50"/>
  <c r="L31" i="50"/>
  <c r="E31" i="50"/>
  <c r="X31" i="50"/>
  <c r="W31" i="50" s="1"/>
  <c r="V31" i="50"/>
  <c r="U31" i="50" s="1"/>
  <c r="T31" i="50"/>
  <c r="S31" i="50" s="1"/>
  <c r="R31" i="50"/>
  <c r="Q31" i="50" s="1"/>
  <c r="P31" i="50"/>
  <c r="O31" i="50" s="1"/>
  <c r="N31" i="50"/>
  <c r="M31" i="50" s="1"/>
  <c r="K31" i="50"/>
  <c r="I31" i="50"/>
  <c r="H31" i="50" s="1"/>
  <c r="G31" i="50"/>
  <c r="F31" i="50" s="1"/>
  <c r="D31" i="50"/>
  <c r="L30" i="50"/>
  <c r="E30" i="50"/>
  <c r="X30" i="50"/>
  <c r="W30" i="50" s="1"/>
  <c r="V30" i="50"/>
  <c r="U30" i="50" s="1"/>
  <c r="T30" i="50"/>
  <c r="S30" i="50" s="1"/>
  <c r="R30" i="50"/>
  <c r="Q30" i="50" s="1"/>
  <c r="P30" i="50"/>
  <c r="O30" i="50" s="1"/>
  <c r="N30" i="50"/>
  <c r="M30" i="50" s="1"/>
  <c r="K30" i="50"/>
  <c r="I30" i="50"/>
  <c r="H30" i="50" s="1"/>
  <c r="G30" i="50"/>
  <c r="F30" i="50" s="1"/>
  <c r="D30" i="50"/>
  <c r="L29" i="50"/>
  <c r="E29" i="50"/>
  <c r="X29" i="50"/>
  <c r="W29" i="50" s="1"/>
  <c r="V29" i="50"/>
  <c r="U29" i="50" s="1"/>
  <c r="T29" i="50"/>
  <c r="S29" i="50" s="1"/>
  <c r="R29" i="50"/>
  <c r="Q29" i="50" s="1"/>
  <c r="P29" i="50"/>
  <c r="O29" i="50" s="1"/>
  <c r="N29" i="50"/>
  <c r="M29" i="50" s="1"/>
  <c r="K29" i="50"/>
  <c r="I29" i="50"/>
  <c r="H29" i="50" s="1"/>
  <c r="G29" i="50"/>
  <c r="F29" i="50" s="1"/>
  <c r="D29" i="50"/>
  <c r="L28" i="50"/>
  <c r="E28" i="50"/>
  <c r="X28" i="50"/>
  <c r="W28" i="50" s="1"/>
  <c r="V28" i="50"/>
  <c r="U28" i="50" s="1"/>
  <c r="T28" i="50"/>
  <c r="S28" i="50" s="1"/>
  <c r="R28" i="50"/>
  <c r="Q28" i="50" s="1"/>
  <c r="P28" i="50"/>
  <c r="O28" i="50" s="1"/>
  <c r="N28" i="50"/>
  <c r="M28" i="50" s="1"/>
  <c r="K28" i="50"/>
  <c r="I28" i="50"/>
  <c r="H28" i="50" s="1"/>
  <c r="G28" i="50"/>
  <c r="F28" i="50" s="1"/>
  <c r="D28" i="50"/>
  <c r="L27" i="50"/>
  <c r="E27" i="50"/>
  <c r="D27" i="50"/>
  <c r="X27" i="50"/>
  <c r="W27" i="50" s="1"/>
  <c r="V27" i="50"/>
  <c r="U27" i="50" s="1"/>
  <c r="T27" i="50"/>
  <c r="S27" i="50" s="1"/>
  <c r="R27" i="50"/>
  <c r="Q27" i="50" s="1"/>
  <c r="P27" i="50"/>
  <c r="O27" i="50" s="1"/>
  <c r="N27" i="50"/>
  <c r="M27" i="50" s="1"/>
  <c r="K27" i="50"/>
  <c r="G27" i="50"/>
  <c r="F27" i="50" s="1"/>
  <c r="L26" i="50"/>
  <c r="E26" i="50"/>
  <c r="X26" i="50"/>
  <c r="W26" i="50" s="1"/>
  <c r="V26" i="50"/>
  <c r="U26" i="50" s="1"/>
  <c r="T26" i="50"/>
  <c r="S26" i="50" s="1"/>
  <c r="R26" i="50"/>
  <c r="Q26" i="50" s="1"/>
  <c r="P26" i="50"/>
  <c r="O26" i="50" s="1"/>
  <c r="N26" i="50"/>
  <c r="M26" i="50" s="1"/>
  <c r="K26" i="50"/>
  <c r="I26" i="50"/>
  <c r="H26" i="50" s="1"/>
  <c r="G26" i="50"/>
  <c r="F26" i="50" s="1"/>
  <c r="D26" i="50"/>
  <c r="L25" i="50"/>
  <c r="E25" i="50"/>
  <c r="X25" i="50"/>
  <c r="W25" i="50" s="1"/>
  <c r="V25" i="50"/>
  <c r="U25" i="50" s="1"/>
  <c r="T25" i="50"/>
  <c r="S25" i="50" s="1"/>
  <c r="R25" i="50"/>
  <c r="Q25" i="50" s="1"/>
  <c r="P25" i="50"/>
  <c r="O25" i="50" s="1"/>
  <c r="N25" i="50"/>
  <c r="M25" i="50" s="1"/>
  <c r="K25" i="50"/>
  <c r="I25" i="50"/>
  <c r="H25" i="50" s="1"/>
  <c r="G25" i="50"/>
  <c r="F25" i="50" s="1"/>
  <c r="D25" i="50"/>
  <c r="L24" i="50"/>
  <c r="E24" i="50"/>
  <c r="X24" i="50"/>
  <c r="W24" i="50" s="1"/>
  <c r="V24" i="50"/>
  <c r="U24" i="50" s="1"/>
  <c r="T24" i="50"/>
  <c r="S24" i="50" s="1"/>
  <c r="R24" i="50"/>
  <c r="Q24" i="50" s="1"/>
  <c r="P24" i="50"/>
  <c r="O24" i="50" s="1"/>
  <c r="N24" i="50"/>
  <c r="M24" i="50" s="1"/>
  <c r="K24" i="50"/>
  <c r="I24" i="50"/>
  <c r="H24" i="50" s="1"/>
  <c r="G24" i="50"/>
  <c r="F24" i="50" s="1"/>
  <c r="D24" i="50"/>
  <c r="L23" i="50"/>
  <c r="E23" i="50"/>
  <c r="X23" i="50"/>
  <c r="W23" i="50" s="1"/>
  <c r="V23" i="50"/>
  <c r="U23" i="50" s="1"/>
  <c r="T23" i="50"/>
  <c r="S23" i="50" s="1"/>
  <c r="R23" i="50"/>
  <c r="Q23" i="50" s="1"/>
  <c r="P23" i="50"/>
  <c r="O23" i="50" s="1"/>
  <c r="N23" i="50"/>
  <c r="M23" i="50" s="1"/>
  <c r="K23" i="50"/>
  <c r="I23" i="50"/>
  <c r="H23" i="50" s="1"/>
  <c r="G23" i="50"/>
  <c r="F23" i="50" s="1"/>
  <c r="D23" i="50"/>
  <c r="L22" i="50"/>
  <c r="E22" i="50"/>
  <c r="X22" i="50"/>
  <c r="W22" i="50" s="1"/>
  <c r="V22" i="50"/>
  <c r="U22" i="50" s="1"/>
  <c r="T22" i="50"/>
  <c r="S22" i="50" s="1"/>
  <c r="R22" i="50"/>
  <c r="Q22" i="50" s="1"/>
  <c r="P22" i="50"/>
  <c r="O22" i="50" s="1"/>
  <c r="N22" i="50"/>
  <c r="M22" i="50" s="1"/>
  <c r="K22" i="50"/>
  <c r="I22" i="50"/>
  <c r="H22" i="50" s="1"/>
  <c r="G22" i="50"/>
  <c r="F22" i="50" s="1"/>
  <c r="D22" i="50"/>
  <c r="L21" i="50"/>
  <c r="E21" i="50"/>
  <c r="X21" i="50"/>
  <c r="W21" i="50" s="1"/>
  <c r="V21" i="50"/>
  <c r="U21" i="50" s="1"/>
  <c r="T21" i="50"/>
  <c r="S21" i="50" s="1"/>
  <c r="R21" i="50"/>
  <c r="Q21" i="50" s="1"/>
  <c r="P21" i="50"/>
  <c r="O21" i="50" s="1"/>
  <c r="N21" i="50"/>
  <c r="M21" i="50" s="1"/>
  <c r="K21" i="50"/>
  <c r="I21" i="50"/>
  <c r="H21" i="50" s="1"/>
  <c r="G21" i="50"/>
  <c r="F21" i="50" s="1"/>
  <c r="D21" i="50"/>
  <c r="L20" i="50"/>
  <c r="E20" i="50"/>
  <c r="X20" i="50"/>
  <c r="W20" i="50" s="1"/>
  <c r="V20" i="50"/>
  <c r="U20" i="50" s="1"/>
  <c r="T20" i="50"/>
  <c r="S20" i="50" s="1"/>
  <c r="R20" i="50"/>
  <c r="Q20" i="50" s="1"/>
  <c r="P20" i="50"/>
  <c r="O20" i="50" s="1"/>
  <c r="N20" i="50"/>
  <c r="M20" i="50" s="1"/>
  <c r="K20" i="50"/>
  <c r="I20" i="50"/>
  <c r="H20" i="50" s="1"/>
  <c r="G20" i="50"/>
  <c r="F20" i="50" s="1"/>
  <c r="D20" i="50"/>
  <c r="L19" i="50"/>
  <c r="E19" i="50"/>
  <c r="X19" i="50"/>
  <c r="W19" i="50" s="1"/>
  <c r="V19" i="50"/>
  <c r="U19" i="50" s="1"/>
  <c r="T19" i="50"/>
  <c r="S19" i="50" s="1"/>
  <c r="R19" i="50"/>
  <c r="Q19" i="50" s="1"/>
  <c r="P19" i="50"/>
  <c r="O19" i="50" s="1"/>
  <c r="N19" i="50"/>
  <c r="M19" i="50" s="1"/>
  <c r="K19" i="50"/>
  <c r="I19" i="50"/>
  <c r="H19" i="50" s="1"/>
  <c r="G19" i="50"/>
  <c r="F19" i="50" s="1"/>
  <c r="D19" i="50"/>
  <c r="L18" i="50"/>
  <c r="E18" i="50"/>
  <c r="X18" i="50"/>
  <c r="W18" i="50" s="1"/>
  <c r="V18" i="50"/>
  <c r="U18" i="50" s="1"/>
  <c r="T18" i="50"/>
  <c r="S18" i="50" s="1"/>
  <c r="R18" i="50"/>
  <c r="Q18" i="50" s="1"/>
  <c r="P18" i="50"/>
  <c r="O18" i="50" s="1"/>
  <c r="N18" i="50"/>
  <c r="M18" i="50" s="1"/>
  <c r="K18" i="50"/>
  <c r="I18" i="50"/>
  <c r="H18" i="50" s="1"/>
  <c r="G18" i="50"/>
  <c r="F18" i="50" s="1"/>
  <c r="D18" i="50"/>
  <c r="L17" i="50"/>
  <c r="E17" i="50"/>
  <c r="X17" i="50"/>
  <c r="W17" i="50" s="1"/>
  <c r="V17" i="50"/>
  <c r="U17" i="50" s="1"/>
  <c r="T17" i="50"/>
  <c r="S17" i="50" s="1"/>
  <c r="R17" i="50"/>
  <c r="Q17" i="50" s="1"/>
  <c r="P17" i="50"/>
  <c r="O17" i="50" s="1"/>
  <c r="N17" i="50"/>
  <c r="M17" i="50" s="1"/>
  <c r="K17" i="50"/>
  <c r="I17" i="50"/>
  <c r="H17" i="50" s="1"/>
  <c r="G17" i="50"/>
  <c r="F17" i="50" s="1"/>
  <c r="D17" i="50"/>
  <c r="L16" i="50"/>
  <c r="E16" i="50"/>
  <c r="X16" i="50"/>
  <c r="W16" i="50" s="1"/>
  <c r="V16" i="50"/>
  <c r="U16" i="50" s="1"/>
  <c r="T16" i="50"/>
  <c r="S16" i="50" s="1"/>
  <c r="R16" i="50"/>
  <c r="Q16" i="50" s="1"/>
  <c r="P16" i="50"/>
  <c r="O16" i="50" s="1"/>
  <c r="N16" i="50"/>
  <c r="M16" i="50" s="1"/>
  <c r="K16" i="50"/>
  <c r="I16" i="50"/>
  <c r="H16" i="50" s="1"/>
  <c r="G16" i="50"/>
  <c r="F16" i="50" s="1"/>
  <c r="D16" i="50"/>
  <c r="L15" i="50"/>
  <c r="E15" i="50"/>
  <c r="D15" i="50"/>
  <c r="X15" i="50"/>
  <c r="W15" i="50" s="1"/>
  <c r="V15" i="50"/>
  <c r="U15" i="50" s="1"/>
  <c r="T15" i="50"/>
  <c r="S15" i="50" s="1"/>
  <c r="R15" i="50"/>
  <c r="Q15" i="50" s="1"/>
  <c r="P15" i="50"/>
  <c r="O15" i="50" s="1"/>
  <c r="N15" i="50"/>
  <c r="M15" i="50" s="1"/>
  <c r="K15" i="50"/>
  <c r="G15" i="50"/>
  <c r="F15" i="50" s="1"/>
  <c r="L14" i="50"/>
  <c r="E14" i="50"/>
  <c r="D14" i="50"/>
  <c r="X14" i="50"/>
  <c r="W14" i="50" s="1"/>
  <c r="V14" i="50"/>
  <c r="U14" i="50" s="1"/>
  <c r="T14" i="50"/>
  <c r="S14" i="50" s="1"/>
  <c r="R14" i="50"/>
  <c r="Q14" i="50" s="1"/>
  <c r="P14" i="50"/>
  <c r="O14" i="50" s="1"/>
  <c r="N14" i="50"/>
  <c r="M14" i="50" s="1"/>
  <c r="K14" i="50"/>
  <c r="G14" i="50"/>
  <c r="F14" i="50" s="1"/>
  <c r="L13" i="50"/>
  <c r="E13" i="50"/>
  <c r="D13" i="50"/>
  <c r="X13" i="50"/>
  <c r="W13" i="50" s="1"/>
  <c r="V13" i="50"/>
  <c r="U13" i="50" s="1"/>
  <c r="T13" i="50"/>
  <c r="S13" i="50" s="1"/>
  <c r="R13" i="50"/>
  <c r="Q13" i="50" s="1"/>
  <c r="P13" i="50"/>
  <c r="O13" i="50" s="1"/>
  <c r="N13" i="50"/>
  <c r="M13" i="50" s="1"/>
  <c r="K13" i="50"/>
  <c r="G13" i="50"/>
  <c r="F13" i="50" s="1"/>
  <c r="L12" i="50"/>
  <c r="K12" i="50"/>
  <c r="G12" i="50"/>
  <c r="F12" i="50" s="1"/>
  <c r="E12" i="50"/>
  <c r="D12" i="50"/>
  <c r="X12" i="50"/>
  <c r="W12" i="50" s="1"/>
  <c r="V12" i="50"/>
  <c r="U12" i="50" s="1"/>
  <c r="T12" i="50"/>
  <c r="S12" i="50" s="1"/>
  <c r="R12" i="50"/>
  <c r="Q12" i="50" s="1"/>
  <c r="P12" i="50"/>
  <c r="O12" i="50" s="1"/>
  <c r="N12" i="50"/>
  <c r="M12" i="50" s="1"/>
  <c r="L11" i="50"/>
  <c r="K11" i="50"/>
  <c r="G11" i="50"/>
  <c r="F11" i="50" s="1"/>
  <c r="E11" i="50"/>
  <c r="D11" i="50"/>
  <c r="X11" i="50"/>
  <c r="W11" i="50" s="1"/>
  <c r="V11" i="50"/>
  <c r="U11" i="50" s="1"/>
  <c r="T11" i="50"/>
  <c r="S11" i="50" s="1"/>
  <c r="R11" i="50"/>
  <c r="Q11" i="50" s="1"/>
  <c r="P11" i="50"/>
  <c r="O11" i="50" s="1"/>
  <c r="N11" i="50"/>
  <c r="M11" i="50" s="1"/>
  <c r="L10" i="50"/>
  <c r="E10" i="50"/>
  <c r="D10" i="50"/>
  <c r="X10" i="50"/>
  <c r="W10" i="50" s="1"/>
  <c r="V10" i="50"/>
  <c r="U10" i="50" s="1"/>
  <c r="T10" i="50"/>
  <c r="S10" i="50" s="1"/>
  <c r="R10" i="50"/>
  <c r="Q10" i="50" s="1"/>
  <c r="P10" i="50"/>
  <c r="O10" i="50" s="1"/>
  <c r="N10" i="50"/>
  <c r="M10" i="50" s="1"/>
  <c r="K10" i="50"/>
  <c r="G10" i="50"/>
  <c r="F10" i="50" s="1"/>
  <c r="X9" i="50"/>
  <c r="W9" i="50" s="1"/>
  <c r="V9" i="50"/>
  <c r="U9" i="50" s="1"/>
  <c r="T9" i="50"/>
  <c r="S9" i="50" s="1"/>
  <c r="R9" i="50"/>
  <c r="Q9" i="50" s="1"/>
  <c r="P9" i="50"/>
  <c r="O9" i="50" s="1"/>
  <c r="N9" i="50"/>
  <c r="M9" i="50" s="1"/>
  <c r="L9" i="50"/>
  <c r="K9" i="50"/>
  <c r="G9" i="50"/>
  <c r="F9" i="50" s="1"/>
  <c r="E9" i="50"/>
  <c r="D9" i="50"/>
  <c r="X8" i="50"/>
  <c r="V8" i="50"/>
  <c r="U8" i="50" s="1"/>
  <c r="T8" i="50"/>
  <c r="R8" i="50"/>
  <c r="P8" i="50"/>
  <c r="N8" i="50"/>
  <c r="M8" i="50" s="1"/>
  <c r="L8" i="50"/>
  <c r="K8" i="50"/>
  <c r="G8" i="50"/>
  <c r="E8" i="50"/>
  <c r="D8" i="50"/>
  <c r="AL82" i="49"/>
  <c r="AK82" i="49"/>
  <c r="AJ82" i="49"/>
  <c r="AI82" i="49"/>
  <c r="AH82" i="49"/>
  <c r="AG82" i="49"/>
  <c r="AE82" i="49"/>
  <c r="AD82" i="49"/>
  <c r="AC82" i="49"/>
  <c r="I82" i="49"/>
  <c r="AL81" i="49"/>
  <c r="AK81" i="49"/>
  <c r="AJ81" i="49"/>
  <c r="AI81" i="49"/>
  <c r="AH81" i="49"/>
  <c r="AG81" i="49"/>
  <c r="AE81" i="49"/>
  <c r="L81" i="49" s="1"/>
  <c r="AD81" i="49"/>
  <c r="E81" i="49" s="1"/>
  <c r="AC81" i="49"/>
  <c r="X81" i="49"/>
  <c r="W81" i="49" s="1"/>
  <c r="V81" i="49"/>
  <c r="U81" i="49" s="1"/>
  <c r="T81" i="49"/>
  <c r="S81" i="49" s="1"/>
  <c r="R81" i="49"/>
  <c r="Q81" i="49" s="1"/>
  <c r="P81" i="49"/>
  <c r="O81" i="49" s="1"/>
  <c r="N81" i="49"/>
  <c r="M81" i="49" s="1"/>
  <c r="K81" i="49"/>
  <c r="I81" i="49"/>
  <c r="H81" i="49" s="1"/>
  <c r="G81" i="49"/>
  <c r="F81" i="49" s="1"/>
  <c r="D81" i="49"/>
  <c r="AL80" i="49"/>
  <c r="AK80" i="49"/>
  <c r="AJ80" i="49"/>
  <c r="AI80" i="49"/>
  <c r="AH80" i="49"/>
  <c r="AG80" i="49"/>
  <c r="AE80" i="49"/>
  <c r="L80" i="49" s="1"/>
  <c r="AD80" i="49"/>
  <c r="E80" i="49" s="1"/>
  <c r="AC80" i="49"/>
  <c r="X80" i="49"/>
  <c r="W80" i="49" s="1"/>
  <c r="V80" i="49"/>
  <c r="U80" i="49" s="1"/>
  <c r="T80" i="49"/>
  <c r="S80" i="49" s="1"/>
  <c r="R80" i="49"/>
  <c r="Q80" i="49" s="1"/>
  <c r="P80" i="49"/>
  <c r="O80" i="49" s="1"/>
  <c r="N80" i="49"/>
  <c r="M80" i="49" s="1"/>
  <c r="K80" i="49"/>
  <c r="I80" i="49"/>
  <c r="H80" i="49" s="1"/>
  <c r="G80" i="49"/>
  <c r="F80" i="49" s="1"/>
  <c r="D80" i="49"/>
  <c r="AL79" i="49"/>
  <c r="AK79" i="49"/>
  <c r="AJ79" i="49"/>
  <c r="AI79" i="49"/>
  <c r="AH79" i="49"/>
  <c r="AG79" i="49"/>
  <c r="AE79" i="49"/>
  <c r="L79" i="49" s="1"/>
  <c r="AD79" i="49"/>
  <c r="E79" i="49" s="1"/>
  <c r="AC79" i="49"/>
  <c r="X79" i="49"/>
  <c r="W79" i="49" s="1"/>
  <c r="V79" i="49"/>
  <c r="U79" i="49" s="1"/>
  <c r="T79" i="49"/>
  <c r="S79" i="49" s="1"/>
  <c r="R79" i="49"/>
  <c r="Q79" i="49" s="1"/>
  <c r="P79" i="49"/>
  <c r="O79" i="49" s="1"/>
  <c r="N79" i="49"/>
  <c r="M79" i="49" s="1"/>
  <c r="K79" i="49"/>
  <c r="I79" i="49"/>
  <c r="H79" i="49" s="1"/>
  <c r="G79" i="49"/>
  <c r="F79" i="49" s="1"/>
  <c r="D79" i="49"/>
  <c r="AL78" i="49"/>
  <c r="AK78" i="49"/>
  <c r="AJ78" i="49"/>
  <c r="AI78" i="49"/>
  <c r="AH78" i="49"/>
  <c r="AG78" i="49"/>
  <c r="AE78" i="49"/>
  <c r="L78" i="49" s="1"/>
  <c r="AD78" i="49"/>
  <c r="E78" i="49" s="1"/>
  <c r="AC78" i="49"/>
  <c r="X78" i="49"/>
  <c r="W78" i="49" s="1"/>
  <c r="V78" i="49"/>
  <c r="U78" i="49" s="1"/>
  <c r="T78" i="49"/>
  <c r="S78" i="49" s="1"/>
  <c r="R78" i="49"/>
  <c r="Q78" i="49" s="1"/>
  <c r="P78" i="49"/>
  <c r="O78" i="49" s="1"/>
  <c r="N78" i="49"/>
  <c r="M78" i="49" s="1"/>
  <c r="K78" i="49"/>
  <c r="I78" i="49"/>
  <c r="H78" i="49" s="1"/>
  <c r="G78" i="49"/>
  <c r="F78" i="49" s="1"/>
  <c r="D78" i="49"/>
  <c r="AL77" i="49"/>
  <c r="AK77" i="49"/>
  <c r="AJ77" i="49"/>
  <c r="AI77" i="49"/>
  <c r="AH77" i="49"/>
  <c r="AG77" i="49"/>
  <c r="AE77" i="49"/>
  <c r="L77" i="49" s="1"/>
  <c r="AD77" i="49"/>
  <c r="E77" i="49" s="1"/>
  <c r="AC77" i="49"/>
  <c r="X77" i="49"/>
  <c r="W77" i="49" s="1"/>
  <c r="V77" i="49"/>
  <c r="U77" i="49" s="1"/>
  <c r="T77" i="49"/>
  <c r="S77" i="49" s="1"/>
  <c r="R77" i="49"/>
  <c r="Q77" i="49" s="1"/>
  <c r="P77" i="49"/>
  <c r="O77" i="49" s="1"/>
  <c r="N77" i="49"/>
  <c r="M77" i="49" s="1"/>
  <c r="K77" i="49"/>
  <c r="I77" i="49"/>
  <c r="H77" i="49" s="1"/>
  <c r="G77" i="49"/>
  <c r="F77" i="49" s="1"/>
  <c r="D77" i="49"/>
  <c r="AL76" i="49"/>
  <c r="AK76" i="49"/>
  <c r="AJ76" i="49"/>
  <c r="AI76" i="49"/>
  <c r="AH76" i="49"/>
  <c r="AG76" i="49"/>
  <c r="AE76" i="49"/>
  <c r="L76" i="49" s="1"/>
  <c r="AD76" i="49"/>
  <c r="E76" i="49" s="1"/>
  <c r="AC76" i="49"/>
  <c r="X76" i="49"/>
  <c r="W76" i="49" s="1"/>
  <c r="V76" i="49"/>
  <c r="U76" i="49" s="1"/>
  <c r="T76" i="49"/>
  <c r="S76" i="49" s="1"/>
  <c r="R76" i="49"/>
  <c r="Q76" i="49" s="1"/>
  <c r="P76" i="49"/>
  <c r="O76" i="49" s="1"/>
  <c r="N76" i="49"/>
  <c r="M76" i="49" s="1"/>
  <c r="K76" i="49"/>
  <c r="I76" i="49"/>
  <c r="H76" i="49" s="1"/>
  <c r="G76" i="49"/>
  <c r="F76" i="49" s="1"/>
  <c r="D76" i="49"/>
  <c r="AL75" i="49"/>
  <c r="AK75" i="49"/>
  <c r="AJ75" i="49"/>
  <c r="AI75" i="49"/>
  <c r="AH75" i="49"/>
  <c r="AG75" i="49"/>
  <c r="AE75" i="49"/>
  <c r="L75" i="49" s="1"/>
  <c r="AD75" i="49"/>
  <c r="E75" i="49" s="1"/>
  <c r="AC75" i="49"/>
  <c r="X75" i="49"/>
  <c r="W75" i="49" s="1"/>
  <c r="V75" i="49"/>
  <c r="U75" i="49" s="1"/>
  <c r="T75" i="49"/>
  <c r="S75" i="49" s="1"/>
  <c r="R75" i="49"/>
  <c r="Q75" i="49" s="1"/>
  <c r="P75" i="49"/>
  <c r="O75" i="49" s="1"/>
  <c r="N75" i="49"/>
  <c r="M75" i="49" s="1"/>
  <c r="K75" i="49"/>
  <c r="I75" i="49"/>
  <c r="H75" i="49" s="1"/>
  <c r="G75" i="49"/>
  <c r="F75" i="49" s="1"/>
  <c r="D75" i="49"/>
  <c r="AL74" i="49"/>
  <c r="AK74" i="49"/>
  <c r="AJ74" i="49"/>
  <c r="AI74" i="49"/>
  <c r="AH74" i="49"/>
  <c r="AG74" i="49"/>
  <c r="AE74" i="49"/>
  <c r="L74" i="49" s="1"/>
  <c r="AD74" i="49"/>
  <c r="E74" i="49" s="1"/>
  <c r="AC74" i="49"/>
  <c r="X74" i="49"/>
  <c r="W74" i="49" s="1"/>
  <c r="V74" i="49"/>
  <c r="U74" i="49" s="1"/>
  <c r="T74" i="49"/>
  <c r="S74" i="49" s="1"/>
  <c r="R74" i="49"/>
  <c r="Q74" i="49" s="1"/>
  <c r="P74" i="49"/>
  <c r="O74" i="49" s="1"/>
  <c r="N74" i="49"/>
  <c r="M74" i="49" s="1"/>
  <c r="K74" i="49"/>
  <c r="I74" i="49"/>
  <c r="H74" i="49" s="1"/>
  <c r="G74" i="49"/>
  <c r="F74" i="49" s="1"/>
  <c r="D74" i="49"/>
  <c r="AL73" i="49"/>
  <c r="AK73" i="49"/>
  <c r="AJ73" i="49"/>
  <c r="AI73" i="49"/>
  <c r="AH73" i="49"/>
  <c r="AG73" i="49"/>
  <c r="AE73" i="49"/>
  <c r="L73" i="49" s="1"/>
  <c r="AD73" i="49"/>
  <c r="E73" i="49" s="1"/>
  <c r="AC73" i="49"/>
  <c r="X73" i="49"/>
  <c r="W73" i="49" s="1"/>
  <c r="V73" i="49"/>
  <c r="U73" i="49" s="1"/>
  <c r="T73" i="49"/>
  <c r="S73" i="49" s="1"/>
  <c r="R73" i="49"/>
  <c r="Q73" i="49" s="1"/>
  <c r="P73" i="49"/>
  <c r="O73" i="49" s="1"/>
  <c r="N73" i="49"/>
  <c r="M73" i="49" s="1"/>
  <c r="K73" i="49"/>
  <c r="I73" i="49"/>
  <c r="H73" i="49" s="1"/>
  <c r="G73" i="49"/>
  <c r="F73" i="49" s="1"/>
  <c r="D73" i="49"/>
  <c r="AL72" i="49"/>
  <c r="AK72" i="49"/>
  <c r="AJ72" i="49"/>
  <c r="AI72" i="49"/>
  <c r="AH72" i="49"/>
  <c r="AG72" i="49"/>
  <c r="AE72" i="49"/>
  <c r="L72" i="49" s="1"/>
  <c r="AD72" i="49"/>
  <c r="E72" i="49" s="1"/>
  <c r="AC72" i="49"/>
  <c r="X72" i="49"/>
  <c r="W72" i="49" s="1"/>
  <c r="V72" i="49"/>
  <c r="U72" i="49" s="1"/>
  <c r="T72" i="49"/>
  <c r="S72" i="49" s="1"/>
  <c r="R72" i="49"/>
  <c r="Q72" i="49" s="1"/>
  <c r="P72" i="49"/>
  <c r="O72" i="49" s="1"/>
  <c r="N72" i="49"/>
  <c r="M72" i="49" s="1"/>
  <c r="K72" i="49"/>
  <c r="I72" i="49"/>
  <c r="H72" i="49" s="1"/>
  <c r="G72" i="49"/>
  <c r="F72" i="49" s="1"/>
  <c r="D72" i="49"/>
  <c r="AL71" i="49"/>
  <c r="AK71" i="49"/>
  <c r="AJ71" i="49"/>
  <c r="AI71" i="49"/>
  <c r="AH71" i="49"/>
  <c r="AG71" i="49"/>
  <c r="AE71" i="49"/>
  <c r="L71" i="49" s="1"/>
  <c r="AD71" i="49"/>
  <c r="E71" i="49" s="1"/>
  <c r="AC71" i="49"/>
  <c r="X71" i="49"/>
  <c r="W71" i="49" s="1"/>
  <c r="V71" i="49"/>
  <c r="U71" i="49" s="1"/>
  <c r="T71" i="49"/>
  <c r="S71" i="49" s="1"/>
  <c r="R71" i="49"/>
  <c r="Q71" i="49" s="1"/>
  <c r="P71" i="49"/>
  <c r="O71" i="49" s="1"/>
  <c r="N71" i="49"/>
  <c r="M71" i="49" s="1"/>
  <c r="K71" i="49"/>
  <c r="I71" i="49"/>
  <c r="H71" i="49" s="1"/>
  <c r="G71" i="49"/>
  <c r="F71" i="49" s="1"/>
  <c r="D71" i="49"/>
  <c r="AL70" i="49"/>
  <c r="AK70" i="49"/>
  <c r="AJ70" i="49"/>
  <c r="AI70" i="49"/>
  <c r="AH70" i="49"/>
  <c r="AG70" i="49"/>
  <c r="AE70" i="49"/>
  <c r="L70" i="49" s="1"/>
  <c r="AD70" i="49"/>
  <c r="E70" i="49" s="1"/>
  <c r="AC70" i="49"/>
  <c r="X70" i="49"/>
  <c r="W70" i="49" s="1"/>
  <c r="V70" i="49"/>
  <c r="U70" i="49" s="1"/>
  <c r="T70" i="49"/>
  <c r="S70" i="49" s="1"/>
  <c r="R70" i="49"/>
  <c r="Q70" i="49" s="1"/>
  <c r="P70" i="49"/>
  <c r="O70" i="49" s="1"/>
  <c r="N70" i="49"/>
  <c r="M70" i="49" s="1"/>
  <c r="K70" i="49"/>
  <c r="I70" i="49"/>
  <c r="H70" i="49" s="1"/>
  <c r="G70" i="49"/>
  <c r="F70" i="49" s="1"/>
  <c r="D70" i="49"/>
  <c r="AL69" i="49"/>
  <c r="AK69" i="49"/>
  <c r="AJ69" i="49"/>
  <c r="AI69" i="49"/>
  <c r="AH69" i="49"/>
  <c r="AG69" i="49"/>
  <c r="AE69" i="49"/>
  <c r="L69" i="49" s="1"/>
  <c r="AD69" i="49"/>
  <c r="E69" i="49" s="1"/>
  <c r="AC69" i="49"/>
  <c r="X69" i="49"/>
  <c r="W69" i="49" s="1"/>
  <c r="V69" i="49"/>
  <c r="U69" i="49" s="1"/>
  <c r="T69" i="49"/>
  <c r="S69" i="49" s="1"/>
  <c r="R69" i="49"/>
  <c r="Q69" i="49" s="1"/>
  <c r="P69" i="49"/>
  <c r="O69" i="49" s="1"/>
  <c r="N69" i="49"/>
  <c r="M69" i="49" s="1"/>
  <c r="K69" i="49"/>
  <c r="I69" i="49"/>
  <c r="H69" i="49" s="1"/>
  <c r="G69" i="49"/>
  <c r="F69" i="49" s="1"/>
  <c r="D69" i="49"/>
  <c r="AL68" i="49"/>
  <c r="AK68" i="49"/>
  <c r="AJ68" i="49"/>
  <c r="AI68" i="49"/>
  <c r="AH68" i="49"/>
  <c r="AG68" i="49"/>
  <c r="AE68" i="49"/>
  <c r="L68" i="49" s="1"/>
  <c r="AD68" i="49"/>
  <c r="E68" i="49" s="1"/>
  <c r="AC68" i="49"/>
  <c r="X68" i="49"/>
  <c r="W68" i="49" s="1"/>
  <c r="V68" i="49"/>
  <c r="U68" i="49" s="1"/>
  <c r="T68" i="49"/>
  <c r="S68" i="49" s="1"/>
  <c r="R68" i="49"/>
  <c r="Q68" i="49" s="1"/>
  <c r="P68" i="49"/>
  <c r="O68" i="49" s="1"/>
  <c r="N68" i="49"/>
  <c r="M68" i="49" s="1"/>
  <c r="K68" i="49"/>
  <c r="I68" i="49"/>
  <c r="H68" i="49" s="1"/>
  <c r="G68" i="49"/>
  <c r="F68" i="49" s="1"/>
  <c r="D68" i="49"/>
  <c r="AL67" i="49"/>
  <c r="AK67" i="49"/>
  <c r="AJ67" i="49"/>
  <c r="AI67" i="49"/>
  <c r="AH67" i="49"/>
  <c r="AG67" i="49"/>
  <c r="AE67" i="49"/>
  <c r="L67" i="49" s="1"/>
  <c r="AD67" i="49"/>
  <c r="E67" i="49" s="1"/>
  <c r="AC67" i="49"/>
  <c r="X67" i="49"/>
  <c r="W67" i="49" s="1"/>
  <c r="V67" i="49"/>
  <c r="U67" i="49" s="1"/>
  <c r="T67" i="49"/>
  <c r="S67" i="49" s="1"/>
  <c r="R67" i="49"/>
  <c r="Q67" i="49" s="1"/>
  <c r="P67" i="49"/>
  <c r="O67" i="49" s="1"/>
  <c r="N67" i="49"/>
  <c r="M67" i="49" s="1"/>
  <c r="K67" i="49"/>
  <c r="I67" i="49"/>
  <c r="H67" i="49" s="1"/>
  <c r="G67" i="49"/>
  <c r="F67" i="49" s="1"/>
  <c r="D67" i="49"/>
  <c r="AL66" i="49"/>
  <c r="AK66" i="49"/>
  <c r="AJ66" i="49"/>
  <c r="AI66" i="49"/>
  <c r="AH66" i="49"/>
  <c r="AG66" i="49"/>
  <c r="AE66" i="49"/>
  <c r="L66" i="49" s="1"/>
  <c r="AD66" i="49"/>
  <c r="E66" i="49" s="1"/>
  <c r="AC66" i="49"/>
  <c r="X66" i="49"/>
  <c r="W66" i="49" s="1"/>
  <c r="V66" i="49"/>
  <c r="U66" i="49" s="1"/>
  <c r="T66" i="49"/>
  <c r="S66" i="49" s="1"/>
  <c r="R66" i="49"/>
  <c r="Q66" i="49" s="1"/>
  <c r="P66" i="49"/>
  <c r="O66" i="49" s="1"/>
  <c r="N66" i="49"/>
  <c r="M66" i="49" s="1"/>
  <c r="K66" i="49"/>
  <c r="I66" i="49"/>
  <c r="H66" i="49" s="1"/>
  <c r="G66" i="49"/>
  <c r="F66" i="49" s="1"/>
  <c r="D66" i="49"/>
  <c r="AL65" i="49"/>
  <c r="AK65" i="49"/>
  <c r="AJ65" i="49"/>
  <c r="AI65" i="49"/>
  <c r="AH65" i="49"/>
  <c r="AG65" i="49"/>
  <c r="AE65" i="49"/>
  <c r="L65" i="49" s="1"/>
  <c r="AD65" i="49"/>
  <c r="E65" i="49" s="1"/>
  <c r="AC65" i="49"/>
  <c r="X65" i="49"/>
  <c r="W65" i="49" s="1"/>
  <c r="V65" i="49"/>
  <c r="U65" i="49" s="1"/>
  <c r="T65" i="49"/>
  <c r="S65" i="49" s="1"/>
  <c r="R65" i="49"/>
  <c r="Q65" i="49" s="1"/>
  <c r="P65" i="49"/>
  <c r="O65" i="49" s="1"/>
  <c r="N65" i="49"/>
  <c r="M65" i="49" s="1"/>
  <c r="K65" i="49"/>
  <c r="I65" i="49"/>
  <c r="H65" i="49" s="1"/>
  <c r="G65" i="49"/>
  <c r="F65" i="49" s="1"/>
  <c r="D65" i="49"/>
  <c r="AL64" i="49"/>
  <c r="AK64" i="49"/>
  <c r="AJ64" i="49"/>
  <c r="AI64" i="49"/>
  <c r="AH64" i="49"/>
  <c r="AG64" i="49"/>
  <c r="AE64" i="49"/>
  <c r="L64" i="49" s="1"/>
  <c r="AD64" i="49"/>
  <c r="E64" i="49" s="1"/>
  <c r="AC64" i="49"/>
  <c r="X64" i="49"/>
  <c r="W64" i="49" s="1"/>
  <c r="V64" i="49"/>
  <c r="U64" i="49" s="1"/>
  <c r="T64" i="49"/>
  <c r="S64" i="49" s="1"/>
  <c r="R64" i="49"/>
  <c r="Q64" i="49" s="1"/>
  <c r="P64" i="49"/>
  <c r="O64" i="49" s="1"/>
  <c r="N64" i="49"/>
  <c r="M64" i="49" s="1"/>
  <c r="K64" i="49"/>
  <c r="I64" i="49"/>
  <c r="H64" i="49" s="1"/>
  <c r="G64" i="49"/>
  <c r="F64" i="49" s="1"/>
  <c r="D64" i="49"/>
  <c r="AL63" i="49"/>
  <c r="AK63" i="49"/>
  <c r="AJ63" i="49"/>
  <c r="AI63" i="49"/>
  <c r="AH63" i="49"/>
  <c r="AG63" i="49"/>
  <c r="AE63" i="49"/>
  <c r="L63" i="49" s="1"/>
  <c r="AD63" i="49"/>
  <c r="E63" i="49" s="1"/>
  <c r="AC63" i="49"/>
  <c r="X63" i="49"/>
  <c r="W63" i="49" s="1"/>
  <c r="V63" i="49"/>
  <c r="U63" i="49" s="1"/>
  <c r="T63" i="49"/>
  <c r="S63" i="49" s="1"/>
  <c r="R63" i="49"/>
  <c r="Q63" i="49" s="1"/>
  <c r="P63" i="49"/>
  <c r="O63" i="49" s="1"/>
  <c r="N63" i="49"/>
  <c r="M63" i="49" s="1"/>
  <c r="K63" i="49"/>
  <c r="I63" i="49"/>
  <c r="H63" i="49" s="1"/>
  <c r="G63" i="49"/>
  <c r="F63" i="49" s="1"/>
  <c r="D63" i="49"/>
  <c r="AL62" i="49"/>
  <c r="AK62" i="49"/>
  <c r="AJ62" i="49"/>
  <c r="AI62" i="49"/>
  <c r="AH62" i="49"/>
  <c r="AG62" i="49"/>
  <c r="AE62" i="49"/>
  <c r="L62" i="49" s="1"/>
  <c r="AD62" i="49"/>
  <c r="E62" i="49" s="1"/>
  <c r="AC62" i="49"/>
  <c r="X62" i="49"/>
  <c r="W62" i="49" s="1"/>
  <c r="V62" i="49"/>
  <c r="U62" i="49" s="1"/>
  <c r="T62" i="49"/>
  <c r="S62" i="49" s="1"/>
  <c r="R62" i="49"/>
  <c r="Q62" i="49" s="1"/>
  <c r="P62" i="49"/>
  <c r="O62" i="49" s="1"/>
  <c r="N62" i="49"/>
  <c r="M62" i="49" s="1"/>
  <c r="K62" i="49"/>
  <c r="I62" i="49"/>
  <c r="H62" i="49" s="1"/>
  <c r="G62" i="49"/>
  <c r="F62" i="49" s="1"/>
  <c r="D62" i="49"/>
  <c r="AL61" i="49"/>
  <c r="AK61" i="49"/>
  <c r="AJ61" i="49"/>
  <c r="AI61" i="49"/>
  <c r="AH61" i="49"/>
  <c r="AG61" i="49"/>
  <c r="AE61" i="49"/>
  <c r="L61" i="49" s="1"/>
  <c r="AD61" i="49"/>
  <c r="E61" i="49" s="1"/>
  <c r="AC61" i="49"/>
  <c r="X61" i="49"/>
  <c r="W61" i="49" s="1"/>
  <c r="V61" i="49"/>
  <c r="U61" i="49" s="1"/>
  <c r="T61" i="49"/>
  <c r="S61" i="49" s="1"/>
  <c r="R61" i="49"/>
  <c r="Q61" i="49" s="1"/>
  <c r="P61" i="49"/>
  <c r="O61" i="49" s="1"/>
  <c r="N61" i="49"/>
  <c r="M61" i="49" s="1"/>
  <c r="K61" i="49"/>
  <c r="I61" i="49"/>
  <c r="H61" i="49" s="1"/>
  <c r="G61" i="49"/>
  <c r="F61" i="49" s="1"/>
  <c r="D61" i="49"/>
  <c r="AL60" i="49"/>
  <c r="AK60" i="49"/>
  <c r="AJ60" i="49"/>
  <c r="AI60" i="49"/>
  <c r="AH60" i="49"/>
  <c r="AG60" i="49"/>
  <c r="AE60" i="49"/>
  <c r="L60" i="49" s="1"/>
  <c r="AD60" i="49"/>
  <c r="E60" i="49" s="1"/>
  <c r="AC60" i="49"/>
  <c r="X60" i="49"/>
  <c r="W60" i="49" s="1"/>
  <c r="V60" i="49"/>
  <c r="U60" i="49" s="1"/>
  <c r="T60" i="49"/>
  <c r="S60" i="49" s="1"/>
  <c r="R60" i="49"/>
  <c r="Q60" i="49" s="1"/>
  <c r="P60" i="49"/>
  <c r="O60" i="49" s="1"/>
  <c r="N60" i="49"/>
  <c r="M60" i="49" s="1"/>
  <c r="K60" i="49"/>
  <c r="I60" i="49"/>
  <c r="H60" i="49" s="1"/>
  <c r="G60" i="49"/>
  <c r="F60" i="49" s="1"/>
  <c r="D60" i="49"/>
  <c r="AL59" i="49"/>
  <c r="AK59" i="49"/>
  <c r="AJ59" i="49"/>
  <c r="AI59" i="49"/>
  <c r="AH59" i="49"/>
  <c r="AG59" i="49"/>
  <c r="AE59" i="49"/>
  <c r="L59" i="49" s="1"/>
  <c r="AD59" i="49"/>
  <c r="E59" i="49" s="1"/>
  <c r="AC59" i="49"/>
  <c r="X59" i="49"/>
  <c r="W59" i="49" s="1"/>
  <c r="V59" i="49"/>
  <c r="U59" i="49" s="1"/>
  <c r="T59" i="49"/>
  <c r="S59" i="49" s="1"/>
  <c r="R59" i="49"/>
  <c r="Q59" i="49" s="1"/>
  <c r="P59" i="49"/>
  <c r="O59" i="49" s="1"/>
  <c r="N59" i="49"/>
  <c r="M59" i="49" s="1"/>
  <c r="K59" i="49"/>
  <c r="I59" i="49"/>
  <c r="H59" i="49" s="1"/>
  <c r="G59" i="49"/>
  <c r="F59" i="49" s="1"/>
  <c r="D59" i="49"/>
  <c r="AL58" i="49"/>
  <c r="AK58" i="49"/>
  <c r="AJ58" i="49"/>
  <c r="AI58" i="49"/>
  <c r="AH58" i="49"/>
  <c r="AG58" i="49"/>
  <c r="AE58" i="49"/>
  <c r="L58" i="49" s="1"/>
  <c r="AD58" i="49"/>
  <c r="E58" i="49" s="1"/>
  <c r="AC58" i="49"/>
  <c r="X58" i="49"/>
  <c r="W58" i="49" s="1"/>
  <c r="V58" i="49"/>
  <c r="U58" i="49" s="1"/>
  <c r="T58" i="49"/>
  <c r="S58" i="49" s="1"/>
  <c r="R58" i="49"/>
  <c r="Q58" i="49" s="1"/>
  <c r="P58" i="49"/>
  <c r="O58" i="49" s="1"/>
  <c r="N58" i="49"/>
  <c r="M58" i="49" s="1"/>
  <c r="K58" i="49"/>
  <c r="I58" i="49"/>
  <c r="H58" i="49" s="1"/>
  <c r="G58" i="49"/>
  <c r="F58" i="49" s="1"/>
  <c r="D58" i="49"/>
  <c r="AL57" i="49"/>
  <c r="AK57" i="49"/>
  <c r="AJ57" i="49"/>
  <c r="AI57" i="49"/>
  <c r="AH57" i="49"/>
  <c r="AG57" i="49"/>
  <c r="AE57" i="49"/>
  <c r="L57" i="49" s="1"/>
  <c r="AD57" i="49"/>
  <c r="E57" i="49" s="1"/>
  <c r="AC57" i="49"/>
  <c r="X57" i="49"/>
  <c r="W57" i="49" s="1"/>
  <c r="V57" i="49"/>
  <c r="U57" i="49" s="1"/>
  <c r="T57" i="49"/>
  <c r="S57" i="49" s="1"/>
  <c r="R57" i="49"/>
  <c r="Q57" i="49" s="1"/>
  <c r="P57" i="49"/>
  <c r="O57" i="49" s="1"/>
  <c r="N57" i="49"/>
  <c r="M57" i="49" s="1"/>
  <c r="K57" i="49"/>
  <c r="I57" i="49"/>
  <c r="H57" i="49" s="1"/>
  <c r="G57" i="49"/>
  <c r="F57" i="49" s="1"/>
  <c r="D57" i="49"/>
  <c r="AL56" i="49"/>
  <c r="AK56" i="49"/>
  <c r="AJ56" i="49"/>
  <c r="AI56" i="49"/>
  <c r="AH56" i="49"/>
  <c r="AG56" i="49"/>
  <c r="AE56" i="49"/>
  <c r="L56" i="49" s="1"/>
  <c r="AD56" i="49"/>
  <c r="E56" i="49" s="1"/>
  <c r="AC56" i="49"/>
  <c r="X56" i="49"/>
  <c r="W56" i="49" s="1"/>
  <c r="V56" i="49"/>
  <c r="U56" i="49" s="1"/>
  <c r="T56" i="49"/>
  <c r="S56" i="49" s="1"/>
  <c r="R56" i="49"/>
  <c r="Q56" i="49" s="1"/>
  <c r="P56" i="49"/>
  <c r="O56" i="49" s="1"/>
  <c r="N56" i="49"/>
  <c r="M56" i="49" s="1"/>
  <c r="K56" i="49"/>
  <c r="I56" i="49"/>
  <c r="H56" i="49" s="1"/>
  <c r="G56" i="49"/>
  <c r="F56" i="49" s="1"/>
  <c r="D56" i="49"/>
  <c r="AL55" i="49"/>
  <c r="AK55" i="49"/>
  <c r="AJ55" i="49"/>
  <c r="AI55" i="49"/>
  <c r="AH55" i="49"/>
  <c r="AG55" i="49"/>
  <c r="AE55" i="49"/>
  <c r="L55" i="49" s="1"/>
  <c r="AD55" i="49"/>
  <c r="E55" i="49" s="1"/>
  <c r="AC55" i="49"/>
  <c r="X55" i="49"/>
  <c r="W55" i="49" s="1"/>
  <c r="V55" i="49"/>
  <c r="U55" i="49" s="1"/>
  <c r="T55" i="49"/>
  <c r="S55" i="49" s="1"/>
  <c r="R55" i="49"/>
  <c r="Q55" i="49" s="1"/>
  <c r="P55" i="49"/>
  <c r="O55" i="49" s="1"/>
  <c r="N55" i="49"/>
  <c r="M55" i="49" s="1"/>
  <c r="K55" i="49"/>
  <c r="I55" i="49"/>
  <c r="H55" i="49" s="1"/>
  <c r="G55" i="49"/>
  <c r="F55" i="49" s="1"/>
  <c r="D55" i="49"/>
  <c r="AL54" i="49"/>
  <c r="AK54" i="49"/>
  <c r="AJ54" i="49"/>
  <c r="AI54" i="49"/>
  <c r="AH54" i="49"/>
  <c r="AG54" i="49"/>
  <c r="AE54" i="49"/>
  <c r="L54" i="49" s="1"/>
  <c r="AD54" i="49"/>
  <c r="E54" i="49" s="1"/>
  <c r="AC54" i="49"/>
  <c r="X54" i="49"/>
  <c r="W54" i="49" s="1"/>
  <c r="V54" i="49"/>
  <c r="U54" i="49" s="1"/>
  <c r="T54" i="49"/>
  <c r="S54" i="49" s="1"/>
  <c r="R54" i="49"/>
  <c r="Q54" i="49" s="1"/>
  <c r="P54" i="49"/>
  <c r="O54" i="49" s="1"/>
  <c r="N54" i="49"/>
  <c r="M54" i="49" s="1"/>
  <c r="K54" i="49"/>
  <c r="I54" i="49"/>
  <c r="H54" i="49" s="1"/>
  <c r="G54" i="49"/>
  <c r="F54" i="49" s="1"/>
  <c r="D54" i="49"/>
  <c r="AL53" i="49"/>
  <c r="AK53" i="49"/>
  <c r="AJ53" i="49"/>
  <c r="AI53" i="49"/>
  <c r="AH53" i="49"/>
  <c r="AG53" i="49"/>
  <c r="AE53" i="49"/>
  <c r="L53" i="49" s="1"/>
  <c r="AD53" i="49"/>
  <c r="E53" i="49" s="1"/>
  <c r="AC53" i="49"/>
  <c r="X53" i="49"/>
  <c r="W53" i="49" s="1"/>
  <c r="V53" i="49"/>
  <c r="U53" i="49" s="1"/>
  <c r="T53" i="49"/>
  <c r="S53" i="49" s="1"/>
  <c r="R53" i="49"/>
  <c r="Q53" i="49" s="1"/>
  <c r="P53" i="49"/>
  <c r="O53" i="49" s="1"/>
  <c r="N53" i="49"/>
  <c r="M53" i="49" s="1"/>
  <c r="K53" i="49"/>
  <c r="I53" i="49"/>
  <c r="H53" i="49" s="1"/>
  <c r="G53" i="49"/>
  <c r="F53" i="49" s="1"/>
  <c r="D53" i="49"/>
  <c r="AL52" i="49"/>
  <c r="AK52" i="49"/>
  <c r="AJ52" i="49"/>
  <c r="AI52" i="49"/>
  <c r="AH52" i="49"/>
  <c r="AG52" i="49"/>
  <c r="AE52" i="49"/>
  <c r="L52" i="49" s="1"/>
  <c r="AD52" i="49"/>
  <c r="E52" i="49" s="1"/>
  <c r="AC52" i="49"/>
  <c r="X52" i="49"/>
  <c r="W52" i="49" s="1"/>
  <c r="V52" i="49"/>
  <c r="U52" i="49" s="1"/>
  <c r="T52" i="49"/>
  <c r="S52" i="49" s="1"/>
  <c r="R52" i="49"/>
  <c r="Q52" i="49" s="1"/>
  <c r="P52" i="49"/>
  <c r="O52" i="49" s="1"/>
  <c r="N52" i="49"/>
  <c r="M52" i="49" s="1"/>
  <c r="K52" i="49"/>
  <c r="I52" i="49"/>
  <c r="H52" i="49" s="1"/>
  <c r="G52" i="49"/>
  <c r="F52" i="49" s="1"/>
  <c r="D52" i="49"/>
  <c r="AL51" i="49"/>
  <c r="AK51" i="49"/>
  <c r="AJ51" i="49"/>
  <c r="AI51" i="49"/>
  <c r="AH51" i="49"/>
  <c r="AG51" i="49"/>
  <c r="AE51" i="49"/>
  <c r="L51" i="49" s="1"/>
  <c r="AD51" i="49"/>
  <c r="E51" i="49" s="1"/>
  <c r="AC51" i="49"/>
  <c r="X51" i="49"/>
  <c r="W51" i="49" s="1"/>
  <c r="V51" i="49"/>
  <c r="U51" i="49" s="1"/>
  <c r="T51" i="49"/>
  <c r="S51" i="49" s="1"/>
  <c r="R51" i="49"/>
  <c r="Q51" i="49" s="1"/>
  <c r="P51" i="49"/>
  <c r="O51" i="49" s="1"/>
  <c r="N51" i="49"/>
  <c r="M51" i="49" s="1"/>
  <c r="K51" i="49"/>
  <c r="I51" i="49"/>
  <c r="H51" i="49" s="1"/>
  <c r="G51" i="49"/>
  <c r="F51" i="49" s="1"/>
  <c r="D51" i="49"/>
  <c r="AL50" i="49"/>
  <c r="AK50" i="49"/>
  <c r="AJ50" i="49"/>
  <c r="AI50" i="49"/>
  <c r="AH50" i="49"/>
  <c r="AG50" i="49"/>
  <c r="AE50" i="49"/>
  <c r="L50" i="49" s="1"/>
  <c r="AD50" i="49"/>
  <c r="E50" i="49" s="1"/>
  <c r="AC50" i="49"/>
  <c r="X50" i="49"/>
  <c r="W50" i="49" s="1"/>
  <c r="V50" i="49"/>
  <c r="U50" i="49" s="1"/>
  <c r="T50" i="49"/>
  <c r="S50" i="49" s="1"/>
  <c r="R50" i="49"/>
  <c r="Q50" i="49" s="1"/>
  <c r="P50" i="49"/>
  <c r="O50" i="49" s="1"/>
  <c r="N50" i="49"/>
  <c r="M50" i="49" s="1"/>
  <c r="K50" i="49"/>
  <c r="I50" i="49"/>
  <c r="H50" i="49" s="1"/>
  <c r="G50" i="49"/>
  <c r="F50" i="49" s="1"/>
  <c r="D50" i="49"/>
  <c r="AL49" i="49"/>
  <c r="AK49" i="49"/>
  <c r="AJ49" i="49"/>
  <c r="AI49" i="49"/>
  <c r="AH49" i="49"/>
  <c r="AG49" i="49"/>
  <c r="AE49" i="49"/>
  <c r="L49" i="49" s="1"/>
  <c r="AD49" i="49"/>
  <c r="E49" i="49" s="1"/>
  <c r="AC49" i="49"/>
  <c r="X49" i="49"/>
  <c r="W49" i="49" s="1"/>
  <c r="V49" i="49"/>
  <c r="U49" i="49" s="1"/>
  <c r="T49" i="49"/>
  <c r="S49" i="49" s="1"/>
  <c r="R49" i="49"/>
  <c r="Q49" i="49" s="1"/>
  <c r="P49" i="49"/>
  <c r="O49" i="49" s="1"/>
  <c r="N49" i="49"/>
  <c r="M49" i="49" s="1"/>
  <c r="K49" i="49"/>
  <c r="I49" i="49"/>
  <c r="H49" i="49" s="1"/>
  <c r="G49" i="49"/>
  <c r="F49" i="49" s="1"/>
  <c r="D49" i="49"/>
  <c r="AL48" i="49"/>
  <c r="AK48" i="49"/>
  <c r="AJ48" i="49"/>
  <c r="AI48" i="49"/>
  <c r="AH48" i="49"/>
  <c r="AG48" i="49"/>
  <c r="AE48" i="49"/>
  <c r="L48" i="49" s="1"/>
  <c r="AD48" i="49"/>
  <c r="E48" i="49" s="1"/>
  <c r="AC48" i="49"/>
  <c r="X48" i="49"/>
  <c r="W48" i="49" s="1"/>
  <c r="V48" i="49"/>
  <c r="U48" i="49" s="1"/>
  <c r="T48" i="49"/>
  <c r="S48" i="49" s="1"/>
  <c r="R48" i="49"/>
  <c r="Q48" i="49" s="1"/>
  <c r="P48" i="49"/>
  <c r="O48" i="49" s="1"/>
  <c r="N48" i="49"/>
  <c r="M48" i="49" s="1"/>
  <c r="K48" i="49"/>
  <c r="I48" i="49"/>
  <c r="H48" i="49" s="1"/>
  <c r="G48" i="49"/>
  <c r="F48" i="49" s="1"/>
  <c r="D48" i="49"/>
  <c r="AL47" i="49"/>
  <c r="AK47" i="49"/>
  <c r="AJ47" i="49"/>
  <c r="AI47" i="49"/>
  <c r="AH47" i="49"/>
  <c r="AG47" i="49"/>
  <c r="AE47" i="49"/>
  <c r="L47" i="49" s="1"/>
  <c r="AD47" i="49"/>
  <c r="E47" i="49" s="1"/>
  <c r="AC47" i="49"/>
  <c r="X47" i="49"/>
  <c r="W47" i="49" s="1"/>
  <c r="V47" i="49"/>
  <c r="U47" i="49" s="1"/>
  <c r="T47" i="49"/>
  <c r="S47" i="49" s="1"/>
  <c r="R47" i="49"/>
  <c r="Q47" i="49" s="1"/>
  <c r="P47" i="49"/>
  <c r="O47" i="49" s="1"/>
  <c r="N47" i="49"/>
  <c r="M47" i="49" s="1"/>
  <c r="K47" i="49"/>
  <c r="I47" i="49"/>
  <c r="H47" i="49" s="1"/>
  <c r="G47" i="49"/>
  <c r="F47" i="49" s="1"/>
  <c r="D47" i="49"/>
  <c r="AL46" i="49"/>
  <c r="AK46" i="49"/>
  <c r="AJ46" i="49"/>
  <c r="AI46" i="49"/>
  <c r="AH46" i="49"/>
  <c r="AG46" i="49"/>
  <c r="AE46" i="49"/>
  <c r="L46" i="49" s="1"/>
  <c r="AD46" i="49"/>
  <c r="E46" i="49" s="1"/>
  <c r="AC46" i="49"/>
  <c r="X46" i="49"/>
  <c r="W46" i="49" s="1"/>
  <c r="V46" i="49"/>
  <c r="U46" i="49" s="1"/>
  <c r="T46" i="49"/>
  <c r="S46" i="49" s="1"/>
  <c r="R46" i="49"/>
  <c r="Q46" i="49" s="1"/>
  <c r="P46" i="49"/>
  <c r="O46" i="49" s="1"/>
  <c r="N46" i="49"/>
  <c r="M46" i="49" s="1"/>
  <c r="K46" i="49"/>
  <c r="I46" i="49"/>
  <c r="H46" i="49" s="1"/>
  <c r="G46" i="49"/>
  <c r="F46" i="49" s="1"/>
  <c r="D46" i="49"/>
  <c r="AL45" i="49"/>
  <c r="AK45" i="49"/>
  <c r="AJ45" i="49"/>
  <c r="AI45" i="49"/>
  <c r="AH45" i="49"/>
  <c r="AG45" i="49"/>
  <c r="AE45" i="49"/>
  <c r="L45" i="49" s="1"/>
  <c r="AD45" i="49"/>
  <c r="E45" i="49" s="1"/>
  <c r="AC45" i="49"/>
  <c r="X45" i="49"/>
  <c r="W45" i="49" s="1"/>
  <c r="V45" i="49"/>
  <c r="U45" i="49" s="1"/>
  <c r="T45" i="49"/>
  <c r="S45" i="49" s="1"/>
  <c r="R45" i="49"/>
  <c r="Q45" i="49" s="1"/>
  <c r="P45" i="49"/>
  <c r="O45" i="49" s="1"/>
  <c r="N45" i="49"/>
  <c r="M45" i="49" s="1"/>
  <c r="K45" i="49"/>
  <c r="I45" i="49"/>
  <c r="H45" i="49" s="1"/>
  <c r="G45" i="49"/>
  <c r="F45" i="49" s="1"/>
  <c r="D45" i="49"/>
  <c r="AL44" i="49"/>
  <c r="AK44" i="49"/>
  <c r="AJ44" i="49"/>
  <c r="AI44" i="49"/>
  <c r="AH44" i="49"/>
  <c r="AG44" i="49"/>
  <c r="AE44" i="49"/>
  <c r="L44" i="49" s="1"/>
  <c r="AD44" i="49"/>
  <c r="E44" i="49" s="1"/>
  <c r="AC44" i="49"/>
  <c r="X44" i="49"/>
  <c r="W44" i="49" s="1"/>
  <c r="V44" i="49"/>
  <c r="U44" i="49" s="1"/>
  <c r="T44" i="49"/>
  <c r="S44" i="49" s="1"/>
  <c r="R44" i="49"/>
  <c r="Q44" i="49" s="1"/>
  <c r="P44" i="49"/>
  <c r="O44" i="49" s="1"/>
  <c r="N44" i="49"/>
  <c r="M44" i="49" s="1"/>
  <c r="K44" i="49"/>
  <c r="I44" i="49"/>
  <c r="H44" i="49" s="1"/>
  <c r="G44" i="49"/>
  <c r="F44" i="49" s="1"/>
  <c r="D44" i="49"/>
  <c r="AL43" i="49"/>
  <c r="AK43" i="49"/>
  <c r="AJ43" i="49"/>
  <c r="AI43" i="49"/>
  <c r="AH43" i="49"/>
  <c r="AG43" i="49"/>
  <c r="AE43" i="49"/>
  <c r="L43" i="49" s="1"/>
  <c r="AD43" i="49"/>
  <c r="E43" i="49" s="1"/>
  <c r="AC43" i="49"/>
  <c r="X43" i="49"/>
  <c r="W43" i="49" s="1"/>
  <c r="V43" i="49"/>
  <c r="U43" i="49" s="1"/>
  <c r="T43" i="49"/>
  <c r="S43" i="49" s="1"/>
  <c r="R43" i="49"/>
  <c r="Q43" i="49" s="1"/>
  <c r="P43" i="49"/>
  <c r="O43" i="49" s="1"/>
  <c r="N43" i="49"/>
  <c r="M43" i="49" s="1"/>
  <c r="K43" i="49"/>
  <c r="I43" i="49"/>
  <c r="H43" i="49" s="1"/>
  <c r="G43" i="49"/>
  <c r="F43" i="49" s="1"/>
  <c r="D43" i="49"/>
  <c r="AL42" i="49"/>
  <c r="AK42" i="49"/>
  <c r="AJ42" i="49"/>
  <c r="AI42" i="49"/>
  <c r="AH42" i="49"/>
  <c r="AG42" i="49"/>
  <c r="AE42" i="49"/>
  <c r="L42" i="49" s="1"/>
  <c r="AD42" i="49"/>
  <c r="E42" i="49" s="1"/>
  <c r="AC42" i="49"/>
  <c r="X42" i="49"/>
  <c r="W42" i="49" s="1"/>
  <c r="V42" i="49"/>
  <c r="U42" i="49" s="1"/>
  <c r="T42" i="49"/>
  <c r="S42" i="49" s="1"/>
  <c r="R42" i="49"/>
  <c r="Q42" i="49" s="1"/>
  <c r="P42" i="49"/>
  <c r="O42" i="49" s="1"/>
  <c r="N42" i="49"/>
  <c r="M42" i="49" s="1"/>
  <c r="K42" i="49"/>
  <c r="I42" i="49"/>
  <c r="H42" i="49" s="1"/>
  <c r="G42" i="49"/>
  <c r="F42" i="49" s="1"/>
  <c r="D42" i="49"/>
  <c r="AL41" i="49"/>
  <c r="AK41" i="49"/>
  <c r="AJ41" i="49"/>
  <c r="AI41" i="49"/>
  <c r="AH41" i="49"/>
  <c r="AG41" i="49"/>
  <c r="AE41" i="49"/>
  <c r="L41" i="49" s="1"/>
  <c r="AD41" i="49"/>
  <c r="E41" i="49" s="1"/>
  <c r="AC41" i="49"/>
  <c r="X41" i="49"/>
  <c r="W41" i="49" s="1"/>
  <c r="V41" i="49"/>
  <c r="U41" i="49" s="1"/>
  <c r="T41" i="49"/>
  <c r="S41" i="49" s="1"/>
  <c r="R41" i="49"/>
  <c r="Q41" i="49" s="1"/>
  <c r="P41" i="49"/>
  <c r="O41" i="49" s="1"/>
  <c r="N41" i="49"/>
  <c r="M41" i="49" s="1"/>
  <c r="K41" i="49"/>
  <c r="I41" i="49"/>
  <c r="H41" i="49" s="1"/>
  <c r="G41" i="49"/>
  <c r="F41" i="49" s="1"/>
  <c r="D41" i="49"/>
  <c r="AL40" i="49"/>
  <c r="AK40" i="49"/>
  <c r="AJ40" i="49"/>
  <c r="AI40" i="49"/>
  <c r="AH40" i="49"/>
  <c r="AG40" i="49"/>
  <c r="AE40" i="49"/>
  <c r="L40" i="49" s="1"/>
  <c r="AD40" i="49"/>
  <c r="E40" i="49" s="1"/>
  <c r="AC40" i="49"/>
  <c r="X40" i="49"/>
  <c r="W40" i="49" s="1"/>
  <c r="V40" i="49"/>
  <c r="U40" i="49" s="1"/>
  <c r="T40" i="49"/>
  <c r="S40" i="49" s="1"/>
  <c r="R40" i="49"/>
  <c r="Q40" i="49" s="1"/>
  <c r="P40" i="49"/>
  <c r="O40" i="49" s="1"/>
  <c r="N40" i="49"/>
  <c r="M40" i="49" s="1"/>
  <c r="K40" i="49"/>
  <c r="I40" i="49"/>
  <c r="H40" i="49" s="1"/>
  <c r="G40" i="49"/>
  <c r="F40" i="49" s="1"/>
  <c r="D40" i="49"/>
  <c r="AL39" i="49"/>
  <c r="AK39" i="49"/>
  <c r="AJ39" i="49"/>
  <c r="AI39" i="49"/>
  <c r="AH39" i="49"/>
  <c r="AG39" i="49"/>
  <c r="AE39" i="49"/>
  <c r="L39" i="49" s="1"/>
  <c r="AD39" i="49"/>
  <c r="E39" i="49" s="1"/>
  <c r="AC39" i="49"/>
  <c r="X39" i="49"/>
  <c r="W39" i="49" s="1"/>
  <c r="V39" i="49"/>
  <c r="U39" i="49" s="1"/>
  <c r="T39" i="49"/>
  <c r="S39" i="49" s="1"/>
  <c r="R39" i="49"/>
  <c r="Q39" i="49" s="1"/>
  <c r="P39" i="49"/>
  <c r="O39" i="49" s="1"/>
  <c r="N39" i="49"/>
  <c r="M39" i="49" s="1"/>
  <c r="K39" i="49"/>
  <c r="I39" i="49"/>
  <c r="H39" i="49" s="1"/>
  <c r="G39" i="49"/>
  <c r="F39" i="49" s="1"/>
  <c r="D39" i="49"/>
  <c r="AL38" i="49"/>
  <c r="AK38" i="49"/>
  <c r="AJ38" i="49"/>
  <c r="AI38" i="49"/>
  <c r="AH38" i="49"/>
  <c r="AG38" i="49"/>
  <c r="AE38" i="49"/>
  <c r="L38" i="49" s="1"/>
  <c r="AD38" i="49"/>
  <c r="E38" i="49" s="1"/>
  <c r="AC38" i="49"/>
  <c r="X38" i="49"/>
  <c r="W38" i="49" s="1"/>
  <c r="V38" i="49"/>
  <c r="U38" i="49" s="1"/>
  <c r="T38" i="49"/>
  <c r="S38" i="49" s="1"/>
  <c r="R38" i="49"/>
  <c r="Q38" i="49" s="1"/>
  <c r="P38" i="49"/>
  <c r="O38" i="49" s="1"/>
  <c r="N38" i="49"/>
  <c r="M38" i="49" s="1"/>
  <c r="K38" i="49"/>
  <c r="I38" i="49"/>
  <c r="H38" i="49" s="1"/>
  <c r="G38" i="49"/>
  <c r="F38" i="49" s="1"/>
  <c r="D38" i="49"/>
  <c r="AL37" i="49"/>
  <c r="AK37" i="49"/>
  <c r="AJ37" i="49"/>
  <c r="AI37" i="49"/>
  <c r="AH37" i="49"/>
  <c r="AG37" i="49"/>
  <c r="AE37" i="49"/>
  <c r="L37" i="49" s="1"/>
  <c r="AD37" i="49"/>
  <c r="E37" i="49" s="1"/>
  <c r="AC37" i="49"/>
  <c r="X37" i="49"/>
  <c r="W37" i="49" s="1"/>
  <c r="V37" i="49"/>
  <c r="U37" i="49" s="1"/>
  <c r="T37" i="49"/>
  <c r="S37" i="49" s="1"/>
  <c r="R37" i="49"/>
  <c r="Q37" i="49" s="1"/>
  <c r="P37" i="49"/>
  <c r="O37" i="49" s="1"/>
  <c r="N37" i="49"/>
  <c r="M37" i="49" s="1"/>
  <c r="K37" i="49"/>
  <c r="I37" i="49"/>
  <c r="H37" i="49" s="1"/>
  <c r="G37" i="49"/>
  <c r="F37" i="49" s="1"/>
  <c r="D37" i="49"/>
  <c r="AL36" i="49"/>
  <c r="AK36" i="49"/>
  <c r="AJ36" i="49"/>
  <c r="AI36" i="49"/>
  <c r="AH36" i="49"/>
  <c r="AG36" i="49"/>
  <c r="AE36" i="49"/>
  <c r="L36" i="49" s="1"/>
  <c r="AD36" i="49"/>
  <c r="E36" i="49" s="1"/>
  <c r="AC36" i="49"/>
  <c r="X36" i="49"/>
  <c r="W36" i="49" s="1"/>
  <c r="V36" i="49"/>
  <c r="U36" i="49" s="1"/>
  <c r="T36" i="49"/>
  <c r="S36" i="49" s="1"/>
  <c r="R36" i="49"/>
  <c r="P36" i="49"/>
  <c r="O36" i="49" s="1"/>
  <c r="N36" i="49"/>
  <c r="M36" i="49" s="1"/>
  <c r="K36" i="49"/>
  <c r="I36" i="49"/>
  <c r="H36" i="49" s="1"/>
  <c r="G36" i="49"/>
  <c r="F36" i="49" s="1"/>
  <c r="D36" i="49"/>
  <c r="AL35" i="49"/>
  <c r="AK35" i="49"/>
  <c r="AJ35" i="49"/>
  <c r="AI35" i="49"/>
  <c r="AH35" i="49"/>
  <c r="AG35" i="49"/>
  <c r="AE35" i="49"/>
  <c r="L35" i="49" s="1"/>
  <c r="AD35" i="49"/>
  <c r="E35" i="49" s="1"/>
  <c r="AC35" i="49"/>
  <c r="X35" i="49"/>
  <c r="W35" i="49" s="1"/>
  <c r="V35" i="49"/>
  <c r="U35" i="49" s="1"/>
  <c r="T35" i="49"/>
  <c r="S35" i="49" s="1"/>
  <c r="R35" i="49"/>
  <c r="Q35" i="49" s="1"/>
  <c r="P35" i="49"/>
  <c r="O35" i="49" s="1"/>
  <c r="N35" i="49"/>
  <c r="M35" i="49" s="1"/>
  <c r="K35" i="49"/>
  <c r="I35" i="49"/>
  <c r="H35" i="49" s="1"/>
  <c r="G35" i="49"/>
  <c r="F35" i="49" s="1"/>
  <c r="D35" i="49"/>
  <c r="AL34" i="49"/>
  <c r="AK34" i="49"/>
  <c r="AJ34" i="49"/>
  <c r="AI34" i="49"/>
  <c r="AH34" i="49"/>
  <c r="AG34" i="49"/>
  <c r="AE34" i="49"/>
  <c r="L34" i="49" s="1"/>
  <c r="AD34" i="49"/>
  <c r="E34" i="49" s="1"/>
  <c r="AC34" i="49"/>
  <c r="X34" i="49"/>
  <c r="W34" i="49" s="1"/>
  <c r="V34" i="49"/>
  <c r="U34" i="49" s="1"/>
  <c r="T34" i="49"/>
  <c r="S34" i="49" s="1"/>
  <c r="R34" i="49"/>
  <c r="Q34" i="49" s="1"/>
  <c r="P34" i="49"/>
  <c r="O34" i="49" s="1"/>
  <c r="N34" i="49"/>
  <c r="M34" i="49" s="1"/>
  <c r="K34" i="49"/>
  <c r="I34" i="49"/>
  <c r="H34" i="49" s="1"/>
  <c r="G34" i="49"/>
  <c r="F34" i="49" s="1"/>
  <c r="D34" i="49"/>
  <c r="AL33" i="49"/>
  <c r="AK33" i="49"/>
  <c r="AJ33" i="49"/>
  <c r="AI33" i="49"/>
  <c r="AH33" i="49"/>
  <c r="AG33" i="49"/>
  <c r="AE33" i="49"/>
  <c r="L33" i="49" s="1"/>
  <c r="AD33" i="49"/>
  <c r="E33" i="49" s="1"/>
  <c r="AC33" i="49"/>
  <c r="X33" i="49"/>
  <c r="W33" i="49" s="1"/>
  <c r="V33" i="49"/>
  <c r="U33" i="49" s="1"/>
  <c r="T33" i="49"/>
  <c r="S33" i="49" s="1"/>
  <c r="R33" i="49"/>
  <c r="Q33" i="49" s="1"/>
  <c r="P33" i="49"/>
  <c r="O33" i="49" s="1"/>
  <c r="N33" i="49"/>
  <c r="M33" i="49" s="1"/>
  <c r="K33" i="49"/>
  <c r="I33" i="49"/>
  <c r="H33" i="49" s="1"/>
  <c r="G33" i="49"/>
  <c r="F33" i="49" s="1"/>
  <c r="D33" i="49"/>
  <c r="AL32" i="49"/>
  <c r="AK32" i="49"/>
  <c r="AJ32" i="49"/>
  <c r="AI32" i="49"/>
  <c r="AH32" i="49"/>
  <c r="AG32" i="49"/>
  <c r="AE32" i="49"/>
  <c r="L32" i="49" s="1"/>
  <c r="AD32" i="49"/>
  <c r="E32" i="49" s="1"/>
  <c r="AC32" i="49"/>
  <c r="X32" i="49"/>
  <c r="W32" i="49" s="1"/>
  <c r="V32" i="49"/>
  <c r="U32" i="49" s="1"/>
  <c r="T32" i="49"/>
  <c r="S32" i="49" s="1"/>
  <c r="R32" i="49"/>
  <c r="Q32" i="49" s="1"/>
  <c r="P32" i="49"/>
  <c r="O32" i="49" s="1"/>
  <c r="N32" i="49"/>
  <c r="M32" i="49" s="1"/>
  <c r="K32" i="49"/>
  <c r="I32" i="49"/>
  <c r="H32" i="49" s="1"/>
  <c r="G32" i="49"/>
  <c r="F32" i="49" s="1"/>
  <c r="D32" i="49"/>
  <c r="AL31" i="49"/>
  <c r="AK31" i="49"/>
  <c r="AJ31" i="49"/>
  <c r="AI31" i="49"/>
  <c r="AH31" i="49"/>
  <c r="AG31" i="49"/>
  <c r="AE31" i="49"/>
  <c r="L31" i="49" s="1"/>
  <c r="AD31" i="49"/>
  <c r="E31" i="49" s="1"/>
  <c r="AC31" i="49"/>
  <c r="X31" i="49"/>
  <c r="W31" i="49" s="1"/>
  <c r="V31" i="49"/>
  <c r="U31" i="49" s="1"/>
  <c r="T31" i="49"/>
  <c r="S31" i="49" s="1"/>
  <c r="R31" i="49"/>
  <c r="Q31" i="49" s="1"/>
  <c r="P31" i="49"/>
  <c r="O31" i="49" s="1"/>
  <c r="N31" i="49"/>
  <c r="M31" i="49" s="1"/>
  <c r="K31" i="49"/>
  <c r="I31" i="49"/>
  <c r="H31" i="49" s="1"/>
  <c r="G31" i="49"/>
  <c r="F31" i="49" s="1"/>
  <c r="D31" i="49"/>
  <c r="AL30" i="49"/>
  <c r="AK30" i="49"/>
  <c r="AJ30" i="49"/>
  <c r="AI30" i="49"/>
  <c r="AH30" i="49"/>
  <c r="AG30" i="49"/>
  <c r="AE30" i="49"/>
  <c r="L30" i="49" s="1"/>
  <c r="AD30" i="49"/>
  <c r="E30" i="49" s="1"/>
  <c r="AC30" i="49"/>
  <c r="X30" i="49"/>
  <c r="W30" i="49" s="1"/>
  <c r="V30" i="49"/>
  <c r="U30" i="49" s="1"/>
  <c r="T30" i="49"/>
  <c r="S30" i="49" s="1"/>
  <c r="R30" i="49"/>
  <c r="Q30" i="49" s="1"/>
  <c r="P30" i="49"/>
  <c r="O30" i="49" s="1"/>
  <c r="N30" i="49"/>
  <c r="M30" i="49" s="1"/>
  <c r="K30" i="49"/>
  <c r="I30" i="49"/>
  <c r="H30" i="49" s="1"/>
  <c r="G30" i="49"/>
  <c r="F30" i="49" s="1"/>
  <c r="D30" i="49"/>
  <c r="AL29" i="49"/>
  <c r="AK29" i="49"/>
  <c r="AJ29" i="49"/>
  <c r="AI29" i="49"/>
  <c r="AH29" i="49"/>
  <c r="AG29" i="49"/>
  <c r="AE29" i="49"/>
  <c r="L29" i="49" s="1"/>
  <c r="AD29" i="49"/>
  <c r="E29" i="49" s="1"/>
  <c r="AC29" i="49"/>
  <c r="X29" i="49"/>
  <c r="W29" i="49" s="1"/>
  <c r="V29" i="49"/>
  <c r="U29" i="49" s="1"/>
  <c r="T29" i="49"/>
  <c r="S29" i="49" s="1"/>
  <c r="R29" i="49"/>
  <c r="Q29" i="49" s="1"/>
  <c r="P29" i="49"/>
  <c r="O29" i="49" s="1"/>
  <c r="N29" i="49"/>
  <c r="M29" i="49" s="1"/>
  <c r="K29" i="49"/>
  <c r="I29" i="49"/>
  <c r="H29" i="49" s="1"/>
  <c r="G29" i="49"/>
  <c r="F29" i="49" s="1"/>
  <c r="D29" i="49"/>
  <c r="AL28" i="49"/>
  <c r="AK28" i="49"/>
  <c r="AJ28" i="49"/>
  <c r="AI28" i="49"/>
  <c r="AH28" i="49"/>
  <c r="AG28" i="49"/>
  <c r="AE28" i="49"/>
  <c r="L28" i="49" s="1"/>
  <c r="AD28" i="49"/>
  <c r="E28" i="49" s="1"/>
  <c r="AC28" i="49"/>
  <c r="X28" i="49"/>
  <c r="W28" i="49" s="1"/>
  <c r="V28" i="49"/>
  <c r="U28" i="49" s="1"/>
  <c r="T28" i="49"/>
  <c r="S28" i="49" s="1"/>
  <c r="R28" i="49"/>
  <c r="Q28" i="49" s="1"/>
  <c r="P28" i="49"/>
  <c r="O28" i="49" s="1"/>
  <c r="N28" i="49"/>
  <c r="M28" i="49" s="1"/>
  <c r="K28" i="49"/>
  <c r="I28" i="49"/>
  <c r="H28" i="49" s="1"/>
  <c r="G28" i="49"/>
  <c r="F28" i="49" s="1"/>
  <c r="D28" i="49"/>
  <c r="AL27" i="49"/>
  <c r="AK27" i="49"/>
  <c r="AJ27" i="49"/>
  <c r="AI27" i="49"/>
  <c r="AH27" i="49"/>
  <c r="AG27" i="49"/>
  <c r="AE27" i="49"/>
  <c r="L27" i="49" s="1"/>
  <c r="AD27" i="49"/>
  <c r="E27" i="49" s="1"/>
  <c r="AC27" i="49"/>
  <c r="X27" i="49"/>
  <c r="W27" i="49" s="1"/>
  <c r="V27" i="49"/>
  <c r="U27" i="49" s="1"/>
  <c r="T27" i="49"/>
  <c r="S27" i="49" s="1"/>
  <c r="R27" i="49"/>
  <c r="Q27" i="49" s="1"/>
  <c r="P27" i="49"/>
  <c r="O27" i="49" s="1"/>
  <c r="N27" i="49"/>
  <c r="M27" i="49" s="1"/>
  <c r="K27" i="49"/>
  <c r="I27" i="49"/>
  <c r="H27" i="49" s="1"/>
  <c r="G27" i="49"/>
  <c r="F27" i="49" s="1"/>
  <c r="D27" i="49"/>
  <c r="AL26" i="49"/>
  <c r="AK26" i="49"/>
  <c r="AJ26" i="49"/>
  <c r="AI26" i="49"/>
  <c r="AH26" i="49"/>
  <c r="AG26" i="49"/>
  <c r="AE26" i="49"/>
  <c r="L26" i="49" s="1"/>
  <c r="AD26" i="49"/>
  <c r="E26" i="49" s="1"/>
  <c r="AC26" i="49"/>
  <c r="X26" i="49"/>
  <c r="W26" i="49" s="1"/>
  <c r="V26" i="49"/>
  <c r="U26" i="49" s="1"/>
  <c r="T26" i="49"/>
  <c r="S26" i="49" s="1"/>
  <c r="R26" i="49"/>
  <c r="Q26" i="49" s="1"/>
  <c r="P26" i="49"/>
  <c r="O26" i="49" s="1"/>
  <c r="N26" i="49"/>
  <c r="M26" i="49" s="1"/>
  <c r="K26" i="49"/>
  <c r="I26" i="49"/>
  <c r="H26" i="49" s="1"/>
  <c r="G26" i="49"/>
  <c r="F26" i="49" s="1"/>
  <c r="D26" i="49"/>
  <c r="AL25" i="49"/>
  <c r="AK25" i="49"/>
  <c r="AJ25" i="49"/>
  <c r="AI25" i="49"/>
  <c r="AH25" i="49"/>
  <c r="AG25" i="49"/>
  <c r="AE25" i="49"/>
  <c r="L25" i="49" s="1"/>
  <c r="AD25" i="49"/>
  <c r="E25" i="49" s="1"/>
  <c r="AC25" i="49"/>
  <c r="X25" i="49"/>
  <c r="W25" i="49" s="1"/>
  <c r="V25" i="49"/>
  <c r="U25" i="49" s="1"/>
  <c r="T25" i="49"/>
  <c r="S25" i="49" s="1"/>
  <c r="R25" i="49"/>
  <c r="Q25" i="49" s="1"/>
  <c r="P25" i="49"/>
  <c r="O25" i="49" s="1"/>
  <c r="N25" i="49"/>
  <c r="M25" i="49" s="1"/>
  <c r="K25" i="49"/>
  <c r="I25" i="49"/>
  <c r="H25" i="49" s="1"/>
  <c r="G25" i="49"/>
  <c r="F25" i="49" s="1"/>
  <c r="D25" i="49"/>
  <c r="AL24" i="49"/>
  <c r="AK24" i="49"/>
  <c r="AJ24" i="49"/>
  <c r="AI24" i="49"/>
  <c r="AH24" i="49"/>
  <c r="AG24" i="49"/>
  <c r="AE24" i="49"/>
  <c r="L24" i="49" s="1"/>
  <c r="AD24" i="49"/>
  <c r="E24" i="49" s="1"/>
  <c r="AC24" i="49"/>
  <c r="X24" i="49"/>
  <c r="W24" i="49" s="1"/>
  <c r="V24" i="49"/>
  <c r="U24" i="49" s="1"/>
  <c r="T24" i="49"/>
  <c r="S24" i="49" s="1"/>
  <c r="R24" i="49"/>
  <c r="Q24" i="49" s="1"/>
  <c r="P24" i="49"/>
  <c r="O24" i="49" s="1"/>
  <c r="N24" i="49"/>
  <c r="M24" i="49" s="1"/>
  <c r="K24" i="49"/>
  <c r="I24" i="49"/>
  <c r="H24" i="49" s="1"/>
  <c r="G24" i="49"/>
  <c r="F24" i="49" s="1"/>
  <c r="D24" i="49"/>
  <c r="AL23" i="49"/>
  <c r="AK23" i="49"/>
  <c r="AJ23" i="49"/>
  <c r="AI23" i="49"/>
  <c r="AH23" i="49"/>
  <c r="AG23" i="49"/>
  <c r="AE23" i="49"/>
  <c r="L23" i="49" s="1"/>
  <c r="AD23" i="49"/>
  <c r="E23" i="49" s="1"/>
  <c r="AC23" i="49"/>
  <c r="X23" i="49"/>
  <c r="W23" i="49" s="1"/>
  <c r="V23" i="49"/>
  <c r="U23" i="49" s="1"/>
  <c r="T23" i="49"/>
  <c r="S23" i="49" s="1"/>
  <c r="R23" i="49"/>
  <c r="Q23" i="49" s="1"/>
  <c r="P23" i="49"/>
  <c r="O23" i="49" s="1"/>
  <c r="N23" i="49"/>
  <c r="M23" i="49" s="1"/>
  <c r="K23" i="49"/>
  <c r="I23" i="49"/>
  <c r="H23" i="49" s="1"/>
  <c r="G23" i="49"/>
  <c r="F23" i="49" s="1"/>
  <c r="D23" i="49"/>
  <c r="AL22" i="49"/>
  <c r="AK22" i="49"/>
  <c r="AJ22" i="49"/>
  <c r="AI22" i="49"/>
  <c r="AH22" i="49"/>
  <c r="AG22" i="49"/>
  <c r="AE22" i="49"/>
  <c r="L22" i="49" s="1"/>
  <c r="AD22" i="49"/>
  <c r="E22" i="49" s="1"/>
  <c r="AC22" i="49"/>
  <c r="X22" i="49"/>
  <c r="W22" i="49" s="1"/>
  <c r="V22" i="49"/>
  <c r="U22" i="49" s="1"/>
  <c r="T22" i="49"/>
  <c r="S22" i="49" s="1"/>
  <c r="R22" i="49"/>
  <c r="Q22" i="49" s="1"/>
  <c r="P22" i="49"/>
  <c r="O22" i="49" s="1"/>
  <c r="N22" i="49"/>
  <c r="M22" i="49" s="1"/>
  <c r="K22" i="49"/>
  <c r="I22" i="49"/>
  <c r="H22" i="49" s="1"/>
  <c r="G22" i="49"/>
  <c r="F22" i="49" s="1"/>
  <c r="D22" i="49"/>
  <c r="AL21" i="49"/>
  <c r="AK21" i="49"/>
  <c r="AJ21" i="49"/>
  <c r="AI21" i="49"/>
  <c r="AH21" i="49"/>
  <c r="AG21" i="49"/>
  <c r="AE21" i="49"/>
  <c r="L21" i="49" s="1"/>
  <c r="AD21" i="49"/>
  <c r="E21" i="49" s="1"/>
  <c r="AC21" i="49"/>
  <c r="X21" i="49"/>
  <c r="W21" i="49" s="1"/>
  <c r="V21" i="49"/>
  <c r="U21" i="49" s="1"/>
  <c r="T21" i="49"/>
  <c r="S21" i="49" s="1"/>
  <c r="R21" i="49"/>
  <c r="Q21" i="49" s="1"/>
  <c r="P21" i="49"/>
  <c r="O21" i="49" s="1"/>
  <c r="N21" i="49"/>
  <c r="M21" i="49" s="1"/>
  <c r="K21" i="49"/>
  <c r="I21" i="49"/>
  <c r="H21" i="49" s="1"/>
  <c r="G21" i="49"/>
  <c r="F21" i="49" s="1"/>
  <c r="D21" i="49"/>
  <c r="AL20" i="49"/>
  <c r="AK20" i="49"/>
  <c r="AJ20" i="49"/>
  <c r="AI20" i="49"/>
  <c r="AH20" i="49"/>
  <c r="AG20" i="49"/>
  <c r="AE20" i="49"/>
  <c r="L20" i="49" s="1"/>
  <c r="AD20" i="49"/>
  <c r="E20" i="49" s="1"/>
  <c r="AC20" i="49"/>
  <c r="X20" i="49"/>
  <c r="W20" i="49" s="1"/>
  <c r="V20" i="49"/>
  <c r="U20" i="49" s="1"/>
  <c r="T20" i="49"/>
  <c r="S20" i="49" s="1"/>
  <c r="R20" i="49"/>
  <c r="Q20" i="49" s="1"/>
  <c r="P20" i="49"/>
  <c r="O20" i="49" s="1"/>
  <c r="N20" i="49"/>
  <c r="M20" i="49" s="1"/>
  <c r="K20" i="49"/>
  <c r="I20" i="49"/>
  <c r="H20" i="49" s="1"/>
  <c r="G20" i="49"/>
  <c r="F20" i="49" s="1"/>
  <c r="D20" i="49"/>
  <c r="AL19" i="49"/>
  <c r="AK19" i="49"/>
  <c r="AJ19" i="49"/>
  <c r="AI19" i="49"/>
  <c r="AH19" i="49"/>
  <c r="AG19" i="49"/>
  <c r="AE19" i="49"/>
  <c r="L19" i="49" s="1"/>
  <c r="AD19" i="49"/>
  <c r="E19" i="49" s="1"/>
  <c r="AC19" i="49"/>
  <c r="X19" i="49"/>
  <c r="W19" i="49" s="1"/>
  <c r="V19" i="49"/>
  <c r="U19" i="49" s="1"/>
  <c r="T19" i="49"/>
  <c r="S19" i="49" s="1"/>
  <c r="R19" i="49"/>
  <c r="Q19" i="49" s="1"/>
  <c r="P19" i="49"/>
  <c r="O19" i="49" s="1"/>
  <c r="N19" i="49"/>
  <c r="M19" i="49" s="1"/>
  <c r="K19" i="49"/>
  <c r="I19" i="49"/>
  <c r="H19" i="49" s="1"/>
  <c r="G19" i="49"/>
  <c r="F19" i="49" s="1"/>
  <c r="D19" i="49"/>
  <c r="AL18" i="49"/>
  <c r="AK18" i="49"/>
  <c r="AJ18" i="49"/>
  <c r="AI18" i="49"/>
  <c r="AH18" i="49"/>
  <c r="AG18" i="49"/>
  <c r="AE18" i="49"/>
  <c r="L18" i="49" s="1"/>
  <c r="AD18" i="49"/>
  <c r="E18" i="49" s="1"/>
  <c r="AC18" i="49"/>
  <c r="X18" i="49"/>
  <c r="W18" i="49" s="1"/>
  <c r="V18" i="49"/>
  <c r="U18" i="49" s="1"/>
  <c r="T18" i="49"/>
  <c r="S18" i="49" s="1"/>
  <c r="R18" i="49"/>
  <c r="Q18" i="49" s="1"/>
  <c r="P18" i="49"/>
  <c r="O18" i="49" s="1"/>
  <c r="N18" i="49"/>
  <c r="M18" i="49" s="1"/>
  <c r="K18" i="49"/>
  <c r="G18" i="49"/>
  <c r="F18" i="49" s="1"/>
  <c r="D18" i="49"/>
  <c r="AL17" i="49"/>
  <c r="AK17" i="49"/>
  <c r="AJ17" i="49"/>
  <c r="AI17" i="49"/>
  <c r="AH17" i="49"/>
  <c r="AG17" i="49"/>
  <c r="AE17" i="49"/>
  <c r="L17" i="49" s="1"/>
  <c r="AD17" i="49"/>
  <c r="E17" i="49" s="1"/>
  <c r="AC17" i="49"/>
  <c r="X17" i="49"/>
  <c r="W17" i="49" s="1"/>
  <c r="V17" i="49"/>
  <c r="U17" i="49" s="1"/>
  <c r="T17" i="49"/>
  <c r="S17" i="49" s="1"/>
  <c r="R17" i="49"/>
  <c r="Q17" i="49" s="1"/>
  <c r="P17" i="49"/>
  <c r="O17" i="49" s="1"/>
  <c r="N17" i="49"/>
  <c r="M17" i="49" s="1"/>
  <c r="K17" i="49"/>
  <c r="I17" i="49"/>
  <c r="H17" i="49" s="1"/>
  <c r="G17" i="49"/>
  <c r="F17" i="49" s="1"/>
  <c r="D17" i="49"/>
  <c r="AL16" i="49"/>
  <c r="AK16" i="49"/>
  <c r="AJ16" i="49"/>
  <c r="AI16" i="49"/>
  <c r="AH16" i="49"/>
  <c r="AG16" i="49"/>
  <c r="AE16" i="49"/>
  <c r="L16" i="49" s="1"/>
  <c r="AD16" i="49"/>
  <c r="E16" i="49" s="1"/>
  <c r="AC16" i="49"/>
  <c r="X16" i="49"/>
  <c r="W16" i="49" s="1"/>
  <c r="V16" i="49"/>
  <c r="U16" i="49" s="1"/>
  <c r="T16" i="49"/>
  <c r="S16" i="49" s="1"/>
  <c r="R16" i="49"/>
  <c r="Q16" i="49" s="1"/>
  <c r="P16" i="49"/>
  <c r="O16" i="49" s="1"/>
  <c r="N16" i="49"/>
  <c r="M16" i="49" s="1"/>
  <c r="K16" i="49"/>
  <c r="I16" i="49"/>
  <c r="H16" i="49" s="1"/>
  <c r="G16" i="49"/>
  <c r="F16" i="49" s="1"/>
  <c r="D16" i="49"/>
  <c r="AL15" i="49"/>
  <c r="AK15" i="49"/>
  <c r="AJ15" i="49"/>
  <c r="AI15" i="49"/>
  <c r="AH15" i="49"/>
  <c r="AG15" i="49"/>
  <c r="AE15" i="49"/>
  <c r="L15" i="49" s="1"/>
  <c r="AD15" i="49"/>
  <c r="E15" i="49" s="1"/>
  <c r="AC15" i="49"/>
  <c r="X15" i="49"/>
  <c r="W15" i="49" s="1"/>
  <c r="V15" i="49"/>
  <c r="U15" i="49" s="1"/>
  <c r="T15" i="49"/>
  <c r="S15" i="49" s="1"/>
  <c r="R15" i="49"/>
  <c r="Q15" i="49" s="1"/>
  <c r="P15" i="49"/>
  <c r="O15" i="49" s="1"/>
  <c r="N15" i="49"/>
  <c r="M15" i="49" s="1"/>
  <c r="K15" i="49"/>
  <c r="I15" i="49"/>
  <c r="H15" i="49" s="1"/>
  <c r="G15" i="49"/>
  <c r="F15" i="49" s="1"/>
  <c r="D15" i="49"/>
  <c r="AL14" i="49"/>
  <c r="AK14" i="49"/>
  <c r="AJ14" i="49"/>
  <c r="AI14" i="49"/>
  <c r="AH14" i="49"/>
  <c r="AG14" i="49"/>
  <c r="AE14" i="49"/>
  <c r="L14" i="49" s="1"/>
  <c r="AD14" i="49"/>
  <c r="E14" i="49" s="1"/>
  <c r="AC14" i="49"/>
  <c r="X14" i="49"/>
  <c r="W14" i="49" s="1"/>
  <c r="V14" i="49"/>
  <c r="U14" i="49" s="1"/>
  <c r="T14" i="49"/>
  <c r="S14" i="49" s="1"/>
  <c r="R14" i="49"/>
  <c r="Q14" i="49" s="1"/>
  <c r="P14" i="49"/>
  <c r="O14" i="49" s="1"/>
  <c r="N14" i="49"/>
  <c r="M14" i="49" s="1"/>
  <c r="K14" i="49"/>
  <c r="I14" i="49"/>
  <c r="H14" i="49" s="1"/>
  <c r="G14" i="49"/>
  <c r="F14" i="49" s="1"/>
  <c r="D14" i="49"/>
  <c r="AL13" i="49"/>
  <c r="AK13" i="49"/>
  <c r="AJ13" i="49"/>
  <c r="AI13" i="49"/>
  <c r="AH13" i="49"/>
  <c r="AG13" i="49"/>
  <c r="AE13" i="49"/>
  <c r="L13" i="49" s="1"/>
  <c r="AD13" i="49"/>
  <c r="E13" i="49" s="1"/>
  <c r="AC13" i="49"/>
  <c r="X13" i="49"/>
  <c r="W13" i="49" s="1"/>
  <c r="V13" i="49"/>
  <c r="U13" i="49" s="1"/>
  <c r="T13" i="49"/>
  <c r="S13" i="49" s="1"/>
  <c r="R13" i="49"/>
  <c r="Q13" i="49" s="1"/>
  <c r="P13" i="49"/>
  <c r="O13" i="49" s="1"/>
  <c r="N13" i="49"/>
  <c r="M13" i="49" s="1"/>
  <c r="K13" i="49"/>
  <c r="G13" i="49"/>
  <c r="F13" i="49" s="1"/>
  <c r="D13" i="49"/>
  <c r="AL12" i="49"/>
  <c r="AK12" i="49"/>
  <c r="AJ12" i="49"/>
  <c r="AI12" i="49"/>
  <c r="AH12" i="49"/>
  <c r="AG12" i="49"/>
  <c r="AE12" i="49"/>
  <c r="L12" i="49" s="1"/>
  <c r="K12" i="49"/>
  <c r="G12" i="49"/>
  <c r="F12" i="49" s="1"/>
  <c r="AD12" i="49"/>
  <c r="E12" i="49" s="1"/>
  <c r="D12" i="49"/>
  <c r="AC12" i="49"/>
  <c r="X12" i="49"/>
  <c r="W12" i="49" s="1"/>
  <c r="V12" i="49"/>
  <c r="U12" i="49" s="1"/>
  <c r="T12" i="49"/>
  <c r="S12" i="49" s="1"/>
  <c r="R12" i="49"/>
  <c r="Q12" i="49" s="1"/>
  <c r="P12" i="49"/>
  <c r="O12" i="49" s="1"/>
  <c r="N12" i="49"/>
  <c r="M12" i="49" s="1"/>
  <c r="AL11" i="49"/>
  <c r="X11" i="49"/>
  <c r="W11" i="49" s="1"/>
  <c r="AK11" i="49"/>
  <c r="V11" i="49"/>
  <c r="U11" i="49" s="1"/>
  <c r="AJ11" i="49"/>
  <c r="T11" i="49"/>
  <c r="S11" i="49" s="1"/>
  <c r="AI11" i="49"/>
  <c r="AH11" i="49"/>
  <c r="P11" i="49"/>
  <c r="O11" i="49" s="1"/>
  <c r="AG11" i="49"/>
  <c r="N11" i="49"/>
  <c r="M11" i="49" s="1"/>
  <c r="AE11" i="49"/>
  <c r="L11" i="49" s="1"/>
  <c r="K11" i="49"/>
  <c r="G11" i="49"/>
  <c r="F11" i="49" s="1"/>
  <c r="AD11" i="49"/>
  <c r="E11" i="49" s="1"/>
  <c r="D11" i="49"/>
  <c r="AC11" i="49"/>
  <c r="R11" i="49"/>
  <c r="Q11" i="49" s="1"/>
  <c r="AL10" i="49"/>
  <c r="AK10" i="49"/>
  <c r="AJ10" i="49"/>
  <c r="AI10" i="49"/>
  <c r="AH10" i="49"/>
  <c r="AG10" i="49"/>
  <c r="N10" i="49"/>
  <c r="M10" i="49" s="1"/>
  <c r="AE10" i="49"/>
  <c r="L10" i="49" s="1"/>
  <c r="K10" i="49"/>
  <c r="G10" i="49"/>
  <c r="F10" i="49" s="1"/>
  <c r="AD10" i="49"/>
  <c r="E10" i="49" s="1"/>
  <c r="D10" i="49"/>
  <c r="AC10" i="49"/>
  <c r="X10" i="49"/>
  <c r="W10" i="49" s="1"/>
  <c r="V10" i="49"/>
  <c r="U10" i="49" s="1"/>
  <c r="T10" i="49"/>
  <c r="S10" i="49" s="1"/>
  <c r="R10" i="49"/>
  <c r="Q10" i="49" s="1"/>
  <c r="P10" i="49"/>
  <c r="O10" i="49" s="1"/>
  <c r="AL9" i="49"/>
  <c r="X9" i="49"/>
  <c r="W9" i="49" s="1"/>
  <c r="AK9" i="49"/>
  <c r="V9" i="49"/>
  <c r="U9" i="49" s="1"/>
  <c r="AJ9" i="49"/>
  <c r="AI9" i="49"/>
  <c r="R9" i="49"/>
  <c r="Q9" i="49" s="1"/>
  <c r="AH9" i="49"/>
  <c r="P9" i="49"/>
  <c r="O9" i="49" s="1"/>
  <c r="AG9" i="49"/>
  <c r="N9" i="49"/>
  <c r="M9" i="49" s="1"/>
  <c r="AE9" i="49"/>
  <c r="L9" i="49" s="1"/>
  <c r="AD9" i="49"/>
  <c r="E9" i="49" s="1"/>
  <c r="D9" i="49"/>
  <c r="AC9" i="49"/>
  <c r="T9" i="49"/>
  <c r="S9" i="49" s="1"/>
  <c r="K9" i="49"/>
  <c r="G9" i="49"/>
  <c r="F9" i="49" s="1"/>
  <c r="AL8" i="49"/>
  <c r="X8" i="49" s="1"/>
  <c r="AK8" i="49"/>
  <c r="V8" i="49" s="1"/>
  <c r="AJ8" i="49"/>
  <c r="T8" i="49" s="1"/>
  <c r="AI8" i="49"/>
  <c r="R8" i="49" s="1"/>
  <c r="AH8" i="49"/>
  <c r="P8" i="49" s="1"/>
  <c r="AG8" i="49"/>
  <c r="N8" i="49" s="1"/>
  <c r="AE8" i="49"/>
  <c r="L8" i="49" s="1"/>
  <c r="K8" i="49"/>
  <c r="G8" i="49" s="1"/>
  <c r="AD8" i="49"/>
  <c r="E8" i="49" s="1"/>
  <c r="D8" i="49" s="1"/>
  <c r="AC8" i="49"/>
  <c r="I82" i="48"/>
  <c r="L81" i="48"/>
  <c r="E81" i="48"/>
  <c r="X81" i="48"/>
  <c r="W81" i="48" s="1"/>
  <c r="V81" i="48"/>
  <c r="U81" i="48" s="1"/>
  <c r="T81" i="48"/>
  <c r="S81" i="48" s="1"/>
  <c r="R81" i="48"/>
  <c r="Q81" i="48" s="1"/>
  <c r="N81" i="48"/>
  <c r="M81" i="48" s="1"/>
  <c r="K81" i="48"/>
  <c r="I81" i="48"/>
  <c r="H81" i="48" s="1"/>
  <c r="G81" i="48"/>
  <c r="F81" i="48" s="1"/>
  <c r="D81" i="48"/>
  <c r="L80" i="48"/>
  <c r="E80" i="48"/>
  <c r="X80" i="48"/>
  <c r="W80" i="48" s="1"/>
  <c r="V80" i="48"/>
  <c r="U80" i="48" s="1"/>
  <c r="T80" i="48"/>
  <c r="S80" i="48" s="1"/>
  <c r="R80" i="48"/>
  <c r="Q80" i="48" s="1"/>
  <c r="N80" i="48"/>
  <c r="M80" i="48" s="1"/>
  <c r="K80" i="48"/>
  <c r="I80" i="48"/>
  <c r="H80" i="48" s="1"/>
  <c r="G80" i="48"/>
  <c r="F80" i="48" s="1"/>
  <c r="D80" i="48"/>
  <c r="L79" i="48"/>
  <c r="E79" i="48"/>
  <c r="X79" i="48"/>
  <c r="W79" i="48" s="1"/>
  <c r="V79" i="48"/>
  <c r="U79" i="48" s="1"/>
  <c r="T79" i="48"/>
  <c r="S79" i="48" s="1"/>
  <c r="R79" i="48"/>
  <c r="Q79" i="48" s="1"/>
  <c r="N79" i="48"/>
  <c r="M79" i="48" s="1"/>
  <c r="K79" i="48"/>
  <c r="I79" i="48"/>
  <c r="H79" i="48" s="1"/>
  <c r="G79" i="48"/>
  <c r="F79" i="48" s="1"/>
  <c r="D79" i="48"/>
  <c r="L78" i="48"/>
  <c r="E78" i="48"/>
  <c r="X78" i="48"/>
  <c r="W78" i="48" s="1"/>
  <c r="V78" i="48"/>
  <c r="U78" i="48" s="1"/>
  <c r="T78" i="48"/>
  <c r="S78" i="48" s="1"/>
  <c r="R78" i="48"/>
  <c r="Q78" i="48" s="1"/>
  <c r="N78" i="48"/>
  <c r="M78" i="48" s="1"/>
  <c r="K78" i="48"/>
  <c r="I78" i="48"/>
  <c r="H78" i="48" s="1"/>
  <c r="G78" i="48"/>
  <c r="F78" i="48" s="1"/>
  <c r="D78" i="48"/>
  <c r="L77" i="48"/>
  <c r="E77" i="48"/>
  <c r="X77" i="48"/>
  <c r="W77" i="48" s="1"/>
  <c r="V77" i="48"/>
  <c r="U77" i="48" s="1"/>
  <c r="T77" i="48"/>
  <c r="S77" i="48" s="1"/>
  <c r="R77" i="48"/>
  <c r="Q77" i="48" s="1"/>
  <c r="N77" i="48"/>
  <c r="M77" i="48" s="1"/>
  <c r="K77" i="48"/>
  <c r="I77" i="48"/>
  <c r="H77" i="48" s="1"/>
  <c r="G77" i="48"/>
  <c r="F77" i="48" s="1"/>
  <c r="D77" i="48"/>
  <c r="L76" i="48"/>
  <c r="E76" i="48"/>
  <c r="X76" i="48"/>
  <c r="W76" i="48" s="1"/>
  <c r="V76" i="48"/>
  <c r="U76" i="48" s="1"/>
  <c r="T76" i="48"/>
  <c r="S76" i="48" s="1"/>
  <c r="R76" i="48"/>
  <c r="Q76" i="48" s="1"/>
  <c r="N76" i="48"/>
  <c r="M76" i="48" s="1"/>
  <c r="K76" i="48"/>
  <c r="I76" i="48"/>
  <c r="H76" i="48" s="1"/>
  <c r="G76" i="48"/>
  <c r="F76" i="48" s="1"/>
  <c r="D76" i="48"/>
  <c r="L75" i="48"/>
  <c r="E75" i="48"/>
  <c r="X75" i="48"/>
  <c r="W75" i="48" s="1"/>
  <c r="V75" i="48"/>
  <c r="U75" i="48" s="1"/>
  <c r="T75" i="48"/>
  <c r="S75" i="48" s="1"/>
  <c r="R75" i="48"/>
  <c r="Q75" i="48" s="1"/>
  <c r="N75" i="48"/>
  <c r="M75" i="48" s="1"/>
  <c r="K75" i="48"/>
  <c r="I75" i="48"/>
  <c r="H75" i="48" s="1"/>
  <c r="G75" i="48"/>
  <c r="F75" i="48" s="1"/>
  <c r="D75" i="48"/>
  <c r="L74" i="48"/>
  <c r="E74" i="48"/>
  <c r="X74" i="48"/>
  <c r="W74" i="48" s="1"/>
  <c r="V74" i="48"/>
  <c r="U74" i="48" s="1"/>
  <c r="T74" i="48"/>
  <c r="S74" i="48" s="1"/>
  <c r="R74" i="48"/>
  <c r="Q74" i="48" s="1"/>
  <c r="N74" i="48"/>
  <c r="M74" i="48" s="1"/>
  <c r="K74" i="48"/>
  <c r="I74" i="48"/>
  <c r="H74" i="48" s="1"/>
  <c r="G74" i="48"/>
  <c r="F74" i="48" s="1"/>
  <c r="D74" i="48"/>
  <c r="L73" i="48"/>
  <c r="E73" i="48"/>
  <c r="X73" i="48"/>
  <c r="W73" i="48" s="1"/>
  <c r="V73" i="48"/>
  <c r="U73" i="48" s="1"/>
  <c r="T73" i="48"/>
  <c r="S73" i="48" s="1"/>
  <c r="R73" i="48"/>
  <c r="Q73" i="48" s="1"/>
  <c r="N73" i="48"/>
  <c r="M73" i="48" s="1"/>
  <c r="K73" i="48"/>
  <c r="I73" i="48"/>
  <c r="H73" i="48" s="1"/>
  <c r="G73" i="48"/>
  <c r="F73" i="48" s="1"/>
  <c r="D73" i="48"/>
  <c r="L72" i="48"/>
  <c r="E72" i="48"/>
  <c r="X72" i="48"/>
  <c r="W72" i="48" s="1"/>
  <c r="V72" i="48"/>
  <c r="U72" i="48" s="1"/>
  <c r="T72" i="48"/>
  <c r="S72" i="48" s="1"/>
  <c r="R72" i="48"/>
  <c r="Q72" i="48" s="1"/>
  <c r="N72" i="48"/>
  <c r="M72" i="48" s="1"/>
  <c r="K72" i="48"/>
  <c r="I72" i="48"/>
  <c r="H72" i="48" s="1"/>
  <c r="G72" i="48"/>
  <c r="F72" i="48" s="1"/>
  <c r="D72" i="48"/>
  <c r="L71" i="48"/>
  <c r="E71" i="48"/>
  <c r="X71" i="48"/>
  <c r="W71" i="48" s="1"/>
  <c r="V71" i="48"/>
  <c r="U71" i="48" s="1"/>
  <c r="T71" i="48"/>
  <c r="S71" i="48" s="1"/>
  <c r="R71" i="48"/>
  <c r="Q71" i="48" s="1"/>
  <c r="N71" i="48"/>
  <c r="M71" i="48" s="1"/>
  <c r="K71" i="48"/>
  <c r="I71" i="48"/>
  <c r="H71" i="48" s="1"/>
  <c r="G71" i="48"/>
  <c r="F71" i="48" s="1"/>
  <c r="D71" i="48"/>
  <c r="L70" i="48"/>
  <c r="E70" i="48"/>
  <c r="X70" i="48"/>
  <c r="W70" i="48" s="1"/>
  <c r="V70" i="48"/>
  <c r="U70" i="48" s="1"/>
  <c r="T70" i="48"/>
  <c r="S70" i="48" s="1"/>
  <c r="R70" i="48"/>
  <c r="Q70" i="48" s="1"/>
  <c r="N70" i="48"/>
  <c r="M70" i="48" s="1"/>
  <c r="K70" i="48"/>
  <c r="I70" i="48"/>
  <c r="H70" i="48" s="1"/>
  <c r="G70" i="48"/>
  <c r="F70" i="48" s="1"/>
  <c r="D70" i="48"/>
  <c r="L69" i="48"/>
  <c r="E69" i="48"/>
  <c r="X69" i="48"/>
  <c r="W69" i="48" s="1"/>
  <c r="V69" i="48"/>
  <c r="U69" i="48" s="1"/>
  <c r="T69" i="48"/>
  <c r="S69" i="48" s="1"/>
  <c r="R69" i="48"/>
  <c r="Q69" i="48" s="1"/>
  <c r="N69" i="48"/>
  <c r="M69" i="48" s="1"/>
  <c r="K69" i="48"/>
  <c r="I69" i="48"/>
  <c r="H69" i="48" s="1"/>
  <c r="G69" i="48"/>
  <c r="F69" i="48" s="1"/>
  <c r="D69" i="48"/>
  <c r="L68" i="48"/>
  <c r="E68" i="48"/>
  <c r="X68" i="48"/>
  <c r="W68" i="48" s="1"/>
  <c r="V68" i="48"/>
  <c r="U68" i="48" s="1"/>
  <c r="T68" i="48"/>
  <c r="S68" i="48" s="1"/>
  <c r="R68" i="48"/>
  <c r="Q68" i="48" s="1"/>
  <c r="N68" i="48"/>
  <c r="M68" i="48" s="1"/>
  <c r="K68" i="48"/>
  <c r="I68" i="48"/>
  <c r="H68" i="48" s="1"/>
  <c r="G68" i="48"/>
  <c r="F68" i="48" s="1"/>
  <c r="D68" i="48"/>
  <c r="L67" i="48"/>
  <c r="E67" i="48"/>
  <c r="X67" i="48"/>
  <c r="W67" i="48" s="1"/>
  <c r="V67" i="48"/>
  <c r="U67" i="48" s="1"/>
  <c r="T67" i="48"/>
  <c r="S67" i="48" s="1"/>
  <c r="R67" i="48"/>
  <c r="Q67" i="48" s="1"/>
  <c r="N67" i="48"/>
  <c r="M67" i="48" s="1"/>
  <c r="K67" i="48"/>
  <c r="I67" i="48"/>
  <c r="H67" i="48" s="1"/>
  <c r="G67" i="48"/>
  <c r="F67" i="48" s="1"/>
  <c r="D67" i="48"/>
  <c r="L66" i="48"/>
  <c r="E66" i="48"/>
  <c r="X66" i="48"/>
  <c r="W66" i="48" s="1"/>
  <c r="V66" i="48"/>
  <c r="U66" i="48" s="1"/>
  <c r="T66" i="48"/>
  <c r="S66" i="48" s="1"/>
  <c r="R66" i="48"/>
  <c r="Q66" i="48" s="1"/>
  <c r="N66" i="48"/>
  <c r="M66" i="48" s="1"/>
  <c r="K66" i="48"/>
  <c r="I66" i="48"/>
  <c r="H66" i="48" s="1"/>
  <c r="G66" i="48"/>
  <c r="F66" i="48" s="1"/>
  <c r="D66" i="48"/>
  <c r="L65" i="48"/>
  <c r="E65" i="48"/>
  <c r="X65" i="48"/>
  <c r="W65" i="48" s="1"/>
  <c r="V65" i="48"/>
  <c r="U65" i="48" s="1"/>
  <c r="T65" i="48"/>
  <c r="S65" i="48" s="1"/>
  <c r="R65" i="48"/>
  <c r="Q65" i="48" s="1"/>
  <c r="N65" i="48"/>
  <c r="M65" i="48" s="1"/>
  <c r="K65" i="48"/>
  <c r="I65" i="48"/>
  <c r="H65" i="48" s="1"/>
  <c r="G65" i="48"/>
  <c r="F65" i="48" s="1"/>
  <c r="D65" i="48"/>
  <c r="L64" i="48"/>
  <c r="E64" i="48"/>
  <c r="X64" i="48"/>
  <c r="W64" i="48" s="1"/>
  <c r="V64" i="48"/>
  <c r="U64" i="48" s="1"/>
  <c r="T64" i="48"/>
  <c r="S64" i="48" s="1"/>
  <c r="R64" i="48"/>
  <c r="Q64" i="48" s="1"/>
  <c r="N64" i="48"/>
  <c r="M64" i="48" s="1"/>
  <c r="K64" i="48"/>
  <c r="I64" i="48"/>
  <c r="H64" i="48" s="1"/>
  <c r="G64" i="48"/>
  <c r="F64" i="48" s="1"/>
  <c r="D64" i="48"/>
  <c r="L63" i="48"/>
  <c r="E63" i="48"/>
  <c r="X63" i="48"/>
  <c r="W63" i="48" s="1"/>
  <c r="V63" i="48"/>
  <c r="U63" i="48" s="1"/>
  <c r="T63" i="48"/>
  <c r="S63" i="48" s="1"/>
  <c r="R63" i="48"/>
  <c r="Q63" i="48" s="1"/>
  <c r="N63" i="48"/>
  <c r="M63" i="48" s="1"/>
  <c r="K63" i="48"/>
  <c r="I63" i="48"/>
  <c r="H63" i="48" s="1"/>
  <c r="G63" i="48"/>
  <c r="F63" i="48" s="1"/>
  <c r="D63" i="48"/>
  <c r="L62" i="48"/>
  <c r="E62" i="48"/>
  <c r="X62" i="48"/>
  <c r="W62" i="48" s="1"/>
  <c r="V62" i="48"/>
  <c r="U62" i="48" s="1"/>
  <c r="T62" i="48"/>
  <c r="S62" i="48" s="1"/>
  <c r="R62" i="48"/>
  <c r="Q62" i="48" s="1"/>
  <c r="N62" i="48"/>
  <c r="M62" i="48" s="1"/>
  <c r="K62" i="48"/>
  <c r="I62" i="48"/>
  <c r="H62" i="48" s="1"/>
  <c r="G62" i="48"/>
  <c r="F62" i="48" s="1"/>
  <c r="D62" i="48"/>
  <c r="L61" i="48"/>
  <c r="E61" i="48"/>
  <c r="X61" i="48"/>
  <c r="W61" i="48" s="1"/>
  <c r="V61" i="48"/>
  <c r="U61" i="48" s="1"/>
  <c r="T61" i="48"/>
  <c r="S61" i="48" s="1"/>
  <c r="R61" i="48"/>
  <c r="Q61" i="48" s="1"/>
  <c r="N61" i="48"/>
  <c r="M61" i="48" s="1"/>
  <c r="K61" i="48"/>
  <c r="I61" i="48"/>
  <c r="H61" i="48" s="1"/>
  <c r="G61" i="48"/>
  <c r="F61" i="48" s="1"/>
  <c r="D61" i="48"/>
  <c r="L60" i="48"/>
  <c r="E60" i="48"/>
  <c r="X60" i="48"/>
  <c r="W60" i="48" s="1"/>
  <c r="V60" i="48"/>
  <c r="U60" i="48" s="1"/>
  <c r="T60" i="48"/>
  <c r="S60" i="48" s="1"/>
  <c r="R60" i="48"/>
  <c r="Q60" i="48" s="1"/>
  <c r="N60" i="48"/>
  <c r="M60" i="48" s="1"/>
  <c r="K60" i="48"/>
  <c r="I60" i="48"/>
  <c r="H60" i="48" s="1"/>
  <c r="G60" i="48"/>
  <c r="F60" i="48" s="1"/>
  <c r="D60" i="48"/>
  <c r="L59" i="48"/>
  <c r="E59" i="48"/>
  <c r="X59" i="48"/>
  <c r="W59" i="48" s="1"/>
  <c r="V59" i="48"/>
  <c r="U59" i="48" s="1"/>
  <c r="T59" i="48"/>
  <c r="S59" i="48" s="1"/>
  <c r="R59" i="48"/>
  <c r="Q59" i="48" s="1"/>
  <c r="N59" i="48"/>
  <c r="M59" i="48" s="1"/>
  <c r="K59" i="48"/>
  <c r="I59" i="48"/>
  <c r="H59" i="48" s="1"/>
  <c r="G59" i="48"/>
  <c r="F59" i="48" s="1"/>
  <c r="D59" i="48"/>
  <c r="L58" i="48"/>
  <c r="E58" i="48"/>
  <c r="X58" i="48"/>
  <c r="W58" i="48" s="1"/>
  <c r="V58" i="48"/>
  <c r="U58" i="48" s="1"/>
  <c r="T58" i="48"/>
  <c r="S58" i="48" s="1"/>
  <c r="R58" i="48"/>
  <c r="Q58" i="48" s="1"/>
  <c r="N58" i="48"/>
  <c r="M58" i="48" s="1"/>
  <c r="K58" i="48"/>
  <c r="I58" i="48"/>
  <c r="H58" i="48" s="1"/>
  <c r="G58" i="48"/>
  <c r="F58" i="48" s="1"/>
  <c r="D58" i="48"/>
  <c r="L57" i="48"/>
  <c r="E57" i="48"/>
  <c r="X57" i="48"/>
  <c r="W57" i="48" s="1"/>
  <c r="V57" i="48"/>
  <c r="U57" i="48" s="1"/>
  <c r="T57" i="48"/>
  <c r="S57" i="48" s="1"/>
  <c r="R57" i="48"/>
  <c r="Q57" i="48" s="1"/>
  <c r="N57" i="48"/>
  <c r="M57" i="48" s="1"/>
  <c r="K57" i="48"/>
  <c r="I57" i="48"/>
  <c r="H57" i="48" s="1"/>
  <c r="G57" i="48"/>
  <c r="F57" i="48" s="1"/>
  <c r="D57" i="48"/>
  <c r="L56" i="48"/>
  <c r="E56" i="48"/>
  <c r="X56" i="48"/>
  <c r="W56" i="48" s="1"/>
  <c r="V56" i="48"/>
  <c r="U56" i="48" s="1"/>
  <c r="T56" i="48"/>
  <c r="S56" i="48" s="1"/>
  <c r="R56" i="48"/>
  <c r="Q56" i="48" s="1"/>
  <c r="N56" i="48"/>
  <c r="M56" i="48" s="1"/>
  <c r="K56" i="48"/>
  <c r="I56" i="48"/>
  <c r="H56" i="48" s="1"/>
  <c r="G56" i="48"/>
  <c r="F56" i="48" s="1"/>
  <c r="D56" i="48"/>
  <c r="L55" i="48"/>
  <c r="E55" i="48"/>
  <c r="X55" i="48"/>
  <c r="W55" i="48" s="1"/>
  <c r="V55" i="48"/>
  <c r="U55" i="48" s="1"/>
  <c r="T55" i="48"/>
  <c r="S55" i="48" s="1"/>
  <c r="R55" i="48"/>
  <c r="Q55" i="48" s="1"/>
  <c r="N55" i="48"/>
  <c r="M55" i="48" s="1"/>
  <c r="K55" i="48"/>
  <c r="I55" i="48"/>
  <c r="H55" i="48" s="1"/>
  <c r="G55" i="48"/>
  <c r="F55" i="48" s="1"/>
  <c r="D55" i="48"/>
  <c r="L54" i="48"/>
  <c r="E54" i="48"/>
  <c r="X54" i="48"/>
  <c r="W54" i="48" s="1"/>
  <c r="V54" i="48"/>
  <c r="U54" i="48" s="1"/>
  <c r="T54" i="48"/>
  <c r="S54" i="48" s="1"/>
  <c r="R54" i="48"/>
  <c r="Q54" i="48" s="1"/>
  <c r="N54" i="48"/>
  <c r="M54" i="48" s="1"/>
  <c r="K54" i="48"/>
  <c r="I54" i="48"/>
  <c r="H54" i="48" s="1"/>
  <c r="G54" i="48"/>
  <c r="F54" i="48" s="1"/>
  <c r="D54" i="48"/>
  <c r="L53" i="48"/>
  <c r="E53" i="48"/>
  <c r="X53" i="48"/>
  <c r="W53" i="48" s="1"/>
  <c r="V53" i="48"/>
  <c r="U53" i="48" s="1"/>
  <c r="T53" i="48"/>
  <c r="S53" i="48" s="1"/>
  <c r="R53" i="48"/>
  <c r="Q53" i="48" s="1"/>
  <c r="N53" i="48"/>
  <c r="M53" i="48" s="1"/>
  <c r="K53" i="48"/>
  <c r="I53" i="48"/>
  <c r="H53" i="48" s="1"/>
  <c r="G53" i="48"/>
  <c r="F53" i="48" s="1"/>
  <c r="D53" i="48"/>
  <c r="L52" i="48"/>
  <c r="E52" i="48"/>
  <c r="X52" i="48"/>
  <c r="W52" i="48" s="1"/>
  <c r="V52" i="48"/>
  <c r="U52" i="48" s="1"/>
  <c r="T52" i="48"/>
  <c r="S52" i="48" s="1"/>
  <c r="R52" i="48"/>
  <c r="Q52" i="48" s="1"/>
  <c r="N52" i="48"/>
  <c r="M52" i="48" s="1"/>
  <c r="K52" i="48"/>
  <c r="I52" i="48"/>
  <c r="H52" i="48" s="1"/>
  <c r="G52" i="48"/>
  <c r="F52" i="48" s="1"/>
  <c r="D52" i="48"/>
  <c r="L51" i="48"/>
  <c r="E51" i="48"/>
  <c r="X51" i="48"/>
  <c r="W51" i="48" s="1"/>
  <c r="V51" i="48"/>
  <c r="U51" i="48" s="1"/>
  <c r="T51" i="48"/>
  <c r="S51" i="48" s="1"/>
  <c r="R51" i="48"/>
  <c r="Q51" i="48" s="1"/>
  <c r="N51" i="48"/>
  <c r="M51" i="48" s="1"/>
  <c r="K51" i="48"/>
  <c r="I51" i="48"/>
  <c r="H51" i="48" s="1"/>
  <c r="G51" i="48"/>
  <c r="F51" i="48" s="1"/>
  <c r="D51" i="48"/>
  <c r="L50" i="48"/>
  <c r="E50" i="48"/>
  <c r="X50" i="48"/>
  <c r="W50" i="48" s="1"/>
  <c r="V50" i="48"/>
  <c r="U50" i="48" s="1"/>
  <c r="T50" i="48"/>
  <c r="S50" i="48" s="1"/>
  <c r="R50" i="48"/>
  <c r="Q50" i="48" s="1"/>
  <c r="N50" i="48"/>
  <c r="M50" i="48" s="1"/>
  <c r="K50" i="48"/>
  <c r="I50" i="48"/>
  <c r="H50" i="48" s="1"/>
  <c r="G50" i="48"/>
  <c r="F50" i="48" s="1"/>
  <c r="D50" i="48"/>
  <c r="L49" i="48"/>
  <c r="E49" i="48"/>
  <c r="X49" i="48"/>
  <c r="W49" i="48" s="1"/>
  <c r="V49" i="48"/>
  <c r="U49" i="48" s="1"/>
  <c r="T49" i="48"/>
  <c r="S49" i="48" s="1"/>
  <c r="R49" i="48"/>
  <c r="Q49" i="48" s="1"/>
  <c r="N49" i="48"/>
  <c r="M49" i="48" s="1"/>
  <c r="K49" i="48"/>
  <c r="I49" i="48"/>
  <c r="H49" i="48" s="1"/>
  <c r="G49" i="48"/>
  <c r="F49" i="48" s="1"/>
  <c r="D49" i="48"/>
  <c r="L48" i="48"/>
  <c r="E48" i="48"/>
  <c r="X48" i="48"/>
  <c r="W48" i="48" s="1"/>
  <c r="V48" i="48"/>
  <c r="U48" i="48" s="1"/>
  <c r="T48" i="48"/>
  <c r="S48" i="48" s="1"/>
  <c r="R48" i="48"/>
  <c r="Q48" i="48" s="1"/>
  <c r="N48" i="48"/>
  <c r="M48" i="48" s="1"/>
  <c r="K48" i="48"/>
  <c r="I48" i="48"/>
  <c r="H48" i="48" s="1"/>
  <c r="G48" i="48"/>
  <c r="F48" i="48" s="1"/>
  <c r="D48" i="48"/>
  <c r="L47" i="48"/>
  <c r="E47" i="48"/>
  <c r="X47" i="48"/>
  <c r="W47" i="48" s="1"/>
  <c r="V47" i="48"/>
  <c r="U47" i="48" s="1"/>
  <c r="T47" i="48"/>
  <c r="S47" i="48" s="1"/>
  <c r="R47" i="48"/>
  <c r="Q47" i="48" s="1"/>
  <c r="N47" i="48"/>
  <c r="M47" i="48" s="1"/>
  <c r="K47" i="48"/>
  <c r="I47" i="48"/>
  <c r="H47" i="48" s="1"/>
  <c r="G47" i="48"/>
  <c r="F47" i="48" s="1"/>
  <c r="D47" i="48"/>
  <c r="L46" i="48"/>
  <c r="E46" i="48"/>
  <c r="X46" i="48"/>
  <c r="W46" i="48" s="1"/>
  <c r="V46" i="48"/>
  <c r="U46" i="48" s="1"/>
  <c r="T46" i="48"/>
  <c r="S46" i="48" s="1"/>
  <c r="R46" i="48"/>
  <c r="Q46" i="48" s="1"/>
  <c r="N46" i="48"/>
  <c r="M46" i="48" s="1"/>
  <c r="K46" i="48"/>
  <c r="I46" i="48"/>
  <c r="H46" i="48" s="1"/>
  <c r="G46" i="48"/>
  <c r="F46" i="48" s="1"/>
  <c r="D46" i="48"/>
  <c r="L45" i="48"/>
  <c r="E45" i="48"/>
  <c r="X45" i="48"/>
  <c r="W45" i="48" s="1"/>
  <c r="V45" i="48"/>
  <c r="U45" i="48" s="1"/>
  <c r="T45" i="48"/>
  <c r="S45" i="48" s="1"/>
  <c r="R45" i="48"/>
  <c r="Q45" i="48" s="1"/>
  <c r="N45" i="48"/>
  <c r="M45" i="48" s="1"/>
  <c r="K45" i="48"/>
  <c r="I45" i="48"/>
  <c r="H45" i="48" s="1"/>
  <c r="G45" i="48"/>
  <c r="F45" i="48" s="1"/>
  <c r="D45" i="48"/>
  <c r="L44" i="48"/>
  <c r="E44" i="48"/>
  <c r="X44" i="48"/>
  <c r="W44" i="48" s="1"/>
  <c r="V44" i="48"/>
  <c r="U44" i="48" s="1"/>
  <c r="T44" i="48"/>
  <c r="S44" i="48" s="1"/>
  <c r="R44" i="48"/>
  <c r="Q44" i="48" s="1"/>
  <c r="N44" i="48"/>
  <c r="M44" i="48" s="1"/>
  <c r="K44" i="48"/>
  <c r="I44" i="48"/>
  <c r="H44" i="48" s="1"/>
  <c r="G44" i="48"/>
  <c r="F44" i="48" s="1"/>
  <c r="D44" i="48"/>
  <c r="L43" i="48"/>
  <c r="E43" i="48"/>
  <c r="X43" i="48"/>
  <c r="W43" i="48" s="1"/>
  <c r="V43" i="48"/>
  <c r="U43" i="48" s="1"/>
  <c r="T43" i="48"/>
  <c r="S43" i="48" s="1"/>
  <c r="R43" i="48"/>
  <c r="Q43" i="48" s="1"/>
  <c r="N43" i="48"/>
  <c r="M43" i="48" s="1"/>
  <c r="K43" i="48"/>
  <c r="I43" i="48"/>
  <c r="H43" i="48" s="1"/>
  <c r="G43" i="48"/>
  <c r="F43" i="48" s="1"/>
  <c r="D43" i="48"/>
  <c r="L42" i="48"/>
  <c r="E42" i="48"/>
  <c r="X42" i="48"/>
  <c r="W42" i="48" s="1"/>
  <c r="V42" i="48"/>
  <c r="U42" i="48" s="1"/>
  <c r="T42" i="48"/>
  <c r="S42" i="48" s="1"/>
  <c r="R42" i="48"/>
  <c r="Q42" i="48" s="1"/>
  <c r="N42" i="48"/>
  <c r="M42" i="48" s="1"/>
  <c r="K42" i="48"/>
  <c r="I42" i="48"/>
  <c r="H42" i="48" s="1"/>
  <c r="G42" i="48"/>
  <c r="F42" i="48" s="1"/>
  <c r="D42" i="48"/>
  <c r="L41" i="48"/>
  <c r="E41" i="48"/>
  <c r="X41" i="48"/>
  <c r="W41" i="48" s="1"/>
  <c r="V41" i="48"/>
  <c r="U41" i="48" s="1"/>
  <c r="T41" i="48"/>
  <c r="S41" i="48" s="1"/>
  <c r="R41" i="48"/>
  <c r="Q41" i="48" s="1"/>
  <c r="N41" i="48"/>
  <c r="M41" i="48" s="1"/>
  <c r="K41" i="48"/>
  <c r="I41" i="48"/>
  <c r="H41" i="48" s="1"/>
  <c r="G41" i="48"/>
  <c r="F41" i="48" s="1"/>
  <c r="D41" i="48"/>
  <c r="L40" i="48"/>
  <c r="E40" i="48"/>
  <c r="X40" i="48"/>
  <c r="W40" i="48" s="1"/>
  <c r="V40" i="48"/>
  <c r="U40" i="48" s="1"/>
  <c r="T40" i="48"/>
  <c r="S40" i="48" s="1"/>
  <c r="R40" i="48"/>
  <c r="Q40" i="48" s="1"/>
  <c r="N40" i="48"/>
  <c r="M40" i="48" s="1"/>
  <c r="K40" i="48"/>
  <c r="I40" i="48"/>
  <c r="H40" i="48" s="1"/>
  <c r="G40" i="48"/>
  <c r="F40" i="48" s="1"/>
  <c r="D40" i="48"/>
  <c r="L39" i="48"/>
  <c r="E39" i="48"/>
  <c r="X39" i="48"/>
  <c r="W39" i="48" s="1"/>
  <c r="V39" i="48"/>
  <c r="U39" i="48" s="1"/>
  <c r="T39" i="48"/>
  <c r="S39" i="48" s="1"/>
  <c r="R39" i="48"/>
  <c r="Q39" i="48" s="1"/>
  <c r="N39" i="48"/>
  <c r="M39" i="48" s="1"/>
  <c r="K39" i="48"/>
  <c r="I39" i="48"/>
  <c r="H39" i="48" s="1"/>
  <c r="G39" i="48"/>
  <c r="F39" i="48" s="1"/>
  <c r="D39" i="48"/>
  <c r="L38" i="48"/>
  <c r="E38" i="48"/>
  <c r="X38" i="48"/>
  <c r="W38" i="48" s="1"/>
  <c r="V38" i="48"/>
  <c r="U38" i="48" s="1"/>
  <c r="T38" i="48"/>
  <c r="S38" i="48" s="1"/>
  <c r="R38" i="48"/>
  <c r="Q38" i="48" s="1"/>
  <c r="N38" i="48"/>
  <c r="M38" i="48" s="1"/>
  <c r="K38" i="48"/>
  <c r="I38" i="48"/>
  <c r="H38" i="48" s="1"/>
  <c r="G38" i="48"/>
  <c r="F38" i="48" s="1"/>
  <c r="D38" i="48"/>
  <c r="L37" i="48"/>
  <c r="E37" i="48"/>
  <c r="X37" i="48"/>
  <c r="W37" i="48" s="1"/>
  <c r="V37" i="48"/>
  <c r="U37" i="48" s="1"/>
  <c r="T37" i="48"/>
  <c r="S37" i="48" s="1"/>
  <c r="R37" i="48"/>
  <c r="Q37" i="48" s="1"/>
  <c r="N37" i="48"/>
  <c r="M37" i="48" s="1"/>
  <c r="K37" i="48"/>
  <c r="I37" i="48"/>
  <c r="H37" i="48" s="1"/>
  <c r="G37" i="48"/>
  <c r="F37" i="48" s="1"/>
  <c r="D37" i="48"/>
  <c r="L36" i="48"/>
  <c r="E36" i="48"/>
  <c r="X36" i="48"/>
  <c r="W36" i="48" s="1"/>
  <c r="V36" i="48"/>
  <c r="U36" i="48" s="1"/>
  <c r="T36" i="48"/>
  <c r="S36" i="48" s="1"/>
  <c r="R36" i="48"/>
  <c r="Q36" i="48" s="1"/>
  <c r="N36" i="48"/>
  <c r="M36" i="48" s="1"/>
  <c r="K36" i="48"/>
  <c r="I36" i="48"/>
  <c r="H36" i="48" s="1"/>
  <c r="G36" i="48"/>
  <c r="F36" i="48" s="1"/>
  <c r="D36" i="48"/>
  <c r="L35" i="48"/>
  <c r="E35" i="48"/>
  <c r="X35" i="48"/>
  <c r="W35" i="48" s="1"/>
  <c r="V35" i="48"/>
  <c r="U35" i="48" s="1"/>
  <c r="T35" i="48"/>
  <c r="S35" i="48" s="1"/>
  <c r="R35" i="48"/>
  <c r="Q35" i="48" s="1"/>
  <c r="N35" i="48"/>
  <c r="M35" i="48" s="1"/>
  <c r="K35" i="48"/>
  <c r="I35" i="48"/>
  <c r="H35" i="48" s="1"/>
  <c r="G35" i="48"/>
  <c r="F35" i="48" s="1"/>
  <c r="D35" i="48"/>
  <c r="L34" i="48"/>
  <c r="E34" i="48"/>
  <c r="X34" i="48"/>
  <c r="W34" i="48" s="1"/>
  <c r="V34" i="48"/>
  <c r="U34" i="48" s="1"/>
  <c r="T34" i="48"/>
  <c r="S34" i="48" s="1"/>
  <c r="R34" i="48"/>
  <c r="Q34" i="48" s="1"/>
  <c r="N34" i="48"/>
  <c r="M34" i="48" s="1"/>
  <c r="K34" i="48"/>
  <c r="I34" i="48"/>
  <c r="H34" i="48" s="1"/>
  <c r="G34" i="48"/>
  <c r="F34" i="48" s="1"/>
  <c r="D34" i="48"/>
  <c r="L33" i="48"/>
  <c r="E33" i="48"/>
  <c r="X33" i="48"/>
  <c r="W33" i="48" s="1"/>
  <c r="V33" i="48"/>
  <c r="U33" i="48" s="1"/>
  <c r="T33" i="48"/>
  <c r="S33" i="48" s="1"/>
  <c r="R33" i="48"/>
  <c r="Q33" i="48" s="1"/>
  <c r="N33" i="48"/>
  <c r="M33" i="48" s="1"/>
  <c r="K33" i="48"/>
  <c r="I33" i="48"/>
  <c r="H33" i="48" s="1"/>
  <c r="G33" i="48"/>
  <c r="F33" i="48" s="1"/>
  <c r="D33" i="48"/>
  <c r="L32" i="48"/>
  <c r="E32" i="48"/>
  <c r="X32" i="48"/>
  <c r="W32" i="48" s="1"/>
  <c r="V32" i="48"/>
  <c r="U32" i="48" s="1"/>
  <c r="T32" i="48"/>
  <c r="S32" i="48" s="1"/>
  <c r="R32" i="48"/>
  <c r="Q32" i="48" s="1"/>
  <c r="N32" i="48"/>
  <c r="M32" i="48" s="1"/>
  <c r="K32" i="48"/>
  <c r="G32" i="48"/>
  <c r="F32" i="48" s="1"/>
  <c r="D32" i="48"/>
  <c r="L31" i="48"/>
  <c r="E31" i="48"/>
  <c r="X31" i="48"/>
  <c r="W31" i="48" s="1"/>
  <c r="V31" i="48"/>
  <c r="U31" i="48" s="1"/>
  <c r="T31" i="48"/>
  <c r="S31" i="48" s="1"/>
  <c r="R31" i="48"/>
  <c r="Q31" i="48" s="1"/>
  <c r="N31" i="48"/>
  <c r="M31" i="48" s="1"/>
  <c r="K31" i="48"/>
  <c r="I31" i="48"/>
  <c r="H31" i="48" s="1"/>
  <c r="G31" i="48"/>
  <c r="F31" i="48" s="1"/>
  <c r="D31" i="48"/>
  <c r="L30" i="48"/>
  <c r="E30" i="48"/>
  <c r="X30" i="48"/>
  <c r="W30" i="48" s="1"/>
  <c r="V30" i="48"/>
  <c r="U30" i="48" s="1"/>
  <c r="T30" i="48"/>
  <c r="S30" i="48" s="1"/>
  <c r="R30" i="48"/>
  <c r="Q30" i="48" s="1"/>
  <c r="N30" i="48"/>
  <c r="M30" i="48" s="1"/>
  <c r="K30" i="48"/>
  <c r="I30" i="48"/>
  <c r="H30" i="48" s="1"/>
  <c r="G30" i="48"/>
  <c r="F30" i="48" s="1"/>
  <c r="D30" i="48"/>
  <c r="L29" i="48"/>
  <c r="E29" i="48"/>
  <c r="X29" i="48"/>
  <c r="W29" i="48" s="1"/>
  <c r="V29" i="48"/>
  <c r="U29" i="48" s="1"/>
  <c r="T29" i="48"/>
  <c r="S29" i="48" s="1"/>
  <c r="R29" i="48"/>
  <c r="Q29" i="48" s="1"/>
  <c r="N29" i="48"/>
  <c r="M29" i="48" s="1"/>
  <c r="K29" i="48"/>
  <c r="I29" i="48"/>
  <c r="H29" i="48" s="1"/>
  <c r="G29" i="48"/>
  <c r="F29" i="48" s="1"/>
  <c r="D29" i="48"/>
  <c r="L28" i="48"/>
  <c r="E28" i="48"/>
  <c r="X28" i="48"/>
  <c r="W28" i="48" s="1"/>
  <c r="V28" i="48"/>
  <c r="U28" i="48" s="1"/>
  <c r="T28" i="48"/>
  <c r="S28" i="48" s="1"/>
  <c r="R28" i="48"/>
  <c r="Q28" i="48" s="1"/>
  <c r="N28" i="48"/>
  <c r="M28" i="48" s="1"/>
  <c r="K28" i="48"/>
  <c r="I28" i="48"/>
  <c r="H28" i="48" s="1"/>
  <c r="G28" i="48"/>
  <c r="F28" i="48" s="1"/>
  <c r="D28" i="48"/>
  <c r="L27" i="48"/>
  <c r="E27" i="48"/>
  <c r="X27" i="48"/>
  <c r="W27" i="48" s="1"/>
  <c r="V27" i="48"/>
  <c r="U27" i="48" s="1"/>
  <c r="T27" i="48"/>
  <c r="S27" i="48" s="1"/>
  <c r="R27" i="48"/>
  <c r="Q27" i="48" s="1"/>
  <c r="N27" i="48"/>
  <c r="M27" i="48" s="1"/>
  <c r="K27" i="48"/>
  <c r="I27" i="48"/>
  <c r="H27" i="48" s="1"/>
  <c r="G27" i="48"/>
  <c r="F27" i="48" s="1"/>
  <c r="D27" i="48"/>
  <c r="L26" i="48"/>
  <c r="E26" i="48"/>
  <c r="X26" i="48"/>
  <c r="W26" i="48" s="1"/>
  <c r="V26" i="48"/>
  <c r="U26" i="48" s="1"/>
  <c r="T26" i="48"/>
  <c r="S26" i="48" s="1"/>
  <c r="R26" i="48"/>
  <c r="Q26" i="48" s="1"/>
  <c r="N26" i="48"/>
  <c r="M26" i="48" s="1"/>
  <c r="K26" i="48"/>
  <c r="I26" i="48"/>
  <c r="H26" i="48" s="1"/>
  <c r="G26" i="48"/>
  <c r="F26" i="48" s="1"/>
  <c r="D26" i="48"/>
  <c r="L25" i="48"/>
  <c r="E25" i="48"/>
  <c r="X25" i="48"/>
  <c r="W25" i="48" s="1"/>
  <c r="V25" i="48"/>
  <c r="U25" i="48" s="1"/>
  <c r="T25" i="48"/>
  <c r="S25" i="48" s="1"/>
  <c r="R25" i="48"/>
  <c r="Q25" i="48" s="1"/>
  <c r="N25" i="48"/>
  <c r="M25" i="48" s="1"/>
  <c r="K25" i="48"/>
  <c r="I25" i="48"/>
  <c r="H25" i="48" s="1"/>
  <c r="G25" i="48"/>
  <c r="F25" i="48" s="1"/>
  <c r="D25" i="48"/>
  <c r="L24" i="48"/>
  <c r="E24" i="48"/>
  <c r="X24" i="48"/>
  <c r="W24" i="48" s="1"/>
  <c r="V24" i="48"/>
  <c r="U24" i="48" s="1"/>
  <c r="T24" i="48"/>
  <c r="S24" i="48" s="1"/>
  <c r="R24" i="48"/>
  <c r="Q24" i="48" s="1"/>
  <c r="N24" i="48"/>
  <c r="M24" i="48" s="1"/>
  <c r="K24" i="48"/>
  <c r="I24" i="48"/>
  <c r="H24" i="48" s="1"/>
  <c r="G24" i="48"/>
  <c r="F24" i="48" s="1"/>
  <c r="D24" i="48"/>
  <c r="L23" i="48"/>
  <c r="E23" i="48"/>
  <c r="X23" i="48"/>
  <c r="W23" i="48" s="1"/>
  <c r="V23" i="48"/>
  <c r="U23" i="48" s="1"/>
  <c r="T23" i="48"/>
  <c r="S23" i="48" s="1"/>
  <c r="R23" i="48"/>
  <c r="Q23" i="48" s="1"/>
  <c r="N23" i="48"/>
  <c r="M23" i="48" s="1"/>
  <c r="K23" i="48"/>
  <c r="I23" i="48"/>
  <c r="H23" i="48" s="1"/>
  <c r="G23" i="48"/>
  <c r="F23" i="48" s="1"/>
  <c r="D23" i="48"/>
  <c r="L22" i="48"/>
  <c r="E22" i="48"/>
  <c r="X22" i="48"/>
  <c r="W22" i="48" s="1"/>
  <c r="V22" i="48"/>
  <c r="U22" i="48" s="1"/>
  <c r="T22" i="48"/>
  <c r="S22" i="48" s="1"/>
  <c r="R22" i="48"/>
  <c r="Q22" i="48" s="1"/>
  <c r="N22" i="48"/>
  <c r="M22" i="48" s="1"/>
  <c r="K22" i="48"/>
  <c r="I22" i="48"/>
  <c r="H22" i="48" s="1"/>
  <c r="G22" i="48"/>
  <c r="F22" i="48" s="1"/>
  <c r="D22" i="48"/>
  <c r="L21" i="48"/>
  <c r="E21" i="48"/>
  <c r="X21" i="48"/>
  <c r="W21" i="48" s="1"/>
  <c r="V21" i="48"/>
  <c r="U21" i="48" s="1"/>
  <c r="T21" i="48"/>
  <c r="S21" i="48" s="1"/>
  <c r="R21" i="48"/>
  <c r="Q21" i="48" s="1"/>
  <c r="N21" i="48"/>
  <c r="M21" i="48" s="1"/>
  <c r="K21" i="48"/>
  <c r="I21" i="48"/>
  <c r="H21" i="48" s="1"/>
  <c r="G21" i="48"/>
  <c r="F21" i="48" s="1"/>
  <c r="D21" i="48"/>
  <c r="L20" i="48"/>
  <c r="E20" i="48"/>
  <c r="X20" i="48"/>
  <c r="W20" i="48" s="1"/>
  <c r="V20" i="48"/>
  <c r="U20" i="48" s="1"/>
  <c r="T20" i="48"/>
  <c r="S20" i="48" s="1"/>
  <c r="R20" i="48"/>
  <c r="Q20" i="48" s="1"/>
  <c r="N20" i="48"/>
  <c r="M20" i="48" s="1"/>
  <c r="K20" i="48"/>
  <c r="I20" i="48"/>
  <c r="H20" i="48" s="1"/>
  <c r="G20" i="48"/>
  <c r="F20" i="48" s="1"/>
  <c r="D20" i="48"/>
  <c r="L19" i="48"/>
  <c r="E19" i="48"/>
  <c r="X19" i="48"/>
  <c r="W19" i="48" s="1"/>
  <c r="V19" i="48"/>
  <c r="U19" i="48" s="1"/>
  <c r="T19" i="48"/>
  <c r="S19" i="48" s="1"/>
  <c r="R19" i="48"/>
  <c r="Q19" i="48" s="1"/>
  <c r="N19" i="48"/>
  <c r="M19" i="48" s="1"/>
  <c r="K19" i="48"/>
  <c r="I19" i="48"/>
  <c r="H19" i="48" s="1"/>
  <c r="G19" i="48"/>
  <c r="F19" i="48" s="1"/>
  <c r="D19" i="48"/>
  <c r="L18" i="48"/>
  <c r="E18" i="48"/>
  <c r="X18" i="48"/>
  <c r="W18" i="48" s="1"/>
  <c r="V18" i="48"/>
  <c r="U18" i="48" s="1"/>
  <c r="T18" i="48"/>
  <c r="S18" i="48" s="1"/>
  <c r="R18" i="48"/>
  <c r="Q18" i="48" s="1"/>
  <c r="N18" i="48"/>
  <c r="M18" i="48" s="1"/>
  <c r="K18" i="48"/>
  <c r="I18" i="48"/>
  <c r="H18" i="48" s="1"/>
  <c r="G18" i="48"/>
  <c r="F18" i="48" s="1"/>
  <c r="D18" i="48"/>
  <c r="L17" i="48"/>
  <c r="E17" i="48"/>
  <c r="X17" i="48"/>
  <c r="W17" i="48" s="1"/>
  <c r="V17" i="48"/>
  <c r="U17" i="48" s="1"/>
  <c r="T17" i="48"/>
  <c r="S17" i="48" s="1"/>
  <c r="R17" i="48"/>
  <c r="Q17" i="48" s="1"/>
  <c r="N17" i="48"/>
  <c r="M17" i="48" s="1"/>
  <c r="K17" i="48"/>
  <c r="I17" i="48"/>
  <c r="H17" i="48" s="1"/>
  <c r="G17" i="48"/>
  <c r="F17" i="48" s="1"/>
  <c r="D17" i="48"/>
  <c r="L16" i="48"/>
  <c r="E16" i="48"/>
  <c r="X16" i="48"/>
  <c r="W16" i="48" s="1"/>
  <c r="V16" i="48"/>
  <c r="U16" i="48" s="1"/>
  <c r="T16" i="48"/>
  <c r="S16" i="48" s="1"/>
  <c r="R16" i="48"/>
  <c r="Q16" i="48" s="1"/>
  <c r="N16" i="48"/>
  <c r="M16" i="48" s="1"/>
  <c r="K16" i="48"/>
  <c r="I16" i="48"/>
  <c r="H16" i="48" s="1"/>
  <c r="G16" i="48"/>
  <c r="F16" i="48" s="1"/>
  <c r="D16" i="48"/>
  <c r="L15" i="48"/>
  <c r="E15" i="48"/>
  <c r="X15" i="48"/>
  <c r="W15" i="48" s="1"/>
  <c r="V15" i="48"/>
  <c r="U15" i="48" s="1"/>
  <c r="T15" i="48"/>
  <c r="S15" i="48" s="1"/>
  <c r="R15" i="48"/>
  <c r="Q15" i="48" s="1"/>
  <c r="N15" i="48"/>
  <c r="M15" i="48" s="1"/>
  <c r="K15" i="48"/>
  <c r="I15" i="48"/>
  <c r="H15" i="48" s="1"/>
  <c r="G15" i="48"/>
  <c r="F15" i="48" s="1"/>
  <c r="D15" i="48"/>
  <c r="L14" i="48"/>
  <c r="E14" i="48"/>
  <c r="X14" i="48"/>
  <c r="W14" i="48" s="1"/>
  <c r="V14" i="48"/>
  <c r="U14" i="48" s="1"/>
  <c r="T14" i="48"/>
  <c r="S14" i="48" s="1"/>
  <c r="R14" i="48"/>
  <c r="Q14" i="48" s="1"/>
  <c r="N14" i="48"/>
  <c r="M14" i="48" s="1"/>
  <c r="K14" i="48"/>
  <c r="I14" i="48"/>
  <c r="H14" i="48" s="1"/>
  <c r="G14" i="48"/>
  <c r="F14" i="48" s="1"/>
  <c r="D14" i="48"/>
  <c r="L13" i="48"/>
  <c r="E13" i="48"/>
  <c r="X13" i="48"/>
  <c r="W13" i="48" s="1"/>
  <c r="V13" i="48"/>
  <c r="U13" i="48" s="1"/>
  <c r="T13" i="48"/>
  <c r="S13" i="48" s="1"/>
  <c r="R13" i="48"/>
  <c r="Q13" i="48" s="1"/>
  <c r="N13" i="48"/>
  <c r="M13" i="48" s="1"/>
  <c r="K13" i="48"/>
  <c r="I13" i="48"/>
  <c r="H13" i="48" s="1"/>
  <c r="D13" i="48"/>
  <c r="L12" i="48"/>
  <c r="E12" i="48"/>
  <c r="X12" i="48"/>
  <c r="W12" i="48" s="1"/>
  <c r="V12" i="48"/>
  <c r="U12" i="48" s="1"/>
  <c r="T12" i="48"/>
  <c r="S12" i="48" s="1"/>
  <c r="R12" i="48"/>
  <c r="Q12" i="48" s="1"/>
  <c r="N12" i="48"/>
  <c r="M12" i="48" s="1"/>
  <c r="K12" i="48"/>
  <c r="I12" i="48"/>
  <c r="H12" i="48" s="1"/>
  <c r="D12" i="48"/>
  <c r="V11" i="48"/>
  <c r="U11" i="48" s="1"/>
  <c r="T11" i="48"/>
  <c r="S11" i="48" s="1"/>
  <c r="P11" i="48"/>
  <c r="O11" i="48" s="1"/>
  <c r="N11" i="48"/>
  <c r="M11" i="48" s="1"/>
  <c r="L11" i="48"/>
  <c r="K11" i="48"/>
  <c r="G11" i="48"/>
  <c r="F11" i="48" s="1"/>
  <c r="E11" i="48"/>
  <c r="D11" i="48"/>
  <c r="X11" i="48"/>
  <c r="W11" i="48" s="1"/>
  <c r="R11" i="48"/>
  <c r="Q11" i="48" s="1"/>
  <c r="V10" i="48"/>
  <c r="U10" i="48" s="1"/>
  <c r="T10" i="48"/>
  <c r="S10" i="48" s="1"/>
  <c r="R10" i="48"/>
  <c r="Q10" i="48" s="1"/>
  <c r="P10" i="48"/>
  <c r="O10" i="48" s="1"/>
  <c r="N10" i="48"/>
  <c r="M10" i="48" s="1"/>
  <c r="L10" i="48"/>
  <c r="E10" i="48"/>
  <c r="X10" i="48"/>
  <c r="W10" i="48" s="1"/>
  <c r="K10" i="48"/>
  <c r="G10" i="48"/>
  <c r="F10" i="48" s="1"/>
  <c r="D10" i="48"/>
  <c r="X9" i="48"/>
  <c r="W9" i="48" s="1"/>
  <c r="V9" i="48"/>
  <c r="U9" i="48" s="1"/>
  <c r="T9" i="48"/>
  <c r="S9" i="48" s="1"/>
  <c r="R9" i="48"/>
  <c r="Q9" i="48" s="1"/>
  <c r="P9" i="48"/>
  <c r="O9" i="48" s="1"/>
  <c r="N9" i="48"/>
  <c r="M9" i="48" s="1"/>
  <c r="L9" i="48"/>
  <c r="K9" i="48"/>
  <c r="G9" i="48"/>
  <c r="E9" i="48"/>
  <c r="D9" i="48"/>
  <c r="X8" i="48"/>
  <c r="W8" i="48" s="1"/>
  <c r="V8" i="48"/>
  <c r="U8" i="48" s="1"/>
  <c r="T8" i="48"/>
  <c r="S8" i="48" s="1"/>
  <c r="R8" i="48"/>
  <c r="Q8" i="48" s="1"/>
  <c r="P8" i="48"/>
  <c r="O8" i="48" s="1"/>
  <c r="N8" i="48"/>
  <c r="L8" i="48"/>
  <c r="K8" i="48"/>
  <c r="G8" i="48"/>
  <c r="F8" i="48" s="1"/>
  <c r="E8" i="48"/>
  <c r="D8" i="48"/>
  <c r="I82" i="47"/>
  <c r="X81" i="47"/>
  <c r="W81" i="47" s="1"/>
  <c r="V81" i="47"/>
  <c r="U81" i="47" s="1"/>
  <c r="T81" i="47"/>
  <c r="S81" i="47" s="1"/>
  <c r="R81" i="47"/>
  <c r="Q81" i="47" s="1"/>
  <c r="P81" i="47"/>
  <c r="O81" i="47" s="1"/>
  <c r="N81" i="47"/>
  <c r="M81" i="47" s="1"/>
  <c r="K81" i="47"/>
  <c r="I81" i="47"/>
  <c r="H81" i="47" s="1"/>
  <c r="G81" i="47"/>
  <c r="F81" i="47" s="1"/>
  <c r="D81" i="47"/>
  <c r="X80" i="47"/>
  <c r="W80" i="47" s="1"/>
  <c r="V80" i="47"/>
  <c r="U80" i="47" s="1"/>
  <c r="T80" i="47"/>
  <c r="S80" i="47" s="1"/>
  <c r="R80" i="47"/>
  <c r="Q80" i="47" s="1"/>
  <c r="P80" i="47"/>
  <c r="O80" i="47" s="1"/>
  <c r="N80" i="47"/>
  <c r="M80" i="47" s="1"/>
  <c r="K80" i="47"/>
  <c r="I80" i="47"/>
  <c r="H80" i="47" s="1"/>
  <c r="G80" i="47"/>
  <c r="F80" i="47" s="1"/>
  <c r="D80" i="47"/>
  <c r="X79" i="47"/>
  <c r="W79" i="47" s="1"/>
  <c r="V79" i="47"/>
  <c r="U79" i="47" s="1"/>
  <c r="T79" i="47"/>
  <c r="S79" i="47" s="1"/>
  <c r="R79" i="47"/>
  <c r="Q79" i="47" s="1"/>
  <c r="P79" i="47"/>
  <c r="O79" i="47" s="1"/>
  <c r="N79" i="47"/>
  <c r="M79" i="47" s="1"/>
  <c r="K79" i="47"/>
  <c r="I79" i="47"/>
  <c r="H79" i="47" s="1"/>
  <c r="G79" i="47"/>
  <c r="F79" i="47" s="1"/>
  <c r="D79" i="47"/>
  <c r="X78" i="47"/>
  <c r="W78" i="47" s="1"/>
  <c r="V78" i="47"/>
  <c r="U78" i="47" s="1"/>
  <c r="T78" i="47"/>
  <c r="S78" i="47" s="1"/>
  <c r="R78" i="47"/>
  <c r="Q78" i="47" s="1"/>
  <c r="P78" i="47"/>
  <c r="O78" i="47" s="1"/>
  <c r="N78" i="47"/>
  <c r="M78" i="47" s="1"/>
  <c r="K78" i="47"/>
  <c r="I78" i="47"/>
  <c r="H78" i="47" s="1"/>
  <c r="G78" i="47"/>
  <c r="F78" i="47" s="1"/>
  <c r="D78" i="47"/>
  <c r="X77" i="47"/>
  <c r="W77" i="47" s="1"/>
  <c r="V77" i="47"/>
  <c r="U77" i="47" s="1"/>
  <c r="T77" i="47"/>
  <c r="S77" i="47" s="1"/>
  <c r="R77" i="47"/>
  <c r="Q77" i="47" s="1"/>
  <c r="P77" i="47"/>
  <c r="O77" i="47" s="1"/>
  <c r="N77" i="47"/>
  <c r="M77" i="47" s="1"/>
  <c r="K77" i="47"/>
  <c r="I77" i="47"/>
  <c r="H77" i="47" s="1"/>
  <c r="G77" i="47"/>
  <c r="F77" i="47" s="1"/>
  <c r="D77" i="47"/>
  <c r="X76" i="47"/>
  <c r="W76" i="47" s="1"/>
  <c r="V76" i="47"/>
  <c r="U76" i="47" s="1"/>
  <c r="T76" i="47"/>
  <c r="S76" i="47" s="1"/>
  <c r="R76" i="47"/>
  <c r="Q76" i="47" s="1"/>
  <c r="P76" i="47"/>
  <c r="O76" i="47" s="1"/>
  <c r="N76" i="47"/>
  <c r="M76" i="47" s="1"/>
  <c r="K76" i="47"/>
  <c r="I76" i="47"/>
  <c r="H76" i="47" s="1"/>
  <c r="G76" i="47"/>
  <c r="F76" i="47" s="1"/>
  <c r="D76" i="47"/>
  <c r="X75" i="47"/>
  <c r="W75" i="47" s="1"/>
  <c r="V75" i="47"/>
  <c r="U75" i="47" s="1"/>
  <c r="T75" i="47"/>
  <c r="S75" i="47" s="1"/>
  <c r="R75" i="47"/>
  <c r="Q75" i="47" s="1"/>
  <c r="P75" i="47"/>
  <c r="O75" i="47" s="1"/>
  <c r="N75" i="47"/>
  <c r="M75" i="47" s="1"/>
  <c r="K75" i="47"/>
  <c r="I75" i="47"/>
  <c r="H75" i="47" s="1"/>
  <c r="G75" i="47"/>
  <c r="F75" i="47" s="1"/>
  <c r="D75" i="47"/>
  <c r="X74" i="47"/>
  <c r="W74" i="47" s="1"/>
  <c r="V74" i="47"/>
  <c r="U74" i="47" s="1"/>
  <c r="T74" i="47"/>
  <c r="S74" i="47" s="1"/>
  <c r="R74" i="47"/>
  <c r="Q74" i="47" s="1"/>
  <c r="P74" i="47"/>
  <c r="O74" i="47" s="1"/>
  <c r="N74" i="47"/>
  <c r="M74" i="47" s="1"/>
  <c r="K74" i="47"/>
  <c r="I74" i="47"/>
  <c r="H74" i="47" s="1"/>
  <c r="G74" i="47"/>
  <c r="F74" i="47" s="1"/>
  <c r="D74" i="47"/>
  <c r="X73" i="47"/>
  <c r="W73" i="47" s="1"/>
  <c r="V73" i="47"/>
  <c r="U73" i="47" s="1"/>
  <c r="T73" i="47"/>
  <c r="S73" i="47" s="1"/>
  <c r="R73" i="47"/>
  <c r="Q73" i="47" s="1"/>
  <c r="P73" i="47"/>
  <c r="O73" i="47" s="1"/>
  <c r="N73" i="47"/>
  <c r="M73" i="47" s="1"/>
  <c r="K73" i="47"/>
  <c r="I73" i="47"/>
  <c r="H73" i="47" s="1"/>
  <c r="G73" i="47"/>
  <c r="F73" i="47" s="1"/>
  <c r="D73" i="47"/>
  <c r="X72" i="47"/>
  <c r="W72" i="47" s="1"/>
  <c r="V72" i="47"/>
  <c r="U72" i="47" s="1"/>
  <c r="T72" i="47"/>
  <c r="S72" i="47" s="1"/>
  <c r="R72" i="47"/>
  <c r="Q72" i="47" s="1"/>
  <c r="P72" i="47"/>
  <c r="O72" i="47" s="1"/>
  <c r="N72" i="47"/>
  <c r="M72" i="47" s="1"/>
  <c r="K72" i="47"/>
  <c r="I72" i="47"/>
  <c r="H72" i="47" s="1"/>
  <c r="G72" i="47"/>
  <c r="F72" i="47" s="1"/>
  <c r="D72" i="47"/>
  <c r="X71" i="47"/>
  <c r="W71" i="47" s="1"/>
  <c r="V71" i="47"/>
  <c r="U71" i="47" s="1"/>
  <c r="T71" i="47"/>
  <c r="S71" i="47" s="1"/>
  <c r="R71" i="47"/>
  <c r="Q71" i="47" s="1"/>
  <c r="P71" i="47"/>
  <c r="O71" i="47" s="1"/>
  <c r="N71" i="47"/>
  <c r="M71" i="47" s="1"/>
  <c r="K71" i="47"/>
  <c r="I71" i="47"/>
  <c r="H71" i="47" s="1"/>
  <c r="G71" i="47"/>
  <c r="F71" i="47" s="1"/>
  <c r="D71" i="47"/>
  <c r="X70" i="47"/>
  <c r="W70" i="47" s="1"/>
  <c r="V70" i="47"/>
  <c r="U70" i="47" s="1"/>
  <c r="T70" i="47"/>
  <c r="S70" i="47" s="1"/>
  <c r="R70" i="47"/>
  <c r="Q70" i="47" s="1"/>
  <c r="P70" i="47"/>
  <c r="O70" i="47" s="1"/>
  <c r="N70" i="47"/>
  <c r="M70" i="47" s="1"/>
  <c r="K70" i="47"/>
  <c r="I70" i="47"/>
  <c r="H70" i="47" s="1"/>
  <c r="G70" i="47"/>
  <c r="F70" i="47" s="1"/>
  <c r="D70" i="47"/>
  <c r="X69" i="47"/>
  <c r="W69" i="47" s="1"/>
  <c r="V69" i="47"/>
  <c r="U69" i="47" s="1"/>
  <c r="T69" i="47"/>
  <c r="S69" i="47" s="1"/>
  <c r="R69" i="47"/>
  <c r="Q69" i="47" s="1"/>
  <c r="P69" i="47"/>
  <c r="O69" i="47" s="1"/>
  <c r="N69" i="47"/>
  <c r="M69" i="47" s="1"/>
  <c r="K69" i="47"/>
  <c r="I69" i="47"/>
  <c r="H69" i="47" s="1"/>
  <c r="G69" i="47"/>
  <c r="F69" i="47" s="1"/>
  <c r="D69" i="47"/>
  <c r="X68" i="47"/>
  <c r="W68" i="47" s="1"/>
  <c r="V68" i="47"/>
  <c r="U68" i="47" s="1"/>
  <c r="T68" i="47"/>
  <c r="S68" i="47" s="1"/>
  <c r="R68" i="47"/>
  <c r="Q68" i="47" s="1"/>
  <c r="P68" i="47"/>
  <c r="O68" i="47" s="1"/>
  <c r="N68" i="47"/>
  <c r="M68" i="47" s="1"/>
  <c r="K68" i="47"/>
  <c r="I68" i="47"/>
  <c r="H68" i="47" s="1"/>
  <c r="G68" i="47"/>
  <c r="F68" i="47" s="1"/>
  <c r="D68" i="47"/>
  <c r="X67" i="47"/>
  <c r="W67" i="47" s="1"/>
  <c r="V67" i="47"/>
  <c r="U67" i="47" s="1"/>
  <c r="T67" i="47"/>
  <c r="S67" i="47" s="1"/>
  <c r="R67" i="47"/>
  <c r="Q67" i="47" s="1"/>
  <c r="P67" i="47"/>
  <c r="O67" i="47" s="1"/>
  <c r="N67" i="47"/>
  <c r="M67" i="47" s="1"/>
  <c r="K67" i="47"/>
  <c r="I67" i="47"/>
  <c r="H67" i="47" s="1"/>
  <c r="G67" i="47"/>
  <c r="F67" i="47" s="1"/>
  <c r="D67" i="47"/>
  <c r="X66" i="47"/>
  <c r="W66" i="47" s="1"/>
  <c r="V66" i="47"/>
  <c r="U66" i="47" s="1"/>
  <c r="T66" i="47"/>
  <c r="S66" i="47" s="1"/>
  <c r="R66" i="47"/>
  <c r="Q66" i="47" s="1"/>
  <c r="P66" i="47"/>
  <c r="O66" i="47" s="1"/>
  <c r="N66" i="47"/>
  <c r="M66" i="47" s="1"/>
  <c r="K66" i="47"/>
  <c r="I66" i="47"/>
  <c r="H66" i="47" s="1"/>
  <c r="G66" i="47"/>
  <c r="F66" i="47" s="1"/>
  <c r="D66" i="47"/>
  <c r="X65" i="47"/>
  <c r="W65" i="47" s="1"/>
  <c r="V65" i="47"/>
  <c r="U65" i="47" s="1"/>
  <c r="T65" i="47"/>
  <c r="S65" i="47" s="1"/>
  <c r="R65" i="47"/>
  <c r="Q65" i="47" s="1"/>
  <c r="P65" i="47"/>
  <c r="O65" i="47" s="1"/>
  <c r="N65" i="47"/>
  <c r="M65" i="47" s="1"/>
  <c r="K65" i="47"/>
  <c r="I65" i="47"/>
  <c r="H65" i="47" s="1"/>
  <c r="G65" i="47"/>
  <c r="F65" i="47" s="1"/>
  <c r="D65" i="47"/>
  <c r="X64" i="47"/>
  <c r="W64" i="47" s="1"/>
  <c r="V64" i="47"/>
  <c r="U64" i="47" s="1"/>
  <c r="T64" i="47"/>
  <c r="S64" i="47" s="1"/>
  <c r="R64" i="47"/>
  <c r="Q64" i="47" s="1"/>
  <c r="P64" i="47"/>
  <c r="O64" i="47" s="1"/>
  <c r="N64" i="47"/>
  <c r="M64" i="47" s="1"/>
  <c r="K64" i="47"/>
  <c r="I64" i="47"/>
  <c r="H64" i="47" s="1"/>
  <c r="G64" i="47"/>
  <c r="F64" i="47" s="1"/>
  <c r="D64" i="47"/>
  <c r="X63" i="47"/>
  <c r="W63" i="47" s="1"/>
  <c r="V63" i="47"/>
  <c r="U63" i="47" s="1"/>
  <c r="T63" i="47"/>
  <c r="S63" i="47" s="1"/>
  <c r="R63" i="47"/>
  <c r="Q63" i="47" s="1"/>
  <c r="P63" i="47"/>
  <c r="O63" i="47" s="1"/>
  <c r="N63" i="47"/>
  <c r="M63" i="47" s="1"/>
  <c r="K63" i="47"/>
  <c r="I63" i="47"/>
  <c r="H63" i="47" s="1"/>
  <c r="G63" i="47"/>
  <c r="F63" i="47" s="1"/>
  <c r="D63" i="47"/>
  <c r="X62" i="47"/>
  <c r="W62" i="47" s="1"/>
  <c r="V62" i="47"/>
  <c r="U62" i="47" s="1"/>
  <c r="T62" i="47"/>
  <c r="S62" i="47" s="1"/>
  <c r="R62" i="47"/>
  <c r="Q62" i="47" s="1"/>
  <c r="P62" i="47"/>
  <c r="O62" i="47" s="1"/>
  <c r="N62" i="47"/>
  <c r="M62" i="47" s="1"/>
  <c r="K62" i="47"/>
  <c r="I62" i="47"/>
  <c r="H62" i="47" s="1"/>
  <c r="G62" i="47"/>
  <c r="F62" i="47" s="1"/>
  <c r="D62" i="47"/>
  <c r="X61" i="47"/>
  <c r="W61" i="47" s="1"/>
  <c r="V61" i="47"/>
  <c r="U61" i="47" s="1"/>
  <c r="T61" i="47"/>
  <c r="S61" i="47" s="1"/>
  <c r="R61" i="47"/>
  <c r="Q61" i="47" s="1"/>
  <c r="P61" i="47"/>
  <c r="O61" i="47" s="1"/>
  <c r="N61" i="47"/>
  <c r="M61" i="47" s="1"/>
  <c r="K61" i="47"/>
  <c r="I61" i="47"/>
  <c r="H61" i="47" s="1"/>
  <c r="G61" i="47"/>
  <c r="F61" i="47" s="1"/>
  <c r="D61" i="47"/>
  <c r="X60" i="47"/>
  <c r="W60" i="47" s="1"/>
  <c r="V60" i="47"/>
  <c r="U60" i="47" s="1"/>
  <c r="T60" i="47"/>
  <c r="S60" i="47" s="1"/>
  <c r="R60" i="47"/>
  <c r="Q60" i="47" s="1"/>
  <c r="P60" i="47"/>
  <c r="O60" i="47" s="1"/>
  <c r="N60" i="47"/>
  <c r="M60" i="47" s="1"/>
  <c r="K60" i="47"/>
  <c r="I60" i="47"/>
  <c r="H60" i="47" s="1"/>
  <c r="G60" i="47"/>
  <c r="F60" i="47" s="1"/>
  <c r="D60" i="47"/>
  <c r="X59" i="47"/>
  <c r="W59" i="47" s="1"/>
  <c r="V59" i="47"/>
  <c r="U59" i="47" s="1"/>
  <c r="T59" i="47"/>
  <c r="S59" i="47" s="1"/>
  <c r="R59" i="47"/>
  <c r="Q59" i="47" s="1"/>
  <c r="P59" i="47"/>
  <c r="O59" i="47" s="1"/>
  <c r="N59" i="47"/>
  <c r="M59" i="47" s="1"/>
  <c r="K59" i="47"/>
  <c r="I59" i="47"/>
  <c r="H59" i="47" s="1"/>
  <c r="G59" i="47"/>
  <c r="F59" i="47" s="1"/>
  <c r="D59" i="47"/>
  <c r="X58" i="47"/>
  <c r="W58" i="47" s="1"/>
  <c r="V58" i="47"/>
  <c r="U58" i="47" s="1"/>
  <c r="T58" i="47"/>
  <c r="S58" i="47" s="1"/>
  <c r="R58" i="47"/>
  <c r="Q58" i="47" s="1"/>
  <c r="P58" i="47"/>
  <c r="O58" i="47" s="1"/>
  <c r="N58" i="47"/>
  <c r="M58" i="47" s="1"/>
  <c r="K58" i="47"/>
  <c r="I58" i="47"/>
  <c r="H58" i="47" s="1"/>
  <c r="G58" i="47"/>
  <c r="F58" i="47" s="1"/>
  <c r="D58" i="47"/>
  <c r="X57" i="47"/>
  <c r="W57" i="47" s="1"/>
  <c r="V57" i="47"/>
  <c r="U57" i="47" s="1"/>
  <c r="T57" i="47"/>
  <c r="S57" i="47" s="1"/>
  <c r="R57" i="47"/>
  <c r="Q57" i="47" s="1"/>
  <c r="P57" i="47"/>
  <c r="O57" i="47" s="1"/>
  <c r="N57" i="47"/>
  <c r="M57" i="47" s="1"/>
  <c r="K57" i="47"/>
  <c r="I57" i="47"/>
  <c r="H57" i="47" s="1"/>
  <c r="G57" i="47"/>
  <c r="F57" i="47" s="1"/>
  <c r="D57" i="47"/>
  <c r="X56" i="47"/>
  <c r="W56" i="47" s="1"/>
  <c r="V56" i="47"/>
  <c r="U56" i="47" s="1"/>
  <c r="T56" i="47"/>
  <c r="S56" i="47" s="1"/>
  <c r="R56" i="47"/>
  <c r="Q56" i="47" s="1"/>
  <c r="P56" i="47"/>
  <c r="O56" i="47" s="1"/>
  <c r="N56" i="47"/>
  <c r="M56" i="47" s="1"/>
  <c r="K56" i="47"/>
  <c r="I56" i="47"/>
  <c r="H56" i="47" s="1"/>
  <c r="G56" i="47"/>
  <c r="F56" i="47" s="1"/>
  <c r="D56" i="47"/>
  <c r="X55" i="47"/>
  <c r="W55" i="47" s="1"/>
  <c r="V55" i="47"/>
  <c r="U55" i="47" s="1"/>
  <c r="T55" i="47"/>
  <c r="S55" i="47" s="1"/>
  <c r="R55" i="47"/>
  <c r="Q55" i="47" s="1"/>
  <c r="P55" i="47"/>
  <c r="O55" i="47" s="1"/>
  <c r="N55" i="47"/>
  <c r="M55" i="47" s="1"/>
  <c r="K55" i="47"/>
  <c r="I55" i="47"/>
  <c r="H55" i="47" s="1"/>
  <c r="G55" i="47"/>
  <c r="F55" i="47" s="1"/>
  <c r="D55" i="47"/>
  <c r="X54" i="47"/>
  <c r="W54" i="47" s="1"/>
  <c r="V54" i="47"/>
  <c r="U54" i="47" s="1"/>
  <c r="T54" i="47"/>
  <c r="S54" i="47" s="1"/>
  <c r="R54" i="47"/>
  <c r="Q54" i="47" s="1"/>
  <c r="P54" i="47"/>
  <c r="O54" i="47" s="1"/>
  <c r="N54" i="47"/>
  <c r="M54" i="47" s="1"/>
  <c r="K54" i="47"/>
  <c r="I54" i="47"/>
  <c r="H54" i="47" s="1"/>
  <c r="G54" i="47"/>
  <c r="F54" i="47" s="1"/>
  <c r="D54" i="47"/>
  <c r="X53" i="47"/>
  <c r="W53" i="47" s="1"/>
  <c r="V53" i="47"/>
  <c r="U53" i="47" s="1"/>
  <c r="T53" i="47"/>
  <c r="S53" i="47" s="1"/>
  <c r="R53" i="47"/>
  <c r="Q53" i="47" s="1"/>
  <c r="P53" i="47"/>
  <c r="O53" i="47" s="1"/>
  <c r="N53" i="47"/>
  <c r="M53" i="47" s="1"/>
  <c r="K53" i="47"/>
  <c r="I53" i="47"/>
  <c r="H53" i="47" s="1"/>
  <c r="G53" i="47"/>
  <c r="F53" i="47" s="1"/>
  <c r="D53" i="47"/>
  <c r="X52" i="47"/>
  <c r="W52" i="47" s="1"/>
  <c r="V52" i="47"/>
  <c r="U52" i="47" s="1"/>
  <c r="T52" i="47"/>
  <c r="S52" i="47" s="1"/>
  <c r="R52" i="47"/>
  <c r="Q52" i="47" s="1"/>
  <c r="P52" i="47"/>
  <c r="O52" i="47" s="1"/>
  <c r="N52" i="47"/>
  <c r="M52" i="47" s="1"/>
  <c r="K52" i="47"/>
  <c r="I52" i="47"/>
  <c r="H52" i="47" s="1"/>
  <c r="G52" i="47"/>
  <c r="F52" i="47" s="1"/>
  <c r="D52" i="47"/>
  <c r="X51" i="47"/>
  <c r="W51" i="47" s="1"/>
  <c r="V51" i="47"/>
  <c r="U51" i="47" s="1"/>
  <c r="T51" i="47"/>
  <c r="S51" i="47" s="1"/>
  <c r="R51" i="47"/>
  <c r="Q51" i="47" s="1"/>
  <c r="P51" i="47"/>
  <c r="O51" i="47" s="1"/>
  <c r="N51" i="47"/>
  <c r="M51" i="47" s="1"/>
  <c r="K51" i="47"/>
  <c r="I51" i="47"/>
  <c r="H51" i="47" s="1"/>
  <c r="G51" i="47"/>
  <c r="F51" i="47" s="1"/>
  <c r="D51" i="47"/>
  <c r="X50" i="47"/>
  <c r="W50" i="47" s="1"/>
  <c r="V50" i="47"/>
  <c r="U50" i="47" s="1"/>
  <c r="T50" i="47"/>
  <c r="S50" i="47" s="1"/>
  <c r="R50" i="47"/>
  <c r="Q50" i="47" s="1"/>
  <c r="P50" i="47"/>
  <c r="O50" i="47" s="1"/>
  <c r="N50" i="47"/>
  <c r="M50" i="47" s="1"/>
  <c r="K50" i="47"/>
  <c r="I50" i="47"/>
  <c r="H50" i="47" s="1"/>
  <c r="G50" i="47"/>
  <c r="F50" i="47" s="1"/>
  <c r="D50" i="47"/>
  <c r="X49" i="47"/>
  <c r="W49" i="47" s="1"/>
  <c r="V49" i="47"/>
  <c r="U49" i="47" s="1"/>
  <c r="T49" i="47"/>
  <c r="S49" i="47" s="1"/>
  <c r="R49" i="47"/>
  <c r="Q49" i="47" s="1"/>
  <c r="P49" i="47"/>
  <c r="O49" i="47" s="1"/>
  <c r="N49" i="47"/>
  <c r="M49" i="47" s="1"/>
  <c r="K49" i="47"/>
  <c r="I49" i="47"/>
  <c r="H49" i="47" s="1"/>
  <c r="G49" i="47"/>
  <c r="F49" i="47" s="1"/>
  <c r="D49" i="47"/>
  <c r="X48" i="47"/>
  <c r="W48" i="47" s="1"/>
  <c r="V48" i="47"/>
  <c r="U48" i="47" s="1"/>
  <c r="T48" i="47"/>
  <c r="S48" i="47" s="1"/>
  <c r="R48" i="47"/>
  <c r="Q48" i="47" s="1"/>
  <c r="P48" i="47"/>
  <c r="O48" i="47" s="1"/>
  <c r="N48" i="47"/>
  <c r="M48" i="47" s="1"/>
  <c r="K48" i="47"/>
  <c r="I48" i="47"/>
  <c r="H48" i="47" s="1"/>
  <c r="G48" i="47"/>
  <c r="F48" i="47" s="1"/>
  <c r="D48" i="47"/>
  <c r="X47" i="47"/>
  <c r="W47" i="47" s="1"/>
  <c r="V47" i="47"/>
  <c r="U47" i="47" s="1"/>
  <c r="T47" i="47"/>
  <c r="S47" i="47" s="1"/>
  <c r="R47" i="47"/>
  <c r="Q47" i="47" s="1"/>
  <c r="P47" i="47"/>
  <c r="O47" i="47" s="1"/>
  <c r="N47" i="47"/>
  <c r="M47" i="47" s="1"/>
  <c r="K47" i="47"/>
  <c r="I47" i="47"/>
  <c r="H47" i="47" s="1"/>
  <c r="G47" i="47"/>
  <c r="F47" i="47" s="1"/>
  <c r="D47" i="47"/>
  <c r="X46" i="47"/>
  <c r="W46" i="47" s="1"/>
  <c r="V46" i="47"/>
  <c r="U46" i="47" s="1"/>
  <c r="T46" i="47"/>
  <c r="S46" i="47" s="1"/>
  <c r="R46" i="47"/>
  <c r="Q46" i="47" s="1"/>
  <c r="P46" i="47"/>
  <c r="O46" i="47" s="1"/>
  <c r="N46" i="47"/>
  <c r="M46" i="47" s="1"/>
  <c r="K46" i="47"/>
  <c r="I46" i="47"/>
  <c r="H46" i="47" s="1"/>
  <c r="G46" i="47"/>
  <c r="F46" i="47" s="1"/>
  <c r="D46" i="47"/>
  <c r="X45" i="47"/>
  <c r="W45" i="47" s="1"/>
  <c r="V45" i="47"/>
  <c r="U45" i="47" s="1"/>
  <c r="T45" i="47"/>
  <c r="S45" i="47" s="1"/>
  <c r="R45" i="47"/>
  <c r="Q45" i="47" s="1"/>
  <c r="P45" i="47"/>
  <c r="O45" i="47" s="1"/>
  <c r="N45" i="47"/>
  <c r="M45" i="47" s="1"/>
  <c r="K45" i="47"/>
  <c r="I45" i="47"/>
  <c r="H45" i="47" s="1"/>
  <c r="G45" i="47"/>
  <c r="F45" i="47" s="1"/>
  <c r="D45" i="47"/>
  <c r="X44" i="47"/>
  <c r="W44" i="47" s="1"/>
  <c r="V44" i="47"/>
  <c r="U44" i="47" s="1"/>
  <c r="T44" i="47"/>
  <c r="S44" i="47" s="1"/>
  <c r="R44" i="47"/>
  <c r="Q44" i="47" s="1"/>
  <c r="P44" i="47"/>
  <c r="O44" i="47" s="1"/>
  <c r="N44" i="47"/>
  <c r="M44" i="47" s="1"/>
  <c r="K44" i="47"/>
  <c r="I44" i="47"/>
  <c r="H44" i="47" s="1"/>
  <c r="G44" i="47"/>
  <c r="F44" i="47" s="1"/>
  <c r="D44" i="47"/>
  <c r="X43" i="47"/>
  <c r="W43" i="47" s="1"/>
  <c r="V43" i="47"/>
  <c r="U43" i="47" s="1"/>
  <c r="T43" i="47"/>
  <c r="S43" i="47" s="1"/>
  <c r="R43" i="47"/>
  <c r="Q43" i="47" s="1"/>
  <c r="P43" i="47"/>
  <c r="O43" i="47" s="1"/>
  <c r="N43" i="47"/>
  <c r="M43" i="47" s="1"/>
  <c r="K43" i="47"/>
  <c r="I43" i="47"/>
  <c r="H43" i="47" s="1"/>
  <c r="G43" i="47"/>
  <c r="F43" i="47" s="1"/>
  <c r="D43" i="47"/>
  <c r="X42" i="47"/>
  <c r="W42" i="47" s="1"/>
  <c r="V42" i="47"/>
  <c r="U42" i="47" s="1"/>
  <c r="T42" i="47"/>
  <c r="S42" i="47" s="1"/>
  <c r="R42" i="47"/>
  <c r="Q42" i="47" s="1"/>
  <c r="P42" i="47"/>
  <c r="O42" i="47" s="1"/>
  <c r="N42" i="47"/>
  <c r="M42" i="47" s="1"/>
  <c r="K42" i="47"/>
  <c r="I42" i="47"/>
  <c r="H42" i="47" s="1"/>
  <c r="G42" i="47"/>
  <c r="F42" i="47" s="1"/>
  <c r="D42" i="47"/>
  <c r="X41" i="47"/>
  <c r="W41" i="47" s="1"/>
  <c r="V41" i="47"/>
  <c r="U41" i="47" s="1"/>
  <c r="T41" i="47"/>
  <c r="S41" i="47" s="1"/>
  <c r="R41" i="47"/>
  <c r="Q41" i="47" s="1"/>
  <c r="P41" i="47"/>
  <c r="O41" i="47" s="1"/>
  <c r="N41" i="47"/>
  <c r="M41" i="47" s="1"/>
  <c r="K41" i="47"/>
  <c r="I41" i="47"/>
  <c r="H41" i="47" s="1"/>
  <c r="G41" i="47"/>
  <c r="F41" i="47" s="1"/>
  <c r="D41" i="47"/>
  <c r="X40" i="47"/>
  <c r="W40" i="47" s="1"/>
  <c r="V40" i="47"/>
  <c r="U40" i="47" s="1"/>
  <c r="T40" i="47"/>
  <c r="S40" i="47" s="1"/>
  <c r="R40" i="47"/>
  <c r="Q40" i="47" s="1"/>
  <c r="P40" i="47"/>
  <c r="O40" i="47" s="1"/>
  <c r="N40" i="47"/>
  <c r="M40" i="47" s="1"/>
  <c r="K40" i="47"/>
  <c r="I40" i="47"/>
  <c r="H40" i="47" s="1"/>
  <c r="G40" i="47"/>
  <c r="F40" i="47" s="1"/>
  <c r="D40" i="47"/>
  <c r="X39" i="47"/>
  <c r="W39" i="47" s="1"/>
  <c r="V39" i="47"/>
  <c r="U39" i="47" s="1"/>
  <c r="T39" i="47"/>
  <c r="S39" i="47" s="1"/>
  <c r="R39" i="47"/>
  <c r="Q39" i="47" s="1"/>
  <c r="P39" i="47"/>
  <c r="O39" i="47" s="1"/>
  <c r="N39" i="47"/>
  <c r="M39" i="47" s="1"/>
  <c r="K39" i="47"/>
  <c r="I39" i="47"/>
  <c r="H39" i="47" s="1"/>
  <c r="G39" i="47"/>
  <c r="F39" i="47" s="1"/>
  <c r="D39" i="47"/>
  <c r="X38" i="47"/>
  <c r="W38" i="47" s="1"/>
  <c r="V38" i="47"/>
  <c r="U38" i="47" s="1"/>
  <c r="T38" i="47"/>
  <c r="S38" i="47" s="1"/>
  <c r="R38" i="47"/>
  <c r="Q38" i="47" s="1"/>
  <c r="P38" i="47"/>
  <c r="O38" i="47" s="1"/>
  <c r="N38" i="47"/>
  <c r="M38" i="47" s="1"/>
  <c r="K38" i="47"/>
  <c r="I38" i="47"/>
  <c r="H38" i="47" s="1"/>
  <c r="G38" i="47"/>
  <c r="F38" i="47" s="1"/>
  <c r="D38" i="47"/>
  <c r="X37" i="47"/>
  <c r="W37" i="47" s="1"/>
  <c r="V37" i="47"/>
  <c r="U37" i="47" s="1"/>
  <c r="T37" i="47"/>
  <c r="S37" i="47" s="1"/>
  <c r="R37" i="47"/>
  <c r="Q37" i="47" s="1"/>
  <c r="P37" i="47"/>
  <c r="O37" i="47" s="1"/>
  <c r="N37" i="47"/>
  <c r="M37" i="47" s="1"/>
  <c r="K37" i="47"/>
  <c r="I37" i="47"/>
  <c r="H37" i="47" s="1"/>
  <c r="G37" i="47"/>
  <c r="F37" i="47" s="1"/>
  <c r="D37" i="47"/>
  <c r="X36" i="47"/>
  <c r="W36" i="47" s="1"/>
  <c r="V36" i="47"/>
  <c r="U36" i="47" s="1"/>
  <c r="T36" i="47"/>
  <c r="S36" i="47" s="1"/>
  <c r="R36" i="47"/>
  <c r="Q36" i="47" s="1"/>
  <c r="P36" i="47"/>
  <c r="O36" i="47" s="1"/>
  <c r="N36" i="47"/>
  <c r="M36" i="47" s="1"/>
  <c r="K36" i="47"/>
  <c r="I36" i="47"/>
  <c r="H36" i="47" s="1"/>
  <c r="G36" i="47"/>
  <c r="F36" i="47" s="1"/>
  <c r="D36" i="47"/>
  <c r="X35" i="47"/>
  <c r="W35" i="47" s="1"/>
  <c r="V35" i="47"/>
  <c r="U35" i="47" s="1"/>
  <c r="T35" i="47"/>
  <c r="S35" i="47" s="1"/>
  <c r="R35" i="47"/>
  <c r="Q35" i="47" s="1"/>
  <c r="P35" i="47"/>
  <c r="O35" i="47" s="1"/>
  <c r="N35" i="47"/>
  <c r="M35" i="47" s="1"/>
  <c r="K35" i="47"/>
  <c r="I35" i="47"/>
  <c r="H35" i="47" s="1"/>
  <c r="G35" i="47"/>
  <c r="F35" i="47" s="1"/>
  <c r="D35" i="47"/>
  <c r="X34" i="47"/>
  <c r="W34" i="47" s="1"/>
  <c r="V34" i="47"/>
  <c r="U34" i="47" s="1"/>
  <c r="T34" i="47"/>
  <c r="S34" i="47" s="1"/>
  <c r="R34" i="47"/>
  <c r="Q34" i="47" s="1"/>
  <c r="P34" i="47"/>
  <c r="O34" i="47" s="1"/>
  <c r="N34" i="47"/>
  <c r="M34" i="47" s="1"/>
  <c r="K34" i="47"/>
  <c r="I34" i="47"/>
  <c r="H34" i="47" s="1"/>
  <c r="G34" i="47"/>
  <c r="F34" i="47" s="1"/>
  <c r="D34" i="47"/>
  <c r="X33" i="47"/>
  <c r="W33" i="47" s="1"/>
  <c r="V33" i="47"/>
  <c r="U33" i="47" s="1"/>
  <c r="T33" i="47"/>
  <c r="S33" i="47" s="1"/>
  <c r="R33" i="47"/>
  <c r="Q33" i="47" s="1"/>
  <c r="P33" i="47"/>
  <c r="O33" i="47" s="1"/>
  <c r="N33" i="47"/>
  <c r="M33" i="47" s="1"/>
  <c r="K33" i="47"/>
  <c r="I33" i="47"/>
  <c r="H33" i="47" s="1"/>
  <c r="G33" i="47"/>
  <c r="F33" i="47" s="1"/>
  <c r="D33" i="47"/>
  <c r="X32" i="47"/>
  <c r="W32" i="47" s="1"/>
  <c r="V32" i="47"/>
  <c r="U32" i="47" s="1"/>
  <c r="T32" i="47"/>
  <c r="S32" i="47" s="1"/>
  <c r="R32" i="47"/>
  <c r="Q32" i="47" s="1"/>
  <c r="P32" i="47"/>
  <c r="O32" i="47" s="1"/>
  <c r="N32" i="47"/>
  <c r="M32" i="47" s="1"/>
  <c r="K32" i="47"/>
  <c r="I32" i="47"/>
  <c r="H32" i="47" s="1"/>
  <c r="G32" i="47"/>
  <c r="F32" i="47" s="1"/>
  <c r="D32" i="47"/>
  <c r="X31" i="47"/>
  <c r="W31" i="47" s="1"/>
  <c r="V31" i="47"/>
  <c r="U31" i="47" s="1"/>
  <c r="T31" i="47"/>
  <c r="S31" i="47" s="1"/>
  <c r="R31" i="47"/>
  <c r="Q31" i="47" s="1"/>
  <c r="P31" i="47"/>
  <c r="O31" i="47" s="1"/>
  <c r="N31" i="47"/>
  <c r="M31" i="47" s="1"/>
  <c r="K31" i="47"/>
  <c r="I31" i="47"/>
  <c r="H31" i="47" s="1"/>
  <c r="G31" i="47"/>
  <c r="F31" i="47" s="1"/>
  <c r="D31" i="47"/>
  <c r="X30" i="47"/>
  <c r="W30" i="47" s="1"/>
  <c r="V30" i="47"/>
  <c r="U30" i="47" s="1"/>
  <c r="T30" i="47"/>
  <c r="S30" i="47" s="1"/>
  <c r="R30" i="47"/>
  <c r="Q30" i="47" s="1"/>
  <c r="P30" i="47"/>
  <c r="O30" i="47" s="1"/>
  <c r="N30" i="47"/>
  <c r="M30" i="47" s="1"/>
  <c r="K30" i="47"/>
  <c r="I30" i="47"/>
  <c r="H30" i="47" s="1"/>
  <c r="G30" i="47"/>
  <c r="F30" i="47" s="1"/>
  <c r="D30" i="47"/>
  <c r="X29" i="47"/>
  <c r="W29" i="47" s="1"/>
  <c r="V29" i="47"/>
  <c r="U29" i="47" s="1"/>
  <c r="T29" i="47"/>
  <c r="S29" i="47" s="1"/>
  <c r="R29" i="47"/>
  <c r="Q29" i="47" s="1"/>
  <c r="P29" i="47"/>
  <c r="O29" i="47" s="1"/>
  <c r="N29" i="47"/>
  <c r="M29" i="47" s="1"/>
  <c r="K29" i="47"/>
  <c r="I29" i="47"/>
  <c r="H29" i="47" s="1"/>
  <c r="G29" i="47"/>
  <c r="F29" i="47" s="1"/>
  <c r="D29" i="47"/>
  <c r="X28" i="47"/>
  <c r="W28" i="47" s="1"/>
  <c r="V28" i="47"/>
  <c r="U28" i="47" s="1"/>
  <c r="T28" i="47"/>
  <c r="S28" i="47" s="1"/>
  <c r="R28" i="47"/>
  <c r="Q28" i="47" s="1"/>
  <c r="P28" i="47"/>
  <c r="O28" i="47" s="1"/>
  <c r="N28" i="47"/>
  <c r="M28" i="47" s="1"/>
  <c r="K28" i="47"/>
  <c r="I28" i="47"/>
  <c r="H28" i="47" s="1"/>
  <c r="G28" i="47"/>
  <c r="F28" i="47" s="1"/>
  <c r="D28" i="47"/>
  <c r="X27" i="47"/>
  <c r="W27" i="47" s="1"/>
  <c r="V27" i="47"/>
  <c r="U27" i="47" s="1"/>
  <c r="T27" i="47"/>
  <c r="S27" i="47" s="1"/>
  <c r="R27" i="47"/>
  <c r="Q27" i="47" s="1"/>
  <c r="P27" i="47"/>
  <c r="O27" i="47" s="1"/>
  <c r="N27" i="47"/>
  <c r="M27" i="47" s="1"/>
  <c r="K27" i="47"/>
  <c r="I27" i="47"/>
  <c r="H27" i="47" s="1"/>
  <c r="G27" i="47"/>
  <c r="F27" i="47" s="1"/>
  <c r="D27" i="47"/>
  <c r="X26" i="47"/>
  <c r="W26" i="47" s="1"/>
  <c r="V26" i="47"/>
  <c r="U26" i="47" s="1"/>
  <c r="T26" i="47"/>
  <c r="S26" i="47" s="1"/>
  <c r="R26" i="47"/>
  <c r="Q26" i="47" s="1"/>
  <c r="P26" i="47"/>
  <c r="O26" i="47" s="1"/>
  <c r="N26" i="47"/>
  <c r="M26" i="47" s="1"/>
  <c r="K26" i="47"/>
  <c r="I26" i="47"/>
  <c r="H26" i="47" s="1"/>
  <c r="G26" i="47"/>
  <c r="F26" i="47" s="1"/>
  <c r="D26" i="47"/>
  <c r="X25" i="47"/>
  <c r="W25" i="47" s="1"/>
  <c r="V25" i="47"/>
  <c r="U25" i="47" s="1"/>
  <c r="T25" i="47"/>
  <c r="S25" i="47" s="1"/>
  <c r="R25" i="47"/>
  <c r="Q25" i="47" s="1"/>
  <c r="P25" i="47"/>
  <c r="O25" i="47" s="1"/>
  <c r="N25" i="47"/>
  <c r="M25" i="47" s="1"/>
  <c r="K25" i="47"/>
  <c r="I25" i="47"/>
  <c r="H25" i="47" s="1"/>
  <c r="G25" i="47"/>
  <c r="F25" i="47" s="1"/>
  <c r="D25" i="47"/>
  <c r="X24" i="47"/>
  <c r="W24" i="47" s="1"/>
  <c r="V24" i="47"/>
  <c r="U24" i="47" s="1"/>
  <c r="T24" i="47"/>
  <c r="S24" i="47" s="1"/>
  <c r="R24" i="47"/>
  <c r="Q24" i="47" s="1"/>
  <c r="P24" i="47"/>
  <c r="O24" i="47" s="1"/>
  <c r="N24" i="47"/>
  <c r="M24" i="47" s="1"/>
  <c r="K24" i="47"/>
  <c r="I24" i="47"/>
  <c r="H24" i="47" s="1"/>
  <c r="G24" i="47"/>
  <c r="F24" i="47" s="1"/>
  <c r="D24" i="47"/>
  <c r="X23" i="47"/>
  <c r="W23" i="47" s="1"/>
  <c r="V23" i="47"/>
  <c r="U23" i="47" s="1"/>
  <c r="T23" i="47"/>
  <c r="S23" i="47" s="1"/>
  <c r="R23" i="47"/>
  <c r="Q23" i="47" s="1"/>
  <c r="P23" i="47"/>
  <c r="O23" i="47" s="1"/>
  <c r="N23" i="47"/>
  <c r="M23" i="47" s="1"/>
  <c r="K23" i="47"/>
  <c r="I23" i="47"/>
  <c r="H23" i="47" s="1"/>
  <c r="G23" i="47"/>
  <c r="F23" i="47" s="1"/>
  <c r="D23" i="47"/>
  <c r="X22" i="47"/>
  <c r="W22" i="47" s="1"/>
  <c r="V22" i="47"/>
  <c r="U22" i="47" s="1"/>
  <c r="T22" i="47"/>
  <c r="S22" i="47" s="1"/>
  <c r="R22" i="47"/>
  <c r="Q22" i="47" s="1"/>
  <c r="P22" i="47"/>
  <c r="O22" i="47" s="1"/>
  <c r="N22" i="47"/>
  <c r="M22" i="47" s="1"/>
  <c r="K22" i="47"/>
  <c r="I22" i="47"/>
  <c r="H22" i="47" s="1"/>
  <c r="G22" i="47"/>
  <c r="F22" i="47" s="1"/>
  <c r="D22" i="47"/>
  <c r="X21" i="47"/>
  <c r="W21" i="47" s="1"/>
  <c r="V21" i="47"/>
  <c r="U21" i="47" s="1"/>
  <c r="T21" i="47"/>
  <c r="S21" i="47" s="1"/>
  <c r="R21" i="47"/>
  <c r="Q21" i="47" s="1"/>
  <c r="P21" i="47"/>
  <c r="O21" i="47" s="1"/>
  <c r="N21" i="47"/>
  <c r="M21" i="47" s="1"/>
  <c r="K21" i="47"/>
  <c r="I21" i="47"/>
  <c r="H21" i="47" s="1"/>
  <c r="G21" i="47"/>
  <c r="F21" i="47" s="1"/>
  <c r="D21" i="47"/>
  <c r="X20" i="47"/>
  <c r="W20" i="47" s="1"/>
  <c r="V20" i="47"/>
  <c r="U20" i="47" s="1"/>
  <c r="T20" i="47"/>
  <c r="S20" i="47" s="1"/>
  <c r="R20" i="47"/>
  <c r="Q20" i="47" s="1"/>
  <c r="P20" i="47"/>
  <c r="O20" i="47" s="1"/>
  <c r="N20" i="47"/>
  <c r="M20" i="47" s="1"/>
  <c r="K20" i="47"/>
  <c r="I20" i="47"/>
  <c r="H20" i="47" s="1"/>
  <c r="G20" i="47"/>
  <c r="F20" i="47" s="1"/>
  <c r="D20" i="47"/>
  <c r="X19" i="47"/>
  <c r="W19" i="47" s="1"/>
  <c r="V19" i="47"/>
  <c r="U19" i="47" s="1"/>
  <c r="T19" i="47"/>
  <c r="S19" i="47" s="1"/>
  <c r="R19" i="47"/>
  <c r="Q19" i="47" s="1"/>
  <c r="P19" i="47"/>
  <c r="O19" i="47" s="1"/>
  <c r="N19" i="47"/>
  <c r="M19" i="47" s="1"/>
  <c r="K19" i="47"/>
  <c r="I19" i="47"/>
  <c r="H19" i="47" s="1"/>
  <c r="G19" i="47"/>
  <c r="F19" i="47" s="1"/>
  <c r="D19" i="47"/>
  <c r="X18" i="47"/>
  <c r="W18" i="47" s="1"/>
  <c r="V18" i="47"/>
  <c r="U18" i="47" s="1"/>
  <c r="T18" i="47"/>
  <c r="S18" i="47" s="1"/>
  <c r="R18" i="47"/>
  <c r="Q18" i="47" s="1"/>
  <c r="P18" i="47"/>
  <c r="O18" i="47" s="1"/>
  <c r="N18" i="47"/>
  <c r="M18" i="47" s="1"/>
  <c r="K18" i="47"/>
  <c r="I18" i="47"/>
  <c r="H18" i="47" s="1"/>
  <c r="G18" i="47"/>
  <c r="F18" i="47" s="1"/>
  <c r="D18" i="47"/>
  <c r="X17" i="47"/>
  <c r="W17" i="47" s="1"/>
  <c r="V17" i="47"/>
  <c r="U17" i="47" s="1"/>
  <c r="T17" i="47"/>
  <c r="S17" i="47" s="1"/>
  <c r="R17" i="47"/>
  <c r="Q17" i="47" s="1"/>
  <c r="P17" i="47"/>
  <c r="O17" i="47" s="1"/>
  <c r="N17" i="47"/>
  <c r="M17" i="47" s="1"/>
  <c r="K17" i="47"/>
  <c r="I17" i="47"/>
  <c r="H17" i="47" s="1"/>
  <c r="G17" i="47"/>
  <c r="F17" i="47" s="1"/>
  <c r="D17" i="47"/>
  <c r="X16" i="47"/>
  <c r="W16" i="47" s="1"/>
  <c r="V16" i="47"/>
  <c r="U16" i="47" s="1"/>
  <c r="T16" i="47"/>
  <c r="S16" i="47" s="1"/>
  <c r="R16" i="47"/>
  <c r="Q16" i="47" s="1"/>
  <c r="P16" i="47"/>
  <c r="O16" i="47" s="1"/>
  <c r="N16" i="47"/>
  <c r="M16" i="47" s="1"/>
  <c r="K16" i="47"/>
  <c r="I16" i="47"/>
  <c r="H16" i="47" s="1"/>
  <c r="G16" i="47"/>
  <c r="F16" i="47" s="1"/>
  <c r="D16" i="47"/>
  <c r="X15" i="47"/>
  <c r="W15" i="47" s="1"/>
  <c r="V15" i="47"/>
  <c r="U15" i="47" s="1"/>
  <c r="T15" i="47"/>
  <c r="S15" i="47" s="1"/>
  <c r="R15" i="47"/>
  <c r="Q15" i="47" s="1"/>
  <c r="P15" i="47"/>
  <c r="O15" i="47" s="1"/>
  <c r="N15" i="47"/>
  <c r="M15" i="47" s="1"/>
  <c r="K15" i="47"/>
  <c r="I15" i="47"/>
  <c r="H15" i="47" s="1"/>
  <c r="G15" i="47"/>
  <c r="F15" i="47" s="1"/>
  <c r="D15" i="47"/>
  <c r="K14" i="47"/>
  <c r="G14" i="47" s="1"/>
  <c r="X14" i="47"/>
  <c r="W14" i="47" s="1"/>
  <c r="V14" i="47"/>
  <c r="U14" i="47" s="1"/>
  <c r="R14" i="47"/>
  <c r="Q14" i="47" s="1"/>
  <c r="P14" i="47"/>
  <c r="O14" i="47" s="1"/>
  <c r="N14" i="47"/>
  <c r="M14" i="47" s="1"/>
  <c r="D14" i="47"/>
  <c r="X13" i="47"/>
  <c r="W13" i="47" s="1"/>
  <c r="V13" i="47"/>
  <c r="U13" i="47" s="1"/>
  <c r="T13" i="47"/>
  <c r="S13" i="47" s="1"/>
  <c r="R13" i="47"/>
  <c r="Q13" i="47" s="1"/>
  <c r="P13" i="47"/>
  <c r="O13" i="47" s="1"/>
  <c r="N13" i="47"/>
  <c r="M13" i="47" s="1"/>
  <c r="K13" i="47"/>
  <c r="D13" i="47"/>
  <c r="X12" i="47"/>
  <c r="W12" i="47" s="1"/>
  <c r="V12" i="47"/>
  <c r="U12" i="47" s="1"/>
  <c r="T12" i="47"/>
  <c r="S12" i="47" s="1"/>
  <c r="R12" i="47"/>
  <c r="Q12" i="47" s="1"/>
  <c r="P12" i="47"/>
  <c r="O12" i="47" s="1"/>
  <c r="N12" i="47"/>
  <c r="M12" i="47" s="1"/>
  <c r="K12" i="47"/>
  <c r="D12" i="47"/>
  <c r="K11" i="47"/>
  <c r="G11" i="47"/>
  <c r="F11" i="47" s="1"/>
  <c r="X11" i="47"/>
  <c r="W11" i="47" s="1"/>
  <c r="V11" i="47"/>
  <c r="U11" i="47" s="1"/>
  <c r="T11" i="47"/>
  <c r="S11" i="47" s="1"/>
  <c r="R11" i="47"/>
  <c r="Q11" i="47" s="1"/>
  <c r="P11" i="47"/>
  <c r="O11" i="47" s="1"/>
  <c r="N11" i="47"/>
  <c r="M11" i="47" s="1"/>
  <c r="D11" i="47"/>
  <c r="K10" i="47"/>
  <c r="G10" i="47"/>
  <c r="D10" i="47"/>
  <c r="X10" i="47"/>
  <c r="W10" i="47" s="1"/>
  <c r="V10" i="47"/>
  <c r="U10" i="47" s="1"/>
  <c r="T10" i="47"/>
  <c r="S10" i="47" s="1"/>
  <c r="R10" i="47"/>
  <c r="Q10" i="47" s="1"/>
  <c r="P10" i="47"/>
  <c r="O10" i="47" s="1"/>
  <c r="AL9" i="47"/>
  <c r="X9" i="47" s="1"/>
  <c r="W9" i="47" s="1"/>
  <c r="AK9" i="47"/>
  <c r="V9" i="47" s="1"/>
  <c r="U9" i="47" s="1"/>
  <c r="AJ9" i="47"/>
  <c r="T9" i="47" s="1"/>
  <c r="S9" i="47" s="1"/>
  <c r="AI9" i="47"/>
  <c r="R9" i="47" s="1"/>
  <c r="Q9" i="47" s="1"/>
  <c r="AH9" i="47"/>
  <c r="P9" i="47" s="1"/>
  <c r="O9" i="47" s="1"/>
  <c r="AG9" i="47"/>
  <c r="N9" i="47" s="1"/>
  <c r="M9" i="47" s="1"/>
  <c r="AE9" i="47"/>
  <c r="L9" i="47" s="1"/>
  <c r="K9" i="47" s="1"/>
  <c r="G9" i="47" s="1"/>
  <c r="AD9" i="47"/>
  <c r="E9" i="47" s="1"/>
  <c r="D9" i="47"/>
  <c r="AC9" i="47"/>
  <c r="AL8" i="47"/>
  <c r="X8" i="47" s="1"/>
  <c r="W8" i="47" s="1"/>
  <c r="AK8" i="47"/>
  <c r="V8" i="47" s="1"/>
  <c r="AJ8" i="47"/>
  <c r="T8" i="47" s="1"/>
  <c r="S8" i="47" s="1"/>
  <c r="AI8" i="47"/>
  <c r="R8" i="47" s="1"/>
  <c r="AH8" i="47"/>
  <c r="P8" i="47" s="1"/>
  <c r="AG8" i="47"/>
  <c r="N8" i="47" s="1"/>
  <c r="M8" i="47" s="1"/>
  <c r="AE8" i="47"/>
  <c r="L8" i="47" s="1"/>
  <c r="K8" i="47"/>
  <c r="G8" i="47" s="1"/>
  <c r="AD8" i="47"/>
  <c r="E8" i="47" s="1"/>
  <c r="D8" i="47" s="1"/>
  <c r="AC8" i="47"/>
  <c r="AL82" i="46"/>
  <c r="AK82" i="46"/>
  <c r="AJ82" i="46"/>
  <c r="AI82" i="46"/>
  <c r="AH82" i="46"/>
  <c r="AG82" i="46"/>
  <c r="AE82" i="46"/>
  <c r="AD82" i="46"/>
  <c r="AC82" i="46"/>
  <c r="I82" i="46"/>
  <c r="AL81" i="46"/>
  <c r="AK81" i="46"/>
  <c r="AJ81" i="46"/>
  <c r="AI81" i="46"/>
  <c r="AH81" i="46"/>
  <c r="AG81" i="46"/>
  <c r="AE81" i="46"/>
  <c r="L81" i="46" s="1"/>
  <c r="AD81" i="46"/>
  <c r="E81" i="46" s="1"/>
  <c r="AC81" i="46"/>
  <c r="X81" i="46"/>
  <c r="W81" i="46" s="1"/>
  <c r="V81" i="46"/>
  <c r="U81" i="46" s="1"/>
  <c r="T81" i="46"/>
  <c r="S81" i="46" s="1"/>
  <c r="R81" i="46"/>
  <c r="Q81" i="46" s="1"/>
  <c r="P81" i="46"/>
  <c r="O81" i="46" s="1"/>
  <c r="N81" i="46"/>
  <c r="M81" i="46" s="1"/>
  <c r="K81" i="46"/>
  <c r="I81" i="46"/>
  <c r="H81" i="46" s="1"/>
  <c r="G81" i="46"/>
  <c r="F81" i="46" s="1"/>
  <c r="D81" i="46"/>
  <c r="AL80" i="46"/>
  <c r="AK80" i="46"/>
  <c r="AJ80" i="46"/>
  <c r="AI80" i="46"/>
  <c r="AH80" i="46"/>
  <c r="AG80" i="46"/>
  <c r="AE80" i="46"/>
  <c r="L80" i="46" s="1"/>
  <c r="AD80" i="46"/>
  <c r="E80" i="46" s="1"/>
  <c r="AC80" i="46"/>
  <c r="X80" i="46"/>
  <c r="W80" i="46" s="1"/>
  <c r="V80" i="46"/>
  <c r="U80" i="46" s="1"/>
  <c r="T80" i="46"/>
  <c r="S80" i="46" s="1"/>
  <c r="R80" i="46"/>
  <c r="Q80" i="46" s="1"/>
  <c r="P80" i="46"/>
  <c r="O80" i="46" s="1"/>
  <c r="N80" i="46"/>
  <c r="M80" i="46" s="1"/>
  <c r="K80" i="46"/>
  <c r="I80" i="46"/>
  <c r="H80" i="46" s="1"/>
  <c r="G80" i="46"/>
  <c r="F80" i="46" s="1"/>
  <c r="D80" i="46"/>
  <c r="AL79" i="46"/>
  <c r="AK79" i="46"/>
  <c r="AJ79" i="46"/>
  <c r="AI79" i="46"/>
  <c r="AH79" i="46"/>
  <c r="AG79" i="46"/>
  <c r="AE79" i="46"/>
  <c r="L79" i="46" s="1"/>
  <c r="AD79" i="46"/>
  <c r="E79" i="46" s="1"/>
  <c r="AC79" i="46"/>
  <c r="X79" i="46"/>
  <c r="W79" i="46" s="1"/>
  <c r="V79" i="46"/>
  <c r="U79" i="46" s="1"/>
  <c r="T79" i="46"/>
  <c r="S79" i="46" s="1"/>
  <c r="R79" i="46"/>
  <c r="Q79" i="46" s="1"/>
  <c r="P79" i="46"/>
  <c r="O79" i="46" s="1"/>
  <c r="N79" i="46"/>
  <c r="M79" i="46" s="1"/>
  <c r="K79" i="46"/>
  <c r="I79" i="46"/>
  <c r="H79" i="46" s="1"/>
  <c r="G79" i="46"/>
  <c r="F79" i="46" s="1"/>
  <c r="D79" i="46"/>
  <c r="AL78" i="46"/>
  <c r="AK78" i="46"/>
  <c r="AJ78" i="46"/>
  <c r="AI78" i="46"/>
  <c r="AH78" i="46"/>
  <c r="AG78" i="46"/>
  <c r="AE78" i="46"/>
  <c r="L78" i="46" s="1"/>
  <c r="AD78" i="46"/>
  <c r="E78" i="46" s="1"/>
  <c r="AC78" i="46"/>
  <c r="X78" i="46"/>
  <c r="W78" i="46" s="1"/>
  <c r="V78" i="46"/>
  <c r="U78" i="46" s="1"/>
  <c r="T78" i="46"/>
  <c r="S78" i="46" s="1"/>
  <c r="R78" i="46"/>
  <c r="Q78" i="46" s="1"/>
  <c r="P78" i="46"/>
  <c r="O78" i="46" s="1"/>
  <c r="N78" i="46"/>
  <c r="M78" i="46" s="1"/>
  <c r="K78" i="46"/>
  <c r="I78" i="46"/>
  <c r="H78" i="46" s="1"/>
  <c r="G78" i="46"/>
  <c r="F78" i="46" s="1"/>
  <c r="D78" i="46"/>
  <c r="AL77" i="46"/>
  <c r="AK77" i="46"/>
  <c r="AJ77" i="46"/>
  <c r="AI77" i="46"/>
  <c r="AH77" i="46"/>
  <c r="AG77" i="46"/>
  <c r="AE77" i="46"/>
  <c r="L77" i="46" s="1"/>
  <c r="AD77" i="46"/>
  <c r="E77" i="46" s="1"/>
  <c r="AC77" i="46"/>
  <c r="X77" i="46"/>
  <c r="W77" i="46" s="1"/>
  <c r="V77" i="46"/>
  <c r="U77" i="46" s="1"/>
  <c r="T77" i="46"/>
  <c r="S77" i="46" s="1"/>
  <c r="R77" i="46"/>
  <c r="Q77" i="46" s="1"/>
  <c r="P77" i="46"/>
  <c r="O77" i="46" s="1"/>
  <c r="N77" i="46"/>
  <c r="M77" i="46" s="1"/>
  <c r="K77" i="46"/>
  <c r="I77" i="46"/>
  <c r="H77" i="46" s="1"/>
  <c r="G77" i="46"/>
  <c r="F77" i="46" s="1"/>
  <c r="D77" i="46"/>
  <c r="AL76" i="46"/>
  <c r="AK76" i="46"/>
  <c r="AJ76" i="46"/>
  <c r="AI76" i="46"/>
  <c r="AH76" i="46"/>
  <c r="AG76" i="46"/>
  <c r="AE76" i="46"/>
  <c r="L76" i="46" s="1"/>
  <c r="AD76" i="46"/>
  <c r="E76" i="46" s="1"/>
  <c r="AC76" i="46"/>
  <c r="X76" i="46"/>
  <c r="W76" i="46" s="1"/>
  <c r="V76" i="46"/>
  <c r="U76" i="46" s="1"/>
  <c r="T76" i="46"/>
  <c r="S76" i="46" s="1"/>
  <c r="R76" i="46"/>
  <c r="Q76" i="46" s="1"/>
  <c r="P76" i="46"/>
  <c r="O76" i="46" s="1"/>
  <c r="N76" i="46"/>
  <c r="M76" i="46" s="1"/>
  <c r="K76" i="46"/>
  <c r="I76" i="46"/>
  <c r="H76" i="46" s="1"/>
  <c r="G76" i="46"/>
  <c r="F76" i="46" s="1"/>
  <c r="D76" i="46"/>
  <c r="AL75" i="46"/>
  <c r="AK75" i="46"/>
  <c r="AJ75" i="46"/>
  <c r="AI75" i="46"/>
  <c r="AH75" i="46"/>
  <c r="AG75" i="46"/>
  <c r="AE75" i="46"/>
  <c r="L75" i="46" s="1"/>
  <c r="AD75" i="46"/>
  <c r="E75" i="46" s="1"/>
  <c r="AC75" i="46"/>
  <c r="X75" i="46"/>
  <c r="W75" i="46" s="1"/>
  <c r="V75" i="46"/>
  <c r="U75" i="46" s="1"/>
  <c r="T75" i="46"/>
  <c r="S75" i="46" s="1"/>
  <c r="R75" i="46"/>
  <c r="Q75" i="46" s="1"/>
  <c r="P75" i="46"/>
  <c r="O75" i="46" s="1"/>
  <c r="N75" i="46"/>
  <c r="M75" i="46" s="1"/>
  <c r="K75" i="46"/>
  <c r="I75" i="46"/>
  <c r="H75" i="46" s="1"/>
  <c r="G75" i="46"/>
  <c r="F75" i="46" s="1"/>
  <c r="D75" i="46"/>
  <c r="AL74" i="46"/>
  <c r="AK74" i="46"/>
  <c r="AJ74" i="46"/>
  <c r="AI74" i="46"/>
  <c r="AH74" i="46"/>
  <c r="AG74" i="46"/>
  <c r="AE74" i="46"/>
  <c r="L74" i="46" s="1"/>
  <c r="AD74" i="46"/>
  <c r="E74" i="46" s="1"/>
  <c r="AC74" i="46"/>
  <c r="X74" i="46"/>
  <c r="W74" i="46" s="1"/>
  <c r="V74" i="46"/>
  <c r="U74" i="46" s="1"/>
  <c r="T74" i="46"/>
  <c r="S74" i="46" s="1"/>
  <c r="R74" i="46"/>
  <c r="Q74" i="46" s="1"/>
  <c r="P74" i="46"/>
  <c r="O74" i="46" s="1"/>
  <c r="N74" i="46"/>
  <c r="M74" i="46" s="1"/>
  <c r="K74" i="46"/>
  <c r="I74" i="46"/>
  <c r="H74" i="46" s="1"/>
  <c r="G74" i="46"/>
  <c r="F74" i="46" s="1"/>
  <c r="D74" i="46"/>
  <c r="AL73" i="46"/>
  <c r="AK73" i="46"/>
  <c r="AJ73" i="46"/>
  <c r="AI73" i="46"/>
  <c r="AH73" i="46"/>
  <c r="AG73" i="46"/>
  <c r="AE73" i="46"/>
  <c r="L73" i="46" s="1"/>
  <c r="AD73" i="46"/>
  <c r="E73" i="46" s="1"/>
  <c r="AC73" i="46"/>
  <c r="X73" i="46"/>
  <c r="W73" i="46" s="1"/>
  <c r="V73" i="46"/>
  <c r="U73" i="46" s="1"/>
  <c r="T73" i="46"/>
  <c r="S73" i="46" s="1"/>
  <c r="R73" i="46"/>
  <c r="Q73" i="46" s="1"/>
  <c r="P73" i="46"/>
  <c r="O73" i="46" s="1"/>
  <c r="N73" i="46"/>
  <c r="M73" i="46" s="1"/>
  <c r="K73" i="46"/>
  <c r="I73" i="46"/>
  <c r="H73" i="46" s="1"/>
  <c r="G73" i="46"/>
  <c r="F73" i="46" s="1"/>
  <c r="D73" i="46"/>
  <c r="AL72" i="46"/>
  <c r="AK72" i="46"/>
  <c r="AJ72" i="46"/>
  <c r="AI72" i="46"/>
  <c r="AH72" i="46"/>
  <c r="AG72" i="46"/>
  <c r="AE72" i="46"/>
  <c r="L72" i="46" s="1"/>
  <c r="AD72" i="46"/>
  <c r="E72" i="46" s="1"/>
  <c r="AC72" i="46"/>
  <c r="X72" i="46"/>
  <c r="W72" i="46" s="1"/>
  <c r="V72" i="46"/>
  <c r="U72" i="46" s="1"/>
  <c r="T72" i="46"/>
  <c r="S72" i="46" s="1"/>
  <c r="R72" i="46"/>
  <c r="Q72" i="46" s="1"/>
  <c r="P72" i="46"/>
  <c r="O72" i="46" s="1"/>
  <c r="N72" i="46"/>
  <c r="M72" i="46" s="1"/>
  <c r="K72" i="46"/>
  <c r="I72" i="46"/>
  <c r="H72" i="46" s="1"/>
  <c r="G72" i="46"/>
  <c r="F72" i="46" s="1"/>
  <c r="D72" i="46"/>
  <c r="AL71" i="46"/>
  <c r="AK71" i="46"/>
  <c r="AJ71" i="46"/>
  <c r="AI71" i="46"/>
  <c r="AH71" i="46"/>
  <c r="AG71" i="46"/>
  <c r="AE71" i="46"/>
  <c r="L71" i="46" s="1"/>
  <c r="AD71" i="46"/>
  <c r="E71" i="46" s="1"/>
  <c r="AC71" i="46"/>
  <c r="X71" i="46"/>
  <c r="W71" i="46" s="1"/>
  <c r="V71" i="46"/>
  <c r="U71" i="46" s="1"/>
  <c r="T71" i="46"/>
  <c r="S71" i="46" s="1"/>
  <c r="R71" i="46"/>
  <c r="Q71" i="46" s="1"/>
  <c r="P71" i="46"/>
  <c r="O71" i="46" s="1"/>
  <c r="N71" i="46"/>
  <c r="M71" i="46" s="1"/>
  <c r="K71" i="46"/>
  <c r="I71" i="46"/>
  <c r="H71" i="46" s="1"/>
  <c r="G71" i="46"/>
  <c r="F71" i="46" s="1"/>
  <c r="D71" i="46"/>
  <c r="AL70" i="46"/>
  <c r="AK70" i="46"/>
  <c r="AJ70" i="46"/>
  <c r="AI70" i="46"/>
  <c r="AH70" i="46"/>
  <c r="AG70" i="46"/>
  <c r="AE70" i="46"/>
  <c r="L70" i="46" s="1"/>
  <c r="AD70" i="46"/>
  <c r="E70" i="46" s="1"/>
  <c r="AC70" i="46"/>
  <c r="X70" i="46"/>
  <c r="W70" i="46" s="1"/>
  <c r="V70" i="46"/>
  <c r="U70" i="46" s="1"/>
  <c r="T70" i="46"/>
  <c r="S70" i="46" s="1"/>
  <c r="R70" i="46"/>
  <c r="Q70" i="46" s="1"/>
  <c r="P70" i="46"/>
  <c r="O70" i="46" s="1"/>
  <c r="N70" i="46"/>
  <c r="M70" i="46" s="1"/>
  <c r="K70" i="46"/>
  <c r="I70" i="46"/>
  <c r="H70" i="46" s="1"/>
  <c r="G70" i="46"/>
  <c r="F70" i="46" s="1"/>
  <c r="D70" i="46"/>
  <c r="AL69" i="46"/>
  <c r="AK69" i="46"/>
  <c r="AJ69" i="46"/>
  <c r="AI69" i="46"/>
  <c r="AH69" i="46"/>
  <c r="AG69" i="46"/>
  <c r="AE69" i="46"/>
  <c r="L69" i="46" s="1"/>
  <c r="AD69" i="46"/>
  <c r="E69" i="46" s="1"/>
  <c r="AC69" i="46"/>
  <c r="X69" i="46"/>
  <c r="W69" i="46" s="1"/>
  <c r="V69" i="46"/>
  <c r="U69" i="46" s="1"/>
  <c r="T69" i="46"/>
  <c r="S69" i="46" s="1"/>
  <c r="R69" i="46"/>
  <c r="Q69" i="46" s="1"/>
  <c r="P69" i="46"/>
  <c r="O69" i="46" s="1"/>
  <c r="N69" i="46"/>
  <c r="M69" i="46" s="1"/>
  <c r="K69" i="46"/>
  <c r="I69" i="46"/>
  <c r="H69" i="46" s="1"/>
  <c r="G69" i="46"/>
  <c r="F69" i="46" s="1"/>
  <c r="D69" i="46"/>
  <c r="AL68" i="46"/>
  <c r="AK68" i="46"/>
  <c r="AJ68" i="46"/>
  <c r="AI68" i="46"/>
  <c r="AH68" i="46"/>
  <c r="AG68" i="46"/>
  <c r="AE68" i="46"/>
  <c r="L68" i="46" s="1"/>
  <c r="AD68" i="46"/>
  <c r="E68" i="46" s="1"/>
  <c r="AC68" i="46"/>
  <c r="X68" i="46"/>
  <c r="W68" i="46" s="1"/>
  <c r="V68" i="46"/>
  <c r="U68" i="46" s="1"/>
  <c r="T68" i="46"/>
  <c r="S68" i="46" s="1"/>
  <c r="R68" i="46"/>
  <c r="Q68" i="46" s="1"/>
  <c r="P68" i="46"/>
  <c r="O68" i="46" s="1"/>
  <c r="N68" i="46"/>
  <c r="M68" i="46" s="1"/>
  <c r="K68" i="46"/>
  <c r="I68" i="46"/>
  <c r="H68" i="46" s="1"/>
  <c r="G68" i="46"/>
  <c r="F68" i="46" s="1"/>
  <c r="D68" i="46"/>
  <c r="AL67" i="46"/>
  <c r="AK67" i="46"/>
  <c r="AJ67" i="46"/>
  <c r="AI67" i="46"/>
  <c r="AH67" i="46"/>
  <c r="AG67" i="46"/>
  <c r="AE67" i="46"/>
  <c r="L67" i="46" s="1"/>
  <c r="AD67" i="46"/>
  <c r="E67" i="46" s="1"/>
  <c r="AC67" i="46"/>
  <c r="X67" i="46"/>
  <c r="W67" i="46" s="1"/>
  <c r="V67" i="46"/>
  <c r="U67" i="46" s="1"/>
  <c r="T67" i="46"/>
  <c r="S67" i="46" s="1"/>
  <c r="R67" i="46"/>
  <c r="Q67" i="46" s="1"/>
  <c r="P67" i="46"/>
  <c r="O67" i="46" s="1"/>
  <c r="N67" i="46"/>
  <c r="M67" i="46" s="1"/>
  <c r="K67" i="46"/>
  <c r="I67" i="46"/>
  <c r="H67" i="46" s="1"/>
  <c r="G67" i="46"/>
  <c r="F67" i="46" s="1"/>
  <c r="D67" i="46"/>
  <c r="AL66" i="46"/>
  <c r="AK66" i="46"/>
  <c r="AJ66" i="46"/>
  <c r="AI66" i="46"/>
  <c r="AH66" i="46"/>
  <c r="AG66" i="46"/>
  <c r="AE66" i="46"/>
  <c r="L66" i="46" s="1"/>
  <c r="AD66" i="46"/>
  <c r="E66" i="46" s="1"/>
  <c r="AC66" i="46"/>
  <c r="X66" i="46"/>
  <c r="W66" i="46" s="1"/>
  <c r="V66" i="46"/>
  <c r="U66" i="46" s="1"/>
  <c r="T66" i="46"/>
  <c r="S66" i="46" s="1"/>
  <c r="R66" i="46"/>
  <c r="Q66" i="46" s="1"/>
  <c r="P66" i="46"/>
  <c r="O66" i="46" s="1"/>
  <c r="N66" i="46"/>
  <c r="M66" i="46" s="1"/>
  <c r="K66" i="46"/>
  <c r="I66" i="46"/>
  <c r="H66" i="46" s="1"/>
  <c r="G66" i="46"/>
  <c r="F66" i="46" s="1"/>
  <c r="D66" i="46"/>
  <c r="AL65" i="46"/>
  <c r="AK65" i="46"/>
  <c r="AJ65" i="46"/>
  <c r="AI65" i="46"/>
  <c r="AH65" i="46"/>
  <c r="AG65" i="46"/>
  <c r="AE65" i="46"/>
  <c r="L65" i="46" s="1"/>
  <c r="AD65" i="46"/>
  <c r="E65" i="46" s="1"/>
  <c r="AC65" i="46"/>
  <c r="X65" i="46"/>
  <c r="W65" i="46" s="1"/>
  <c r="V65" i="46"/>
  <c r="U65" i="46" s="1"/>
  <c r="T65" i="46"/>
  <c r="S65" i="46" s="1"/>
  <c r="R65" i="46"/>
  <c r="Q65" i="46" s="1"/>
  <c r="P65" i="46"/>
  <c r="O65" i="46" s="1"/>
  <c r="N65" i="46"/>
  <c r="M65" i="46" s="1"/>
  <c r="K65" i="46"/>
  <c r="I65" i="46"/>
  <c r="H65" i="46" s="1"/>
  <c r="G65" i="46"/>
  <c r="F65" i="46" s="1"/>
  <c r="D65" i="46"/>
  <c r="AL64" i="46"/>
  <c r="AK64" i="46"/>
  <c r="AJ64" i="46"/>
  <c r="AI64" i="46"/>
  <c r="AH64" i="46"/>
  <c r="AG64" i="46"/>
  <c r="AE64" i="46"/>
  <c r="L64" i="46" s="1"/>
  <c r="AD64" i="46"/>
  <c r="E64" i="46" s="1"/>
  <c r="AC64" i="46"/>
  <c r="X64" i="46"/>
  <c r="W64" i="46" s="1"/>
  <c r="V64" i="46"/>
  <c r="U64" i="46" s="1"/>
  <c r="T64" i="46"/>
  <c r="S64" i="46" s="1"/>
  <c r="R64" i="46"/>
  <c r="Q64" i="46" s="1"/>
  <c r="P64" i="46"/>
  <c r="O64" i="46" s="1"/>
  <c r="N64" i="46"/>
  <c r="M64" i="46" s="1"/>
  <c r="K64" i="46"/>
  <c r="I64" i="46"/>
  <c r="H64" i="46" s="1"/>
  <c r="G64" i="46"/>
  <c r="F64" i="46" s="1"/>
  <c r="D64" i="46"/>
  <c r="AL63" i="46"/>
  <c r="AK63" i="46"/>
  <c r="AJ63" i="46"/>
  <c r="AI63" i="46"/>
  <c r="AH63" i="46"/>
  <c r="AG63" i="46"/>
  <c r="AE63" i="46"/>
  <c r="L63" i="46" s="1"/>
  <c r="AD63" i="46"/>
  <c r="E63" i="46" s="1"/>
  <c r="AC63" i="46"/>
  <c r="X63" i="46"/>
  <c r="W63" i="46" s="1"/>
  <c r="V63" i="46"/>
  <c r="U63" i="46" s="1"/>
  <c r="T63" i="46"/>
  <c r="S63" i="46" s="1"/>
  <c r="R63" i="46"/>
  <c r="Q63" i="46" s="1"/>
  <c r="P63" i="46"/>
  <c r="O63" i="46" s="1"/>
  <c r="N63" i="46"/>
  <c r="M63" i="46" s="1"/>
  <c r="K63" i="46"/>
  <c r="I63" i="46"/>
  <c r="H63" i="46" s="1"/>
  <c r="G63" i="46"/>
  <c r="F63" i="46" s="1"/>
  <c r="D63" i="46"/>
  <c r="AL62" i="46"/>
  <c r="AK62" i="46"/>
  <c r="AJ62" i="46"/>
  <c r="AI62" i="46"/>
  <c r="AH62" i="46"/>
  <c r="AG62" i="46"/>
  <c r="AE62" i="46"/>
  <c r="L62" i="46" s="1"/>
  <c r="AD62" i="46"/>
  <c r="E62" i="46" s="1"/>
  <c r="AC62" i="46"/>
  <c r="X62" i="46"/>
  <c r="W62" i="46" s="1"/>
  <c r="V62" i="46"/>
  <c r="U62" i="46" s="1"/>
  <c r="T62" i="46"/>
  <c r="S62" i="46" s="1"/>
  <c r="R62" i="46"/>
  <c r="Q62" i="46" s="1"/>
  <c r="P62" i="46"/>
  <c r="O62" i="46" s="1"/>
  <c r="N62" i="46"/>
  <c r="M62" i="46" s="1"/>
  <c r="K62" i="46"/>
  <c r="I62" i="46"/>
  <c r="H62" i="46" s="1"/>
  <c r="G62" i="46"/>
  <c r="F62" i="46" s="1"/>
  <c r="D62" i="46"/>
  <c r="AL61" i="46"/>
  <c r="AK61" i="46"/>
  <c r="AJ61" i="46"/>
  <c r="AI61" i="46"/>
  <c r="AH61" i="46"/>
  <c r="AG61" i="46"/>
  <c r="AE61" i="46"/>
  <c r="L61" i="46" s="1"/>
  <c r="AD61" i="46"/>
  <c r="E61" i="46" s="1"/>
  <c r="AC61" i="46"/>
  <c r="X61" i="46"/>
  <c r="W61" i="46" s="1"/>
  <c r="V61" i="46"/>
  <c r="U61" i="46" s="1"/>
  <c r="T61" i="46"/>
  <c r="S61" i="46" s="1"/>
  <c r="R61" i="46"/>
  <c r="Q61" i="46" s="1"/>
  <c r="P61" i="46"/>
  <c r="O61" i="46" s="1"/>
  <c r="N61" i="46"/>
  <c r="M61" i="46" s="1"/>
  <c r="K61" i="46"/>
  <c r="I61" i="46"/>
  <c r="H61" i="46" s="1"/>
  <c r="G61" i="46"/>
  <c r="F61" i="46" s="1"/>
  <c r="D61" i="46"/>
  <c r="AL60" i="46"/>
  <c r="AK60" i="46"/>
  <c r="AJ60" i="46"/>
  <c r="AI60" i="46"/>
  <c r="AH60" i="46"/>
  <c r="AG60" i="46"/>
  <c r="AE60" i="46"/>
  <c r="L60" i="46" s="1"/>
  <c r="AD60" i="46"/>
  <c r="E60" i="46" s="1"/>
  <c r="AC60" i="46"/>
  <c r="X60" i="46"/>
  <c r="W60" i="46" s="1"/>
  <c r="V60" i="46"/>
  <c r="U60" i="46" s="1"/>
  <c r="T60" i="46"/>
  <c r="S60" i="46" s="1"/>
  <c r="R60" i="46"/>
  <c r="Q60" i="46" s="1"/>
  <c r="P60" i="46"/>
  <c r="O60" i="46" s="1"/>
  <c r="N60" i="46"/>
  <c r="M60" i="46" s="1"/>
  <c r="K60" i="46"/>
  <c r="I60" i="46"/>
  <c r="H60" i="46" s="1"/>
  <c r="G60" i="46"/>
  <c r="F60" i="46" s="1"/>
  <c r="D60" i="46"/>
  <c r="AL59" i="46"/>
  <c r="AK59" i="46"/>
  <c r="AJ59" i="46"/>
  <c r="AI59" i="46"/>
  <c r="AH59" i="46"/>
  <c r="AG59" i="46"/>
  <c r="AE59" i="46"/>
  <c r="L59" i="46" s="1"/>
  <c r="AD59" i="46"/>
  <c r="E59" i="46" s="1"/>
  <c r="AC59" i="46"/>
  <c r="X59" i="46"/>
  <c r="W59" i="46" s="1"/>
  <c r="V59" i="46"/>
  <c r="U59" i="46" s="1"/>
  <c r="T59" i="46"/>
  <c r="S59" i="46" s="1"/>
  <c r="R59" i="46"/>
  <c r="Q59" i="46" s="1"/>
  <c r="P59" i="46"/>
  <c r="O59" i="46" s="1"/>
  <c r="N59" i="46"/>
  <c r="M59" i="46" s="1"/>
  <c r="K59" i="46"/>
  <c r="I59" i="46"/>
  <c r="H59" i="46" s="1"/>
  <c r="G59" i="46"/>
  <c r="F59" i="46" s="1"/>
  <c r="D59" i="46"/>
  <c r="AL58" i="46"/>
  <c r="AK58" i="46"/>
  <c r="AJ58" i="46"/>
  <c r="AI58" i="46"/>
  <c r="AH58" i="46"/>
  <c r="AG58" i="46"/>
  <c r="AE58" i="46"/>
  <c r="L58" i="46" s="1"/>
  <c r="AD58" i="46"/>
  <c r="E58" i="46" s="1"/>
  <c r="AC58" i="46"/>
  <c r="X58" i="46"/>
  <c r="W58" i="46" s="1"/>
  <c r="V58" i="46"/>
  <c r="U58" i="46" s="1"/>
  <c r="T58" i="46"/>
  <c r="S58" i="46" s="1"/>
  <c r="R58" i="46"/>
  <c r="Q58" i="46" s="1"/>
  <c r="P58" i="46"/>
  <c r="O58" i="46" s="1"/>
  <c r="N58" i="46"/>
  <c r="M58" i="46" s="1"/>
  <c r="K58" i="46"/>
  <c r="I58" i="46"/>
  <c r="H58" i="46" s="1"/>
  <c r="G58" i="46"/>
  <c r="F58" i="46" s="1"/>
  <c r="D58" i="46"/>
  <c r="AL57" i="46"/>
  <c r="AK57" i="46"/>
  <c r="AJ57" i="46"/>
  <c r="AI57" i="46"/>
  <c r="AH57" i="46"/>
  <c r="AG57" i="46"/>
  <c r="AE57" i="46"/>
  <c r="L57" i="46" s="1"/>
  <c r="AD57" i="46"/>
  <c r="E57" i="46" s="1"/>
  <c r="AC57" i="46"/>
  <c r="X57" i="46"/>
  <c r="W57" i="46" s="1"/>
  <c r="V57" i="46"/>
  <c r="U57" i="46" s="1"/>
  <c r="T57" i="46"/>
  <c r="S57" i="46" s="1"/>
  <c r="R57" i="46"/>
  <c r="Q57" i="46" s="1"/>
  <c r="P57" i="46"/>
  <c r="O57" i="46" s="1"/>
  <c r="N57" i="46"/>
  <c r="M57" i="46" s="1"/>
  <c r="K57" i="46"/>
  <c r="I57" i="46"/>
  <c r="H57" i="46" s="1"/>
  <c r="G57" i="46"/>
  <c r="F57" i="46" s="1"/>
  <c r="D57" i="46"/>
  <c r="AL56" i="46"/>
  <c r="AK56" i="46"/>
  <c r="AJ56" i="46"/>
  <c r="AI56" i="46"/>
  <c r="AH56" i="46"/>
  <c r="AG56" i="46"/>
  <c r="AE56" i="46"/>
  <c r="L56" i="46" s="1"/>
  <c r="AD56" i="46"/>
  <c r="E56" i="46" s="1"/>
  <c r="AC56" i="46"/>
  <c r="X56" i="46"/>
  <c r="W56" i="46" s="1"/>
  <c r="V56" i="46"/>
  <c r="U56" i="46" s="1"/>
  <c r="T56" i="46"/>
  <c r="S56" i="46" s="1"/>
  <c r="R56" i="46"/>
  <c r="Q56" i="46" s="1"/>
  <c r="P56" i="46"/>
  <c r="O56" i="46" s="1"/>
  <c r="N56" i="46"/>
  <c r="M56" i="46" s="1"/>
  <c r="K56" i="46"/>
  <c r="I56" i="46"/>
  <c r="H56" i="46" s="1"/>
  <c r="G56" i="46"/>
  <c r="F56" i="46" s="1"/>
  <c r="D56" i="46"/>
  <c r="AL55" i="46"/>
  <c r="AK55" i="46"/>
  <c r="AJ55" i="46"/>
  <c r="AI55" i="46"/>
  <c r="AH55" i="46"/>
  <c r="AG55" i="46"/>
  <c r="AE55" i="46"/>
  <c r="L55" i="46" s="1"/>
  <c r="AD55" i="46"/>
  <c r="E55" i="46" s="1"/>
  <c r="AC55" i="46"/>
  <c r="X55" i="46"/>
  <c r="W55" i="46" s="1"/>
  <c r="V55" i="46"/>
  <c r="U55" i="46" s="1"/>
  <c r="T55" i="46"/>
  <c r="S55" i="46" s="1"/>
  <c r="R55" i="46"/>
  <c r="Q55" i="46" s="1"/>
  <c r="P55" i="46"/>
  <c r="O55" i="46" s="1"/>
  <c r="N55" i="46"/>
  <c r="M55" i="46" s="1"/>
  <c r="K55" i="46"/>
  <c r="I55" i="46"/>
  <c r="H55" i="46" s="1"/>
  <c r="G55" i="46"/>
  <c r="F55" i="46" s="1"/>
  <c r="D55" i="46"/>
  <c r="AL54" i="46"/>
  <c r="AK54" i="46"/>
  <c r="AJ54" i="46"/>
  <c r="AI54" i="46"/>
  <c r="AH54" i="46"/>
  <c r="AG54" i="46"/>
  <c r="AE54" i="46"/>
  <c r="L54" i="46" s="1"/>
  <c r="AD54" i="46"/>
  <c r="E54" i="46" s="1"/>
  <c r="AC54" i="46"/>
  <c r="X54" i="46"/>
  <c r="W54" i="46" s="1"/>
  <c r="V54" i="46"/>
  <c r="U54" i="46" s="1"/>
  <c r="T54" i="46"/>
  <c r="S54" i="46" s="1"/>
  <c r="R54" i="46"/>
  <c r="Q54" i="46" s="1"/>
  <c r="P54" i="46"/>
  <c r="O54" i="46" s="1"/>
  <c r="N54" i="46"/>
  <c r="M54" i="46" s="1"/>
  <c r="K54" i="46"/>
  <c r="I54" i="46"/>
  <c r="H54" i="46" s="1"/>
  <c r="G54" i="46"/>
  <c r="F54" i="46" s="1"/>
  <c r="D54" i="46"/>
  <c r="AL53" i="46"/>
  <c r="AK53" i="46"/>
  <c r="AJ53" i="46"/>
  <c r="AI53" i="46"/>
  <c r="AH53" i="46"/>
  <c r="AG53" i="46"/>
  <c r="AE53" i="46"/>
  <c r="L53" i="46" s="1"/>
  <c r="AD53" i="46"/>
  <c r="E53" i="46" s="1"/>
  <c r="AC53" i="46"/>
  <c r="X53" i="46"/>
  <c r="W53" i="46" s="1"/>
  <c r="V53" i="46"/>
  <c r="U53" i="46" s="1"/>
  <c r="T53" i="46"/>
  <c r="S53" i="46" s="1"/>
  <c r="R53" i="46"/>
  <c r="Q53" i="46" s="1"/>
  <c r="P53" i="46"/>
  <c r="O53" i="46" s="1"/>
  <c r="N53" i="46"/>
  <c r="M53" i="46" s="1"/>
  <c r="K53" i="46"/>
  <c r="I53" i="46"/>
  <c r="H53" i="46" s="1"/>
  <c r="G53" i="46"/>
  <c r="F53" i="46" s="1"/>
  <c r="D53" i="46"/>
  <c r="AL52" i="46"/>
  <c r="AK52" i="46"/>
  <c r="AJ52" i="46"/>
  <c r="AI52" i="46"/>
  <c r="AH52" i="46"/>
  <c r="AG52" i="46"/>
  <c r="AE52" i="46"/>
  <c r="L52" i="46" s="1"/>
  <c r="AD52" i="46"/>
  <c r="E52" i="46" s="1"/>
  <c r="AC52" i="46"/>
  <c r="X52" i="46"/>
  <c r="W52" i="46" s="1"/>
  <c r="V52" i="46"/>
  <c r="U52" i="46" s="1"/>
  <c r="T52" i="46"/>
  <c r="S52" i="46" s="1"/>
  <c r="R52" i="46"/>
  <c r="Q52" i="46" s="1"/>
  <c r="P52" i="46"/>
  <c r="O52" i="46" s="1"/>
  <c r="N52" i="46"/>
  <c r="M52" i="46" s="1"/>
  <c r="K52" i="46"/>
  <c r="I52" i="46"/>
  <c r="H52" i="46" s="1"/>
  <c r="G52" i="46"/>
  <c r="F52" i="46" s="1"/>
  <c r="D52" i="46"/>
  <c r="AL51" i="46"/>
  <c r="X51" i="46"/>
  <c r="W51" i="46" s="1"/>
  <c r="AK51" i="46"/>
  <c r="V51" i="46"/>
  <c r="U51" i="46" s="1"/>
  <c r="AJ51" i="46"/>
  <c r="AI51" i="46"/>
  <c r="AH51" i="46"/>
  <c r="P51" i="46"/>
  <c r="O51" i="46" s="1"/>
  <c r="AG51" i="46"/>
  <c r="N51" i="46"/>
  <c r="M51" i="46" s="1"/>
  <c r="AE51" i="46"/>
  <c r="L51" i="46" s="1"/>
  <c r="K51" i="46"/>
  <c r="G51" i="46"/>
  <c r="F51" i="46" s="1"/>
  <c r="AD51" i="46"/>
  <c r="E51" i="46" s="1"/>
  <c r="D51" i="46"/>
  <c r="AC51" i="46"/>
  <c r="T51" i="46"/>
  <c r="S51" i="46" s="1"/>
  <c r="R51" i="46"/>
  <c r="Q51" i="46" s="1"/>
  <c r="AL50" i="46"/>
  <c r="X50" i="46"/>
  <c r="W50" i="46" s="1"/>
  <c r="AK50" i="46"/>
  <c r="V50" i="46"/>
  <c r="U50" i="46" s="1"/>
  <c r="AJ50" i="46"/>
  <c r="T50" i="46"/>
  <c r="S50" i="46" s="1"/>
  <c r="AI50" i="46"/>
  <c r="R50" i="46"/>
  <c r="Q50" i="46" s="1"/>
  <c r="AH50" i="46"/>
  <c r="P50" i="46"/>
  <c r="O50" i="46" s="1"/>
  <c r="AG50" i="46"/>
  <c r="N50" i="46"/>
  <c r="M50" i="46" s="1"/>
  <c r="AE50" i="46"/>
  <c r="L50" i="46" s="1"/>
  <c r="K50" i="46"/>
  <c r="G50" i="46"/>
  <c r="AD50" i="46"/>
  <c r="E50" i="46" s="1"/>
  <c r="D50" i="46"/>
  <c r="AC50" i="46"/>
  <c r="AL49" i="46"/>
  <c r="X49" i="46"/>
  <c r="W49" i="46" s="1"/>
  <c r="AK49" i="46"/>
  <c r="V49" i="46"/>
  <c r="U49" i="46" s="1"/>
  <c r="AJ49" i="46"/>
  <c r="T49" i="46"/>
  <c r="S49" i="46" s="1"/>
  <c r="AI49" i="46"/>
  <c r="R49" i="46"/>
  <c r="Q49" i="46" s="1"/>
  <c r="AH49" i="46"/>
  <c r="P49" i="46"/>
  <c r="O49" i="46" s="1"/>
  <c r="AG49" i="46"/>
  <c r="N49" i="46"/>
  <c r="M49" i="46" s="1"/>
  <c r="AE49" i="46"/>
  <c r="L49" i="46" s="1"/>
  <c r="K49" i="46"/>
  <c r="G49" i="46"/>
  <c r="F49" i="46" s="1"/>
  <c r="AD49" i="46"/>
  <c r="E49" i="46" s="1"/>
  <c r="D49" i="46"/>
  <c r="AC49" i="46"/>
  <c r="AL48" i="46"/>
  <c r="X48" i="46"/>
  <c r="W48" i="46" s="1"/>
  <c r="AK48" i="46"/>
  <c r="V48" i="46"/>
  <c r="U48" i="46" s="1"/>
  <c r="AJ48" i="46"/>
  <c r="T48" i="46"/>
  <c r="S48" i="46" s="1"/>
  <c r="AI48" i="46"/>
  <c r="R48" i="46"/>
  <c r="Q48" i="46" s="1"/>
  <c r="AH48" i="46"/>
  <c r="P48" i="46"/>
  <c r="O48" i="46" s="1"/>
  <c r="AG48" i="46"/>
  <c r="N48" i="46"/>
  <c r="M48" i="46" s="1"/>
  <c r="AE48" i="46"/>
  <c r="L48" i="46" s="1"/>
  <c r="K48" i="46"/>
  <c r="G48" i="46"/>
  <c r="F48" i="46" s="1"/>
  <c r="AD48" i="46"/>
  <c r="E48" i="46" s="1"/>
  <c r="D48" i="46"/>
  <c r="AC48" i="46"/>
  <c r="AL47" i="46"/>
  <c r="X47" i="46"/>
  <c r="W47" i="46" s="1"/>
  <c r="AK47" i="46"/>
  <c r="V47" i="46"/>
  <c r="U47" i="46" s="1"/>
  <c r="AJ47" i="46"/>
  <c r="T47" i="46"/>
  <c r="S47" i="46" s="1"/>
  <c r="AI47" i="46"/>
  <c r="R47" i="46"/>
  <c r="Q47" i="46" s="1"/>
  <c r="AH47" i="46"/>
  <c r="P47" i="46"/>
  <c r="O47" i="46" s="1"/>
  <c r="AG47" i="46"/>
  <c r="N47" i="46"/>
  <c r="M47" i="46" s="1"/>
  <c r="AE47" i="46"/>
  <c r="L47" i="46" s="1"/>
  <c r="K47" i="46"/>
  <c r="G47" i="46"/>
  <c r="F47" i="46" s="1"/>
  <c r="AD47" i="46"/>
  <c r="E47" i="46" s="1"/>
  <c r="D47" i="46"/>
  <c r="AC47" i="46"/>
  <c r="AL46" i="46"/>
  <c r="X46" i="46"/>
  <c r="W46" i="46" s="1"/>
  <c r="AK46" i="46"/>
  <c r="V46" i="46"/>
  <c r="U46" i="46" s="1"/>
  <c r="AJ46" i="46"/>
  <c r="T46" i="46"/>
  <c r="S46" i="46" s="1"/>
  <c r="AI46" i="46"/>
  <c r="R46" i="46"/>
  <c r="Q46" i="46" s="1"/>
  <c r="AH46" i="46"/>
  <c r="P46" i="46"/>
  <c r="O46" i="46" s="1"/>
  <c r="AG46" i="46"/>
  <c r="N46" i="46"/>
  <c r="M46" i="46" s="1"/>
  <c r="AE46" i="46"/>
  <c r="L46" i="46" s="1"/>
  <c r="K46" i="46"/>
  <c r="G46" i="46"/>
  <c r="F46" i="46" s="1"/>
  <c r="AD46" i="46"/>
  <c r="E46" i="46" s="1"/>
  <c r="D46" i="46"/>
  <c r="AC46" i="46"/>
  <c r="AL45" i="46"/>
  <c r="X45" i="46"/>
  <c r="W45" i="46" s="1"/>
  <c r="AK45" i="46"/>
  <c r="V45" i="46"/>
  <c r="U45" i="46" s="1"/>
  <c r="AJ45" i="46"/>
  <c r="T45" i="46"/>
  <c r="S45" i="46" s="1"/>
  <c r="AI45" i="46"/>
  <c r="R45" i="46"/>
  <c r="Q45" i="46" s="1"/>
  <c r="AH45" i="46"/>
  <c r="P45" i="46"/>
  <c r="O45" i="46" s="1"/>
  <c r="AG45" i="46"/>
  <c r="N45" i="46"/>
  <c r="M45" i="46" s="1"/>
  <c r="AE45" i="46"/>
  <c r="L45" i="46" s="1"/>
  <c r="K45" i="46"/>
  <c r="G45" i="46"/>
  <c r="F45" i="46" s="1"/>
  <c r="AD45" i="46"/>
  <c r="E45" i="46" s="1"/>
  <c r="D45" i="46"/>
  <c r="AC45" i="46"/>
  <c r="AL44" i="46"/>
  <c r="X44" i="46"/>
  <c r="W44" i="46" s="1"/>
  <c r="AK44" i="46"/>
  <c r="V44" i="46"/>
  <c r="U44" i="46" s="1"/>
  <c r="AJ44" i="46"/>
  <c r="T44" i="46"/>
  <c r="S44" i="46" s="1"/>
  <c r="AI44" i="46"/>
  <c r="R44" i="46"/>
  <c r="Q44" i="46" s="1"/>
  <c r="AH44" i="46"/>
  <c r="P44" i="46"/>
  <c r="O44" i="46" s="1"/>
  <c r="AG44" i="46"/>
  <c r="N44" i="46"/>
  <c r="M44" i="46" s="1"/>
  <c r="AE44" i="46"/>
  <c r="L44" i="46" s="1"/>
  <c r="K44" i="46"/>
  <c r="G44" i="46"/>
  <c r="AD44" i="46"/>
  <c r="E44" i="46" s="1"/>
  <c r="D44" i="46"/>
  <c r="AC44" i="46"/>
  <c r="AL43" i="46"/>
  <c r="X43" i="46"/>
  <c r="W43" i="46" s="1"/>
  <c r="AK43" i="46"/>
  <c r="V43" i="46"/>
  <c r="U43" i="46" s="1"/>
  <c r="AJ43" i="46"/>
  <c r="AI43" i="46"/>
  <c r="R43" i="46"/>
  <c r="Q43" i="46" s="1"/>
  <c r="AH43" i="46"/>
  <c r="P43" i="46"/>
  <c r="O43" i="46" s="1"/>
  <c r="AG43" i="46"/>
  <c r="N43" i="46"/>
  <c r="M43" i="46" s="1"/>
  <c r="AE43" i="46"/>
  <c r="L43" i="46" s="1"/>
  <c r="K43" i="46"/>
  <c r="G43" i="46"/>
  <c r="AD43" i="46"/>
  <c r="E43" i="46" s="1"/>
  <c r="D43" i="46"/>
  <c r="AC43" i="46"/>
  <c r="T43" i="46"/>
  <c r="S43" i="46" s="1"/>
  <c r="AL42" i="46"/>
  <c r="X42" i="46"/>
  <c r="W42" i="46" s="1"/>
  <c r="AK42" i="46"/>
  <c r="V42" i="46"/>
  <c r="U42" i="46" s="1"/>
  <c r="AJ42" i="46"/>
  <c r="T42" i="46"/>
  <c r="S42" i="46" s="1"/>
  <c r="AI42" i="46"/>
  <c r="R42" i="46"/>
  <c r="Q42" i="46" s="1"/>
  <c r="AH42" i="46"/>
  <c r="P42" i="46"/>
  <c r="O42" i="46" s="1"/>
  <c r="AG42" i="46"/>
  <c r="N42" i="46"/>
  <c r="M42" i="46" s="1"/>
  <c r="AE42" i="46"/>
  <c r="L42" i="46" s="1"/>
  <c r="K42" i="46"/>
  <c r="G42" i="46"/>
  <c r="AD42" i="46"/>
  <c r="E42" i="46" s="1"/>
  <c r="D42" i="46"/>
  <c r="AC42" i="46"/>
  <c r="AL41" i="46"/>
  <c r="X41" i="46"/>
  <c r="W41" i="46" s="1"/>
  <c r="AK41" i="46"/>
  <c r="V41" i="46"/>
  <c r="U41" i="46" s="1"/>
  <c r="AJ41" i="46"/>
  <c r="T41" i="46"/>
  <c r="S41" i="46" s="1"/>
  <c r="AI41" i="46"/>
  <c r="R41" i="46"/>
  <c r="Q41" i="46" s="1"/>
  <c r="AH41" i="46"/>
  <c r="P41" i="46"/>
  <c r="O41" i="46" s="1"/>
  <c r="AG41" i="46"/>
  <c r="N41" i="46"/>
  <c r="M41" i="46" s="1"/>
  <c r="AE41" i="46"/>
  <c r="L41" i="46" s="1"/>
  <c r="K41" i="46"/>
  <c r="G41" i="46"/>
  <c r="F41" i="46" s="1"/>
  <c r="AD41" i="46"/>
  <c r="E41" i="46" s="1"/>
  <c r="D41" i="46"/>
  <c r="AC41" i="46"/>
  <c r="AL40" i="46"/>
  <c r="X40" i="46"/>
  <c r="W40" i="46" s="1"/>
  <c r="AK40" i="46"/>
  <c r="V40" i="46"/>
  <c r="U40" i="46" s="1"/>
  <c r="AJ40" i="46"/>
  <c r="T40" i="46"/>
  <c r="S40" i="46" s="1"/>
  <c r="AI40" i="46"/>
  <c r="R40" i="46"/>
  <c r="Q40" i="46" s="1"/>
  <c r="AH40" i="46"/>
  <c r="P40" i="46"/>
  <c r="O40" i="46" s="1"/>
  <c r="AG40" i="46"/>
  <c r="N40" i="46"/>
  <c r="M40" i="46" s="1"/>
  <c r="AE40" i="46"/>
  <c r="L40" i="46" s="1"/>
  <c r="K40" i="46"/>
  <c r="G40" i="46"/>
  <c r="AD40" i="46"/>
  <c r="E40" i="46" s="1"/>
  <c r="D40" i="46"/>
  <c r="AC40" i="46"/>
  <c r="AL39" i="46"/>
  <c r="X39" i="46"/>
  <c r="W39" i="46" s="1"/>
  <c r="AK39" i="46"/>
  <c r="V39" i="46"/>
  <c r="U39" i="46" s="1"/>
  <c r="AJ39" i="46"/>
  <c r="T39" i="46"/>
  <c r="S39" i="46" s="1"/>
  <c r="AI39" i="46"/>
  <c r="R39" i="46"/>
  <c r="Q39" i="46" s="1"/>
  <c r="AH39" i="46"/>
  <c r="P39" i="46"/>
  <c r="O39" i="46" s="1"/>
  <c r="AG39" i="46"/>
  <c r="N39" i="46"/>
  <c r="M39" i="46" s="1"/>
  <c r="AE39" i="46"/>
  <c r="L39" i="46" s="1"/>
  <c r="K39" i="46"/>
  <c r="G39" i="46"/>
  <c r="F39" i="46" s="1"/>
  <c r="AD39" i="46"/>
  <c r="E39" i="46" s="1"/>
  <c r="D39" i="46"/>
  <c r="AC39" i="46"/>
  <c r="AL38" i="46"/>
  <c r="X38" i="46"/>
  <c r="W38" i="46" s="1"/>
  <c r="AK38" i="46"/>
  <c r="V38" i="46"/>
  <c r="U38" i="46" s="1"/>
  <c r="AJ38" i="46"/>
  <c r="T38" i="46"/>
  <c r="S38" i="46" s="1"/>
  <c r="AI38" i="46"/>
  <c r="R38" i="46"/>
  <c r="Q38" i="46" s="1"/>
  <c r="AH38" i="46"/>
  <c r="P38" i="46"/>
  <c r="O38" i="46" s="1"/>
  <c r="AG38" i="46"/>
  <c r="N38" i="46"/>
  <c r="M38" i="46" s="1"/>
  <c r="AE38" i="46"/>
  <c r="L38" i="46" s="1"/>
  <c r="K38" i="46"/>
  <c r="G38" i="46"/>
  <c r="AD38" i="46"/>
  <c r="E38" i="46" s="1"/>
  <c r="D38" i="46"/>
  <c r="AC38" i="46"/>
  <c r="AL37" i="46"/>
  <c r="X37" i="46"/>
  <c r="W37" i="46" s="1"/>
  <c r="AK37" i="46"/>
  <c r="V37" i="46"/>
  <c r="U37" i="46" s="1"/>
  <c r="AJ37" i="46"/>
  <c r="T37" i="46"/>
  <c r="S37" i="46" s="1"/>
  <c r="AI37" i="46"/>
  <c r="R37" i="46"/>
  <c r="Q37" i="46" s="1"/>
  <c r="AH37" i="46"/>
  <c r="P37" i="46"/>
  <c r="O37" i="46" s="1"/>
  <c r="AG37" i="46"/>
  <c r="N37" i="46"/>
  <c r="M37" i="46" s="1"/>
  <c r="AE37" i="46"/>
  <c r="L37" i="46" s="1"/>
  <c r="K37" i="46"/>
  <c r="G37" i="46"/>
  <c r="F37" i="46" s="1"/>
  <c r="AD37" i="46"/>
  <c r="E37" i="46" s="1"/>
  <c r="D37" i="46"/>
  <c r="AC37" i="46"/>
  <c r="AL36" i="46"/>
  <c r="X36" i="46"/>
  <c r="W36" i="46" s="1"/>
  <c r="AK36" i="46"/>
  <c r="V36" i="46"/>
  <c r="U36" i="46" s="1"/>
  <c r="AJ36" i="46"/>
  <c r="T36" i="46"/>
  <c r="S36" i="46" s="1"/>
  <c r="AI36" i="46"/>
  <c r="R36" i="46"/>
  <c r="Q36" i="46" s="1"/>
  <c r="AH36" i="46"/>
  <c r="P36" i="46"/>
  <c r="O36" i="46" s="1"/>
  <c r="AG36" i="46"/>
  <c r="N36" i="46"/>
  <c r="M36" i="46" s="1"/>
  <c r="AE36" i="46"/>
  <c r="L36" i="46" s="1"/>
  <c r="K36" i="46"/>
  <c r="G36" i="46"/>
  <c r="AD36" i="46"/>
  <c r="E36" i="46" s="1"/>
  <c r="D36" i="46"/>
  <c r="AC36" i="46"/>
  <c r="AL35" i="46"/>
  <c r="X35" i="46"/>
  <c r="W35" i="46" s="1"/>
  <c r="AK35" i="46"/>
  <c r="V35" i="46"/>
  <c r="U35" i="46" s="1"/>
  <c r="AJ35" i="46"/>
  <c r="T35" i="46"/>
  <c r="S35" i="46" s="1"/>
  <c r="AI35" i="46"/>
  <c r="R35" i="46"/>
  <c r="Q35" i="46" s="1"/>
  <c r="AH35" i="46"/>
  <c r="P35" i="46"/>
  <c r="O35" i="46" s="1"/>
  <c r="AG35" i="46"/>
  <c r="N35" i="46"/>
  <c r="M35" i="46" s="1"/>
  <c r="AE35" i="46"/>
  <c r="L35" i="46" s="1"/>
  <c r="K35" i="46"/>
  <c r="G35" i="46"/>
  <c r="F35" i="46" s="1"/>
  <c r="AD35" i="46"/>
  <c r="E35" i="46" s="1"/>
  <c r="D35" i="46"/>
  <c r="AC35" i="46"/>
  <c r="AL34" i="46"/>
  <c r="X34" i="46"/>
  <c r="W34" i="46" s="1"/>
  <c r="AK34" i="46"/>
  <c r="V34" i="46"/>
  <c r="U34" i="46" s="1"/>
  <c r="AJ34" i="46"/>
  <c r="T34" i="46"/>
  <c r="S34" i="46" s="1"/>
  <c r="AI34" i="46"/>
  <c r="R34" i="46"/>
  <c r="Q34" i="46" s="1"/>
  <c r="AH34" i="46"/>
  <c r="P34" i="46"/>
  <c r="O34" i="46" s="1"/>
  <c r="AG34" i="46"/>
  <c r="N34" i="46"/>
  <c r="M34" i="46" s="1"/>
  <c r="AE34" i="46"/>
  <c r="L34" i="46" s="1"/>
  <c r="K34" i="46"/>
  <c r="G34" i="46"/>
  <c r="AD34" i="46"/>
  <c r="E34" i="46" s="1"/>
  <c r="D34" i="46"/>
  <c r="AC34" i="46"/>
  <c r="AL33" i="46"/>
  <c r="X33" i="46"/>
  <c r="W33" i="46" s="1"/>
  <c r="AK33" i="46"/>
  <c r="V33" i="46"/>
  <c r="U33" i="46" s="1"/>
  <c r="AJ33" i="46"/>
  <c r="T33" i="46"/>
  <c r="S33" i="46" s="1"/>
  <c r="AI33" i="46"/>
  <c r="R33" i="46"/>
  <c r="Q33" i="46" s="1"/>
  <c r="AH33" i="46"/>
  <c r="P33" i="46"/>
  <c r="O33" i="46" s="1"/>
  <c r="AG33" i="46"/>
  <c r="N33" i="46"/>
  <c r="M33" i="46" s="1"/>
  <c r="AE33" i="46"/>
  <c r="L33" i="46" s="1"/>
  <c r="K33" i="46"/>
  <c r="G33" i="46"/>
  <c r="F33" i="46" s="1"/>
  <c r="AD33" i="46"/>
  <c r="E33" i="46" s="1"/>
  <c r="D33" i="46"/>
  <c r="AC33" i="46"/>
  <c r="AL32" i="46"/>
  <c r="X32" i="46"/>
  <c r="W32" i="46" s="1"/>
  <c r="AK32" i="46"/>
  <c r="V32" i="46"/>
  <c r="U32" i="46" s="1"/>
  <c r="AJ32" i="46"/>
  <c r="T32" i="46"/>
  <c r="S32" i="46" s="1"/>
  <c r="AI32" i="46"/>
  <c r="R32" i="46"/>
  <c r="Q32" i="46" s="1"/>
  <c r="AH32" i="46"/>
  <c r="P32" i="46"/>
  <c r="O32" i="46" s="1"/>
  <c r="AG32" i="46"/>
  <c r="N32" i="46"/>
  <c r="M32" i="46" s="1"/>
  <c r="AE32" i="46"/>
  <c r="L32" i="46" s="1"/>
  <c r="K32" i="46"/>
  <c r="G32" i="46"/>
  <c r="AD32" i="46"/>
  <c r="E32" i="46" s="1"/>
  <c r="D32" i="46"/>
  <c r="AC32" i="46"/>
  <c r="AL31" i="46"/>
  <c r="X31" i="46"/>
  <c r="W31" i="46" s="1"/>
  <c r="AK31" i="46"/>
  <c r="V31" i="46"/>
  <c r="U31" i="46" s="1"/>
  <c r="AJ31" i="46"/>
  <c r="T31" i="46"/>
  <c r="S31" i="46" s="1"/>
  <c r="AI31" i="46"/>
  <c r="R31" i="46"/>
  <c r="Q31" i="46" s="1"/>
  <c r="AH31" i="46"/>
  <c r="P31" i="46"/>
  <c r="O31" i="46" s="1"/>
  <c r="AG31" i="46"/>
  <c r="N31" i="46"/>
  <c r="M31" i="46" s="1"/>
  <c r="AE31" i="46"/>
  <c r="L31" i="46" s="1"/>
  <c r="K31" i="46"/>
  <c r="G31" i="46"/>
  <c r="AD31" i="46"/>
  <c r="E31" i="46" s="1"/>
  <c r="D31" i="46"/>
  <c r="AC31" i="46"/>
  <c r="AL30" i="46"/>
  <c r="X30" i="46"/>
  <c r="W30" i="46" s="1"/>
  <c r="AK30" i="46"/>
  <c r="V30" i="46"/>
  <c r="U30" i="46" s="1"/>
  <c r="AJ30" i="46"/>
  <c r="T30" i="46"/>
  <c r="S30" i="46" s="1"/>
  <c r="AI30" i="46"/>
  <c r="R30" i="46"/>
  <c r="Q30" i="46" s="1"/>
  <c r="AH30" i="46"/>
  <c r="P30" i="46"/>
  <c r="O30" i="46" s="1"/>
  <c r="AG30" i="46"/>
  <c r="N30" i="46"/>
  <c r="M30" i="46" s="1"/>
  <c r="AE30" i="46"/>
  <c r="L30" i="46" s="1"/>
  <c r="K30" i="46"/>
  <c r="G30" i="46"/>
  <c r="AD30" i="46"/>
  <c r="E30" i="46" s="1"/>
  <c r="D30" i="46"/>
  <c r="AC30" i="46"/>
  <c r="AL29" i="46"/>
  <c r="X29" i="46"/>
  <c r="W29" i="46" s="1"/>
  <c r="AK29" i="46"/>
  <c r="V29" i="46"/>
  <c r="U29" i="46" s="1"/>
  <c r="AJ29" i="46"/>
  <c r="T29" i="46"/>
  <c r="S29" i="46" s="1"/>
  <c r="AI29" i="46"/>
  <c r="R29" i="46"/>
  <c r="Q29" i="46" s="1"/>
  <c r="AH29" i="46"/>
  <c r="P29" i="46"/>
  <c r="O29" i="46" s="1"/>
  <c r="AG29" i="46"/>
  <c r="N29" i="46"/>
  <c r="M29" i="46" s="1"/>
  <c r="AE29" i="46"/>
  <c r="L29" i="46" s="1"/>
  <c r="K29" i="46"/>
  <c r="G29" i="46"/>
  <c r="F29" i="46" s="1"/>
  <c r="AD29" i="46"/>
  <c r="E29" i="46" s="1"/>
  <c r="D29" i="46"/>
  <c r="AC29" i="46"/>
  <c r="AL28" i="46"/>
  <c r="X28" i="46"/>
  <c r="W28" i="46" s="1"/>
  <c r="AK28" i="46"/>
  <c r="V28" i="46"/>
  <c r="U28" i="46" s="1"/>
  <c r="AJ28" i="46"/>
  <c r="T28" i="46"/>
  <c r="S28" i="46" s="1"/>
  <c r="AI28" i="46"/>
  <c r="R28" i="46"/>
  <c r="Q28" i="46" s="1"/>
  <c r="AH28" i="46"/>
  <c r="P28" i="46"/>
  <c r="O28" i="46" s="1"/>
  <c r="AG28" i="46"/>
  <c r="N28" i="46"/>
  <c r="M28" i="46" s="1"/>
  <c r="AE28" i="46"/>
  <c r="L28" i="46" s="1"/>
  <c r="K28" i="46"/>
  <c r="G28" i="46"/>
  <c r="AD28" i="46"/>
  <c r="E28" i="46" s="1"/>
  <c r="D28" i="46"/>
  <c r="AC28" i="46"/>
  <c r="AL27" i="46"/>
  <c r="X27" i="46"/>
  <c r="W27" i="46" s="1"/>
  <c r="AK27" i="46"/>
  <c r="V27" i="46"/>
  <c r="U27" i="46" s="1"/>
  <c r="AJ27" i="46"/>
  <c r="T27" i="46"/>
  <c r="S27" i="46" s="1"/>
  <c r="AI27" i="46"/>
  <c r="R27" i="46"/>
  <c r="Q27" i="46" s="1"/>
  <c r="AH27" i="46"/>
  <c r="P27" i="46"/>
  <c r="O27" i="46" s="1"/>
  <c r="AG27" i="46"/>
  <c r="N27" i="46"/>
  <c r="M27" i="46" s="1"/>
  <c r="AE27" i="46"/>
  <c r="L27" i="46" s="1"/>
  <c r="K27" i="46"/>
  <c r="G27" i="46"/>
  <c r="AD27" i="46"/>
  <c r="E27" i="46" s="1"/>
  <c r="D27" i="46"/>
  <c r="AC27" i="46"/>
  <c r="AL26" i="46"/>
  <c r="X26" i="46"/>
  <c r="W26" i="46" s="1"/>
  <c r="AK26" i="46"/>
  <c r="V26" i="46"/>
  <c r="U26" i="46" s="1"/>
  <c r="AJ26" i="46"/>
  <c r="T26" i="46"/>
  <c r="S26" i="46" s="1"/>
  <c r="AI26" i="46"/>
  <c r="R26" i="46"/>
  <c r="Q26" i="46" s="1"/>
  <c r="AH26" i="46"/>
  <c r="P26" i="46"/>
  <c r="O26" i="46" s="1"/>
  <c r="AG26" i="46"/>
  <c r="N26" i="46"/>
  <c r="M26" i="46" s="1"/>
  <c r="AE26" i="46"/>
  <c r="L26" i="46" s="1"/>
  <c r="K26" i="46"/>
  <c r="G26" i="46"/>
  <c r="AD26" i="46"/>
  <c r="E26" i="46" s="1"/>
  <c r="D26" i="46"/>
  <c r="AC26" i="46"/>
  <c r="AL25" i="46"/>
  <c r="X25" i="46"/>
  <c r="W25" i="46" s="1"/>
  <c r="AK25" i="46"/>
  <c r="V25" i="46"/>
  <c r="U25" i="46" s="1"/>
  <c r="AJ25" i="46"/>
  <c r="T25" i="46"/>
  <c r="S25" i="46" s="1"/>
  <c r="AI25" i="46"/>
  <c r="R25" i="46"/>
  <c r="Q25" i="46" s="1"/>
  <c r="AH25" i="46"/>
  <c r="P25" i="46"/>
  <c r="O25" i="46" s="1"/>
  <c r="AG25" i="46"/>
  <c r="N25" i="46"/>
  <c r="M25" i="46" s="1"/>
  <c r="AE25" i="46"/>
  <c r="L25" i="46" s="1"/>
  <c r="K25" i="46"/>
  <c r="G25" i="46"/>
  <c r="AD25" i="46"/>
  <c r="E25" i="46" s="1"/>
  <c r="D25" i="46"/>
  <c r="AC25" i="46"/>
  <c r="AL24" i="46"/>
  <c r="X24" i="46"/>
  <c r="W24" i="46" s="1"/>
  <c r="AK24" i="46"/>
  <c r="V24" i="46"/>
  <c r="U24" i="46" s="1"/>
  <c r="AJ24" i="46"/>
  <c r="T24" i="46"/>
  <c r="S24" i="46" s="1"/>
  <c r="AI24" i="46"/>
  <c r="R24" i="46"/>
  <c r="Q24" i="46" s="1"/>
  <c r="AH24" i="46"/>
  <c r="P24" i="46"/>
  <c r="O24" i="46" s="1"/>
  <c r="AG24" i="46"/>
  <c r="N24" i="46"/>
  <c r="M24" i="46" s="1"/>
  <c r="AE24" i="46"/>
  <c r="L24" i="46" s="1"/>
  <c r="K24" i="46"/>
  <c r="G24" i="46"/>
  <c r="AD24" i="46"/>
  <c r="E24" i="46" s="1"/>
  <c r="D24" i="46"/>
  <c r="AC24" i="46"/>
  <c r="AL23" i="46"/>
  <c r="X23" i="46"/>
  <c r="W23" i="46" s="1"/>
  <c r="AK23" i="46"/>
  <c r="V23" i="46"/>
  <c r="U23" i="46" s="1"/>
  <c r="AJ23" i="46"/>
  <c r="T23" i="46"/>
  <c r="S23" i="46" s="1"/>
  <c r="AI23" i="46"/>
  <c r="R23" i="46"/>
  <c r="Q23" i="46" s="1"/>
  <c r="AH23" i="46"/>
  <c r="P23" i="46"/>
  <c r="O23" i="46" s="1"/>
  <c r="AG23" i="46"/>
  <c r="N23" i="46"/>
  <c r="M23" i="46" s="1"/>
  <c r="AE23" i="46"/>
  <c r="L23" i="46" s="1"/>
  <c r="K23" i="46"/>
  <c r="G23" i="46"/>
  <c r="F23" i="46" s="1"/>
  <c r="AD23" i="46"/>
  <c r="E23" i="46" s="1"/>
  <c r="D23" i="46"/>
  <c r="AC23" i="46"/>
  <c r="AL22" i="46"/>
  <c r="X22" i="46"/>
  <c r="W22" i="46" s="1"/>
  <c r="AK22" i="46"/>
  <c r="V22" i="46"/>
  <c r="U22" i="46" s="1"/>
  <c r="AJ22" i="46"/>
  <c r="T22" i="46"/>
  <c r="S22" i="46" s="1"/>
  <c r="AI22" i="46"/>
  <c r="R22" i="46"/>
  <c r="Q22" i="46" s="1"/>
  <c r="AH22" i="46"/>
  <c r="P22" i="46"/>
  <c r="O22" i="46" s="1"/>
  <c r="AG22" i="46"/>
  <c r="N22" i="46"/>
  <c r="M22" i="46" s="1"/>
  <c r="AE22" i="46"/>
  <c r="L22" i="46" s="1"/>
  <c r="K22" i="46"/>
  <c r="G22" i="46"/>
  <c r="AD22" i="46"/>
  <c r="E22" i="46" s="1"/>
  <c r="D22" i="46"/>
  <c r="AC22" i="46"/>
  <c r="AL21" i="46"/>
  <c r="X21" i="46"/>
  <c r="W21" i="46" s="1"/>
  <c r="AK21" i="46"/>
  <c r="V21" i="46"/>
  <c r="U21" i="46" s="1"/>
  <c r="AJ21" i="46"/>
  <c r="T21" i="46"/>
  <c r="S21" i="46" s="1"/>
  <c r="AI21" i="46"/>
  <c r="R21" i="46"/>
  <c r="Q21" i="46" s="1"/>
  <c r="AH21" i="46"/>
  <c r="P21" i="46"/>
  <c r="O21" i="46" s="1"/>
  <c r="AG21" i="46"/>
  <c r="N21" i="46"/>
  <c r="M21" i="46" s="1"/>
  <c r="AE21" i="46"/>
  <c r="L21" i="46" s="1"/>
  <c r="K21" i="46"/>
  <c r="G21" i="46"/>
  <c r="F21" i="46" s="1"/>
  <c r="AD21" i="46"/>
  <c r="E21" i="46" s="1"/>
  <c r="D21" i="46"/>
  <c r="AC21" i="46"/>
  <c r="AL20" i="46"/>
  <c r="X20" i="46"/>
  <c r="W20" i="46" s="1"/>
  <c r="AK20" i="46"/>
  <c r="V20" i="46"/>
  <c r="U20" i="46" s="1"/>
  <c r="AJ20" i="46"/>
  <c r="T20" i="46"/>
  <c r="S20" i="46" s="1"/>
  <c r="AI20" i="46"/>
  <c r="R20" i="46"/>
  <c r="Q20" i="46" s="1"/>
  <c r="AH20" i="46"/>
  <c r="P20" i="46"/>
  <c r="O20" i="46" s="1"/>
  <c r="AG20" i="46"/>
  <c r="N20" i="46"/>
  <c r="M20" i="46" s="1"/>
  <c r="AE20" i="46"/>
  <c r="L20" i="46" s="1"/>
  <c r="K20" i="46"/>
  <c r="G20" i="46"/>
  <c r="AD20" i="46"/>
  <c r="E20" i="46" s="1"/>
  <c r="D20" i="46"/>
  <c r="AC20" i="46"/>
  <c r="AL19" i="46"/>
  <c r="X19" i="46"/>
  <c r="W19" i="46" s="1"/>
  <c r="AK19" i="46"/>
  <c r="V19" i="46"/>
  <c r="U19" i="46" s="1"/>
  <c r="AJ19" i="46"/>
  <c r="T19" i="46"/>
  <c r="S19" i="46" s="1"/>
  <c r="AI19" i="46"/>
  <c r="R19" i="46"/>
  <c r="Q19" i="46" s="1"/>
  <c r="AH19" i="46"/>
  <c r="P19" i="46"/>
  <c r="O19" i="46" s="1"/>
  <c r="AG19" i="46"/>
  <c r="N19" i="46"/>
  <c r="M19" i="46" s="1"/>
  <c r="AE19" i="46"/>
  <c r="L19" i="46" s="1"/>
  <c r="K19" i="46"/>
  <c r="G19" i="46"/>
  <c r="F19" i="46" s="1"/>
  <c r="AD19" i="46"/>
  <c r="E19" i="46" s="1"/>
  <c r="D19" i="46"/>
  <c r="AC19" i="46"/>
  <c r="AL18" i="46"/>
  <c r="X18" i="46"/>
  <c r="W18" i="46" s="1"/>
  <c r="AK18" i="46"/>
  <c r="V18" i="46"/>
  <c r="U18" i="46" s="1"/>
  <c r="AJ18" i="46"/>
  <c r="T18" i="46"/>
  <c r="S18" i="46" s="1"/>
  <c r="AI18" i="46"/>
  <c r="R18" i="46"/>
  <c r="Q18" i="46" s="1"/>
  <c r="AH18" i="46"/>
  <c r="P18" i="46"/>
  <c r="O18" i="46" s="1"/>
  <c r="AG18" i="46"/>
  <c r="N18" i="46"/>
  <c r="M18" i="46" s="1"/>
  <c r="AE18" i="46"/>
  <c r="L18" i="46" s="1"/>
  <c r="K18" i="46"/>
  <c r="G18" i="46"/>
  <c r="F18" i="46" s="1"/>
  <c r="AD18" i="46"/>
  <c r="E18" i="46" s="1"/>
  <c r="D18" i="46"/>
  <c r="AC18" i="46"/>
  <c r="AL17" i="46"/>
  <c r="X17" i="46"/>
  <c r="W17" i="46" s="1"/>
  <c r="AK17" i="46"/>
  <c r="V17" i="46"/>
  <c r="U17" i="46" s="1"/>
  <c r="AJ17" i="46"/>
  <c r="T17" i="46"/>
  <c r="S17" i="46" s="1"/>
  <c r="AI17" i="46"/>
  <c r="R17" i="46"/>
  <c r="Q17" i="46" s="1"/>
  <c r="AH17" i="46"/>
  <c r="P17" i="46"/>
  <c r="O17" i="46" s="1"/>
  <c r="AG17" i="46"/>
  <c r="N17" i="46"/>
  <c r="M17" i="46" s="1"/>
  <c r="AE17" i="46"/>
  <c r="L17" i="46" s="1"/>
  <c r="K17" i="46"/>
  <c r="G17" i="46"/>
  <c r="F17" i="46" s="1"/>
  <c r="AD17" i="46"/>
  <c r="E17" i="46" s="1"/>
  <c r="D17" i="46"/>
  <c r="AC17" i="46"/>
  <c r="AL16" i="46"/>
  <c r="X16" i="46"/>
  <c r="W16" i="46" s="1"/>
  <c r="AK16" i="46"/>
  <c r="V16" i="46"/>
  <c r="U16" i="46" s="1"/>
  <c r="AJ16" i="46"/>
  <c r="T16" i="46"/>
  <c r="S16" i="46" s="1"/>
  <c r="AI16" i="46"/>
  <c r="R16" i="46"/>
  <c r="Q16" i="46" s="1"/>
  <c r="AH16" i="46"/>
  <c r="P16" i="46"/>
  <c r="O16" i="46" s="1"/>
  <c r="AG16" i="46"/>
  <c r="N16" i="46"/>
  <c r="M16" i="46" s="1"/>
  <c r="AE16" i="46"/>
  <c r="L16" i="46" s="1"/>
  <c r="K16" i="46"/>
  <c r="G16" i="46"/>
  <c r="F16" i="46" s="1"/>
  <c r="AD16" i="46"/>
  <c r="E16" i="46" s="1"/>
  <c r="D16" i="46"/>
  <c r="AC16" i="46"/>
  <c r="AL15" i="46"/>
  <c r="X15" i="46"/>
  <c r="W15" i="46" s="1"/>
  <c r="AK15" i="46"/>
  <c r="V15" i="46"/>
  <c r="U15" i="46" s="1"/>
  <c r="AJ15" i="46"/>
  <c r="T15" i="46"/>
  <c r="S15" i="46" s="1"/>
  <c r="AI15" i="46"/>
  <c r="R15" i="46"/>
  <c r="Q15" i="46" s="1"/>
  <c r="AH15" i="46"/>
  <c r="P15" i="46"/>
  <c r="O15" i="46" s="1"/>
  <c r="AG15" i="46"/>
  <c r="N15" i="46"/>
  <c r="M15" i="46" s="1"/>
  <c r="AE15" i="46"/>
  <c r="L15" i="46" s="1"/>
  <c r="K15" i="46"/>
  <c r="G15" i="46"/>
  <c r="F15" i="46" s="1"/>
  <c r="AD15" i="46"/>
  <c r="E15" i="46" s="1"/>
  <c r="D15" i="46"/>
  <c r="AC15" i="46"/>
  <c r="AL14" i="46"/>
  <c r="X14" i="46" s="1"/>
  <c r="W14" i="46" s="1"/>
  <c r="AK14" i="46"/>
  <c r="V14" i="46" s="1"/>
  <c r="U14" i="46" s="1"/>
  <c r="AJ14" i="46"/>
  <c r="T14" i="46" s="1"/>
  <c r="S14" i="46" s="1"/>
  <c r="AI14" i="46"/>
  <c r="R14" i="46" s="1"/>
  <c r="Q14" i="46" s="1"/>
  <c r="AH14" i="46"/>
  <c r="P14" i="46" s="1"/>
  <c r="O14" i="46" s="1"/>
  <c r="AG14" i="46"/>
  <c r="N14" i="46" s="1"/>
  <c r="M14" i="46" s="1"/>
  <c r="AE14" i="46"/>
  <c r="L14" i="46" s="1"/>
  <c r="K14" i="46"/>
  <c r="G14" i="46" s="1"/>
  <c r="AD14" i="46"/>
  <c r="E14" i="46" s="1"/>
  <c r="D14" i="46" s="1"/>
  <c r="AC14" i="46"/>
  <c r="AL13" i="46"/>
  <c r="X13" i="46" s="1"/>
  <c r="W13" i="46" s="1"/>
  <c r="AK13" i="46"/>
  <c r="V13" i="46" s="1"/>
  <c r="U13" i="46" s="1"/>
  <c r="AJ13" i="46"/>
  <c r="T13" i="46" s="1"/>
  <c r="S13" i="46" s="1"/>
  <c r="AI13" i="46"/>
  <c r="R13" i="46" s="1"/>
  <c r="Q13" i="46" s="1"/>
  <c r="AH13" i="46"/>
  <c r="P13" i="46" s="1"/>
  <c r="O13" i="46" s="1"/>
  <c r="AG13" i="46"/>
  <c r="N13" i="46" s="1"/>
  <c r="M13" i="46" s="1"/>
  <c r="AE13" i="46"/>
  <c r="L13" i="46" s="1"/>
  <c r="K13" i="46"/>
  <c r="G13" i="46" s="1"/>
  <c r="AD13" i="46"/>
  <c r="E13" i="46" s="1"/>
  <c r="D13" i="46" s="1"/>
  <c r="AL12" i="46"/>
  <c r="X12" i="46" s="1"/>
  <c r="W12" i="46" s="1"/>
  <c r="AK12" i="46"/>
  <c r="V12" i="46" s="1"/>
  <c r="U12" i="46" s="1"/>
  <c r="AJ12" i="46"/>
  <c r="T12" i="46" s="1"/>
  <c r="S12" i="46" s="1"/>
  <c r="AI12" i="46"/>
  <c r="R12" i="46" s="1"/>
  <c r="Q12" i="46" s="1"/>
  <c r="AH12" i="46"/>
  <c r="P12" i="46" s="1"/>
  <c r="O12" i="46" s="1"/>
  <c r="AG12" i="46"/>
  <c r="N12" i="46" s="1"/>
  <c r="M12" i="46" s="1"/>
  <c r="AE12" i="46"/>
  <c r="L12" i="46" s="1"/>
  <c r="K12" i="46"/>
  <c r="G12" i="46" s="1"/>
  <c r="AD12" i="46"/>
  <c r="E12" i="46" s="1"/>
  <c r="D12" i="46" s="1"/>
  <c r="AC12" i="46"/>
  <c r="AL11" i="46"/>
  <c r="X11" i="46" s="1"/>
  <c r="W11" i="46" s="1"/>
  <c r="AK11" i="46"/>
  <c r="V11" i="46" s="1"/>
  <c r="U11" i="46" s="1"/>
  <c r="AJ11" i="46"/>
  <c r="T11" i="46" s="1"/>
  <c r="S11" i="46" s="1"/>
  <c r="AI11" i="46"/>
  <c r="R11" i="46" s="1"/>
  <c r="Q11" i="46" s="1"/>
  <c r="AH11" i="46"/>
  <c r="P11" i="46" s="1"/>
  <c r="O11" i="46" s="1"/>
  <c r="AG11" i="46"/>
  <c r="N11" i="46" s="1"/>
  <c r="M11" i="46" s="1"/>
  <c r="AE11" i="46"/>
  <c r="L11" i="46" s="1"/>
  <c r="K11" i="46" s="1"/>
  <c r="G11" i="46" s="1"/>
  <c r="AD11" i="46"/>
  <c r="E11" i="46" s="1"/>
  <c r="D11" i="46" s="1"/>
  <c r="AC11" i="46"/>
  <c r="AL10" i="46"/>
  <c r="X10" i="46" s="1"/>
  <c r="W10" i="46" s="1"/>
  <c r="AK10" i="46"/>
  <c r="V10" i="46" s="1"/>
  <c r="U10" i="46" s="1"/>
  <c r="AJ10" i="46"/>
  <c r="T10" i="46" s="1"/>
  <c r="S10" i="46" s="1"/>
  <c r="AI10" i="46"/>
  <c r="R10" i="46" s="1"/>
  <c r="Q10" i="46" s="1"/>
  <c r="AH10" i="46"/>
  <c r="P10" i="46" s="1"/>
  <c r="O10" i="46" s="1"/>
  <c r="AG10" i="46"/>
  <c r="N10" i="46" s="1"/>
  <c r="M10" i="46" s="1"/>
  <c r="AE10" i="46"/>
  <c r="L10" i="46" s="1"/>
  <c r="K10" i="46" s="1"/>
  <c r="G10" i="46" s="1"/>
  <c r="AD10" i="46"/>
  <c r="E10" i="46" s="1"/>
  <c r="D10" i="46" s="1"/>
  <c r="AC10" i="46"/>
  <c r="AL9" i="46"/>
  <c r="X9" i="46" s="1"/>
  <c r="W9" i="46" s="1"/>
  <c r="AK9" i="46"/>
  <c r="V9" i="46" s="1"/>
  <c r="U9" i="46" s="1"/>
  <c r="AJ9" i="46"/>
  <c r="T9" i="46" s="1"/>
  <c r="AI9" i="46"/>
  <c r="R9" i="46" s="1"/>
  <c r="AH9" i="46"/>
  <c r="P9" i="46" s="1"/>
  <c r="O9" i="46" s="1"/>
  <c r="AG9" i="46"/>
  <c r="N9" i="46" s="1"/>
  <c r="M9" i="46" s="1"/>
  <c r="AE9" i="46"/>
  <c r="L9" i="46" s="1"/>
  <c r="K9" i="46" s="1"/>
  <c r="G9" i="46" s="1"/>
  <c r="AD9" i="46"/>
  <c r="E9" i="46" s="1"/>
  <c r="D9" i="46" s="1"/>
  <c r="AC9" i="46"/>
  <c r="AL8" i="46"/>
  <c r="X8" i="46" s="1"/>
  <c r="AK8" i="46"/>
  <c r="V8" i="46" s="1"/>
  <c r="AJ8" i="46"/>
  <c r="T8" i="46" s="1"/>
  <c r="S8" i="46" s="1"/>
  <c r="AI8" i="46"/>
  <c r="R8" i="46" s="1"/>
  <c r="Q8" i="46" s="1"/>
  <c r="AH8" i="46"/>
  <c r="P8" i="46" s="1"/>
  <c r="AG8" i="46"/>
  <c r="N8" i="46" s="1"/>
  <c r="AE8" i="46"/>
  <c r="L8" i="46" s="1"/>
  <c r="K8" i="46" s="1"/>
  <c r="AD8" i="46"/>
  <c r="E8" i="46" s="1"/>
  <c r="D8" i="46" s="1"/>
  <c r="AC8" i="46"/>
  <c r="E9" i="28"/>
  <c r="L9" i="28"/>
  <c r="N9" i="28"/>
  <c r="M9" i="28" s="1"/>
  <c r="V9" i="28"/>
  <c r="U9" i="28" s="1"/>
  <c r="E10" i="28"/>
  <c r="L10" i="28"/>
  <c r="E11" i="28"/>
  <c r="L11" i="28"/>
  <c r="E12" i="28"/>
  <c r="L12" i="28"/>
  <c r="E13" i="28"/>
  <c r="L13" i="28"/>
  <c r="E14" i="28"/>
  <c r="L14" i="28"/>
  <c r="V14" i="28"/>
  <c r="U14" i="28" s="1"/>
  <c r="E15" i="28"/>
  <c r="L15" i="28"/>
  <c r="X15" i="28"/>
  <c r="W15" i="28" s="1"/>
  <c r="E16" i="28"/>
  <c r="L16" i="28"/>
  <c r="E17" i="28"/>
  <c r="L17" i="28"/>
  <c r="E18" i="28"/>
  <c r="L18" i="28"/>
  <c r="E19" i="28"/>
  <c r="L19" i="28"/>
  <c r="E20" i="28"/>
  <c r="L20" i="28"/>
  <c r="E21" i="28"/>
  <c r="L21" i="28"/>
  <c r="E22" i="28"/>
  <c r="L22" i="28"/>
  <c r="E23" i="28"/>
  <c r="L23" i="28"/>
  <c r="E24" i="28"/>
  <c r="L24" i="28"/>
  <c r="E25" i="28"/>
  <c r="L25" i="28"/>
  <c r="E26" i="28"/>
  <c r="L26" i="28"/>
  <c r="E27" i="28"/>
  <c r="L27" i="28"/>
  <c r="E28" i="28"/>
  <c r="L28" i="28"/>
  <c r="E29" i="28"/>
  <c r="L29" i="28"/>
  <c r="E30" i="28"/>
  <c r="L30" i="28"/>
  <c r="E31" i="28"/>
  <c r="L31" i="28"/>
  <c r="E32" i="28"/>
  <c r="L32" i="28"/>
  <c r="E33" i="28"/>
  <c r="L33" i="28"/>
  <c r="E34" i="28"/>
  <c r="L34" i="28"/>
  <c r="E35" i="28"/>
  <c r="L35" i="28"/>
  <c r="E36" i="28"/>
  <c r="L36" i="28"/>
  <c r="E37" i="28"/>
  <c r="L37" i="28"/>
  <c r="E38" i="28"/>
  <c r="L38" i="28"/>
  <c r="E39" i="28"/>
  <c r="L39" i="28"/>
  <c r="E40" i="28"/>
  <c r="L40" i="28"/>
  <c r="E41" i="28"/>
  <c r="L41" i="28"/>
  <c r="E42" i="28"/>
  <c r="L42" i="28"/>
  <c r="E43" i="28"/>
  <c r="L43" i="28"/>
  <c r="E44" i="28"/>
  <c r="L44" i="28"/>
  <c r="E45" i="28"/>
  <c r="L45" i="28"/>
  <c r="E46" i="28"/>
  <c r="L46" i="28"/>
  <c r="E47" i="28"/>
  <c r="L47" i="28"/>
  <c r="E48" i="28"/>
  <c r="L48" i="28"/>
  <c r="E49" i="28"/>
  <c r="L49" i="28"/>
  <c r="E50" i="28"/>
  <c r="L50" i="28"/>
  <c r="E51" i="28"/>
  <c r="L51" i="28"/>
  <c r="E52" i="28"/>
  <c r="L52" i="28"/>
  <c r="E53" i="28"/>
  <c r="L53" i="28"/>
  <c r="E54" i="28"/>
  <c r="L54" i="28"/>
  <c r="E55" i="28"/>
  <c r="L55" i="28"/>
  <c r="E56" i="28"/>
  <c r="L56" i="28"/>
  <c r="E57" i="28"/>
  <c r="L57" i="28"/>
  <c r="E58" i="28"/>
  <c r="L58" i="28"/>
  <c r="E59" i="28"/>
  <c r="L59" i="28"/>
  <c r="E60" i="28"/>
  <c r="L60" i="28"/>
  <c r="E61" i="28"/>
  <c r="L61" i="28"/>
  <c r="E62" i="28"/>
  <c r="L62" i="28"/>
  <c r="E63" i="28"/>
  <c r="L63" i="28"/>
  <c r="E64" i="28"/>
  <c r="L64" i="28"/>
  <c r="E65" i="28"/>
  <c r="L65" i="28"/>
  <c r="E66" i="28"/>
  <c r="L66" i="28"/>
  <c r="E67" i="28"/>
  <c r="L67" i="28"/>
  <c r="E68" i="28"/>
  <c r="L68" i="28"/>
  <c r="E69" i="28"/>
  <c r="L69" i="28"/>
  <c r="E70" i="28"/>
  <c r="L70" i="28"/>
  <c r="E71" i="28"/>
  <c r="L71" i="28"/>
  <c r="E72" i="28"/>
  <c r="L72" i="28"/>
  <c r="E73" i="28"/>
  <c r="L73" i="28"/>
  <c r="E74" i="28"/>
  <c r="L74" i="28"/>
  <c r="E75" i="28"/>
  <c r="L75" i="28"/>
  <c r="E76" i="28"/>
  <c r="L76" i="28"/>
  <c r="E77" i="28"/>
  <c r="L77" i="28"/>
  <c r="E78" i="28"/>
  <c r="L78" i="28"/>
  <c r="E79" i="28"/>
  <c r="L79" i="28"/>
  <c r="E80" i="28"/>
  <c r="L80" i="28"/>
  <c r="E81" i="28"/>
  <c r="L81" i="28"/>
  <c r="R8" i="28"/>
  <c r="Q8" i="28" s="1"/>
  <c r="X8" i="28"/>
  <c r="W8" i="28" s="1"/>
  <c r="V8" i="28"/>
  <c r="U8" i="28" s="1"/>
  <c r="T8" i="28"/>
  <c r="S8" i="28" s="1"/>
  <c r="N8" i="28"/>
  <c r="M8" i="28" s="1"/>
  <c r="P8" i="28"/>
  <c r="O8" i="28" s="1"/>
  <c r="L8" i="28"/>
  <c r="K8" i="28"/>
  <c r="G8" i="28"/>
  <c r="F8" i="28" s="1"/>
  <c r="E8" i="28"/>
  <c r="D8" i="28"/>
  <c r="L50" i="37"/>
  <c r="K33" i="7" s="1"/>
  <c r="L49" i="37"/>
  <c r="K32" i="7" s="1"/>
  <c r="L48" i="37"/>
  <c r="K31" i="7" s="1"/>
  <c r="L47" i="37"/>
  <c r="K30" i="7" s="1"/>
  <c r="L46" i="37"/>
  <c r="K29" i="7" s="1"/>
  <c r="L45" i="37"/>
  <c r="K28" i="7" s="1"/>
  <c r="L43" i="37"/>
  <c r="K370" i="7" s="1"/>
  <c r="L42" i="37"/>
  <c r="K27" i="7" s="1"/>
  <c r="L41" i="37"/>
  <c r="K26" i="7" s="1"/>
  <c r="L40" i="37"/>
  <c r="K369" i="7" s="1"/>
  <c r="L39" i="37"/>
  <c r="K368" i="7" s="1"/>
  <c r="L215" i="37"/>
  <c r="K393" i="7" s="1"/>
  <c r="K9" i="28"/>
  <c r="G9" i="28" s="1"/>
  <c r="F9" i="28" s="1"/>
  <c r="L115" i="37"/>
  <c r="K381" i="7" s="1"/>
  <c r="L140" i="37"/>
  <c r="K386" i="7" s="1"/>
  <c r="L156" i="37"/>
  <c r="K118" i="7" s="1"/>
  <c r="L112" i="37"/>
  <c r="K380" i="7" s="1"/>
  <c r="L446" i="37"/>
  <c r="K351" i="7" s="1"/>
  <c r="L445" i="37"/>
  <c r="K350" i="7" s="1"/>
  <c r="L444" i="37"/>
  <c r="K349" i="7" s="1"/>
  <c r="L443" i="37"/>
  <c r="K348" i="7" s="1"/>
  <c r="L442" i="37"/>
  <c r="K347" i="7" s="1"/>
  <c r="L441" i="37"/>
  <c r="K346" i="7" s="1"/>
  <c r="L440" i="37"/>
  <c r="K345" i="7" s="1"/>
  <c r="L439" i="37"/>
  <c r="K344" i="7" s="1"/>
  <c r="L438" i="37"/>
  <c r="K343" i="7" s="1"/>
  <c r="L437" i="37"/>
  <c r="K342" i="7" s="1"/>
  <c r="L436" i="37"/>
  <c r="K341" i="7" s="1"/>
  <c r="L435" i="37"/>
  <c r="K340" i="7" s="1"/>
  <c r="L434" i="37"/>
  <c r="K339" i="7" s="1"/>
  <c r="L433" i="37"/>
  <c r="K338" i="7" s="1"/>
  <c r="L432" i="37"/>
  <c r="K337" i="7" s="1"/>
  <c r="L431" i="37"/>
  <c r="K336" i="7" s="1"/>
  <c r="L430" i="37"/>
  <c r="K335" i="7" s="1"/>
  <c r="L429" i="37"/>
  <c r="K334" i="7" s="1"/>
  <c r="L428" i="37"/>
  <c r="K333" i="7" s="1"/>
  <c r="L427" i="37"/>
  <c r="K332" i="7" s="1"/>
  <c r="L426" i="37"/>
  <c r="K331" i="7" s="1"/>
  <c r="L425" i="37"/>
  <c r="K330" i="7" s="1"/>
  <c r="L424" i="37"/>
  <c r="K329" i="7" s="1"/>
  <c r="L423" i="37"/>
  <c r="K328" i="7" s="1"/>
  <c r="L422" i="37"/>
  <c r="K327" i="7" s="1"/>
  <c r="L421" i="37"/>
  <c r="K326" i="7" s="1"/>
  <c r="L420" i="37"/>
  <c r="K325" i="7" s="1"/>
  <c r="L417" i="37"/>
  <c r="K324" i="7" s="1"/>
  <c r="L416" i="37"/>
  <c r="K323" i="7" s="1"/>
  <c r="L415" i="37"/>
  <c r="K322" i="7" s="1"/>
  <c r="L414" i="37"/>
  <c r="K321" i="7" s="1"/>
  <c r="L413" i="37"/>
  <c r="K320" i="7" s="1"/>
  <c r="L412" i="37"/>
  <c r="K319" i="7" s="1"/>
  <c r="L407" i="37"/>
  <c r="K316" i="7" s="1"/>
  <c r="L403" i="37"/>
  <c r="K312" i="7" s="1"/>
  <c r="L402" i="37"/>
  <c r="K311" i="7" s="1"/>
  <c r="L408" i="37"/>
  <c r="K317" i="7" s="1"/>
  <c r="L401" i="37"/>
  <c r="K310" i="7" s="1"/>
  <c r="L399" i="37"/>
  <c r="K308" i="7" s="1"/>
  <c r="L398" i="37"/>
  <c r="K307" i="7" s="1"/>
  <c r="L397" i="37"/>
  <c r="K306" i="7" s="1"/>
  <c r="L395" i="37"/>
  <c r="K304" i="7" s="1"/>
  <c r="L394" i="37"/>
  <c r="K303" i="7" s="1"/>
  <c r="AF16" i="53" s="1"/>
  <c r="L392" i="37"/>
  <c r="K301" i="7" s="1"/>
  <c r="L391" i="37"/>
  <c r="K300" i="7" s="1"/>
  <c r="L390" i="37"/>
  <c r="K299" i="7" s="1"/>
  <c r="L389" i="37"/>
  <c r="K298" i="7" s="1"/>
  <c r="L387" i="37"/>
  <c r="K416" i="7" s="1"/>
  <c r="L386" i="37"/>
  <c r="K297" i="7" s="1"/>
  <c r="L385" i="37"/>
  <c r="K296" i="7" s="1"/>
  <c r="L384" i="37"/>
  <c r="K295" i="7" s="1"/>
  <c r="L383" i="37"/>
  <c r="K294" i="7" s="1"/>
  <c r="L382" i="37"/>
  <c r="K293" i="7" s="1"/>
  <c r="L405" i="37"/>
  <c r="K314" i="7" s="1"/>
  <c r="L381" i="37"/>
  <c r="K292" i="7" s="1"/>
  <c r="L378" i="37"/>
  <c r="K414" i="7" s="1"/>
  <c r="L377" i="37"/>
  <c r="K290" i="7" s="1"/>
  <c r="L376" i="37"/>
  <c r="K289" i="7" s="1"/>
  <c r="L375" i="37"/>
  <c r="K288" i="7" s="1"/>
  <c r="L374" i="37"/>
  <c r="K287" i="7" s="1"/>
  <c r="L373" i="37"/>
  <c r="K286" i="7" s="1"/>
  <c r="L372" i="37"/>
  <c r="K285" i="7" s="1"/>
  <c r="L371" i="37"/>
  <c r="K284" i="7" s="1"/>
  <c r="L367" i="37"/>
  <c r="K282" i="7" s="1"/>
  <c r="L366" i="37"/>
  <c r="K281" i="7" s="1"/>
  <c r="L365" i="37"/>
  <c r="K280" i="7" s="1"/>
  <c r="L364" i="37"/>
  <c r="K279" i="7" s="1"/>
  <c r="L363" i="37"/>
  <c r="K278" i="7" s="1"/>
  <c r="L362" i="37"/>
  <c r="K277" i="7" s="1"/>
  <c r="L361" i="37"/>
  <c r="K276" i="7" s="1"/>
  <c r="L358" i="37"/>
  <c r="K413" i="7" s="1"/>
  <c r="L357" i="37"/>
  <c r="K412" i="7" s="1"/>
  <c r="L356" i="37"/>
  <c r="K275" i="7" s="1"/>
  <c r="L355" i="37"/>
  <c r="K274" i="7" s="1"/>
  <c r="L353" i="37"/>
  <c r="K272" i="7" s="1"/>
  <c r="L352" i="37"/>
  <c r="K271" i="7" s="1"/>
  <c r="L349" i="37"/>
  <c r="K270" i="7" s="1"/>
  <c r="L348" i="37"/>
  <c r="K269" i="7" s="1"/>
  <c r="L347" i="37"/>
  <c r="K268" i="7" s="1"/>
  <c r="L346" i="37"/>
  <c r="K267" i="7" s="1"/>
  <c r="L344" i="37"/>
  <c r="K265" i="7" s="1"/>
  <c r="L343" i="37"/>
  <c r="K264" i="7" s="1"/>
  <c r="L342" i="37"/>
  <c r="K263" i="7" s="1"/>
  <c r="L341" i="37"/>
  <c r="K262" i="7" s="1"/>
  <c r="L340" i="37"/>
  <c r="K261" i="7" s="1"/>
  <c r="L339" i="37"/>
  <c r="K411" i="7" s="1"/>
  <c r="L338" i="37"/>
  <c r="K410" i="7" s="1"/>
  <c r="L335" i="37"/>
  <c r="K260" i="7" s="1"/>
  <c r="L334" i="37"/>
  <c r="K259" i="7" s="1"/>
  <c r="L333" i="37"/>
  <c r="K258" i="7" s="1"/>
  <c r="L313" i="37"/>
  <c r="K401" i="7" s="1"/>
  <c r="L330" i="37"/>
  <c r="K257" i="7" s="1"/>
  <c r="L329" i="37"/>
  <c r="K409" i="7" s="1"/>
  <c r="L328" i="37"/>
  <c r="K405" i="7" s="1"/>
  <c r="L327" i="37"/>
  <c r="K407" i="7" s="1"/>
  <c r="L326" i="37"/>
  <c r="K256" i="7" s="1"/>
  <c r="L325" i="37"/>
  <c r="K255" i="7" s="1"/>
  <c r="L324" i="37"/>
  <c r="K408" i="7" s="1"/>
  <c r="L323" i="37"/>
  <c r="K406" i="7" s="1"/>
  <c r="L322" i="37"/>
  <c r="K404" i="7" s="1"/>
  <c r="L321" i="37"/>
  <c r="K254" i="7" s="1"/>
  <c r="L320" i="37"/>
  <c r="K253" i="7" s="1"/>
  <c r="L319" i="37"/>
  <c r="K252" i="7" s="1"/>
  <c r="L318" i="37"/>
  <c r="K251" i="7" s="1"/>
  <c r="L317" i="37"/>
  <c r="K403" i="7" s="1"/>
  <c r="L316" i="37"/>
  <c r="K402" i="7" s="1"/>
  <c r="L315" i="37"/>
  <c r="K250" i="7" s="1"/>
  <c r="L314" i="37"/>
  <c r="K249" i="7" s="1"/>
  <c r="L312" i="37"/>
  <c r="K400" i="7" s="1"/>
  <c r="L311" i="37"/>
  <c r="K248" i="7" s="1"/>
  <c r="L310" i="37"/>
  <c r="K247" i="7" s="1"/>
  <c r="L309" i="37"/>
  <c r="K246" i="7" s="1"/>
  <c r="L308" i="37"/>
  <c r="K245" i="7" s="1"/>
  <c r="L307" i="37"/>
  <c r="K244" i="7" s="1"/>
  <c r="L306" i="37"/>
  <c r="K243" i="7" s="1"/>
  <c r="L305" i="37"/>
  <c r="K242" i="7" s="1"/>
  <c r="L304" i="37"/>
  <c r="K241" i="7" s="1"/>
  <c r="AF15" i="53" s="1"/>
  <c r="L303" i="37"/>
  <c r="K240" i="7" s="1"/>
  <c r="L302" i="37"/>
  <c r="K239" i="7" s="1"/>
  <c r="L301" i="37"/>
  <c r="K238" i="7" s="1"/>
  <c r="L300" i="37"/>
  <c r="K237" i="7" s="1"/>
  <c r="L297" i="37"/>
  <c r="K235" i="7" s="1"/>
  <c r="L296" i="37"/>
  <c r="K234" i="7" s="1"/>
  <c r="L295" i="37"/>
  <c r="K233" i="7" s="1"/>
  <c r="L294" i="37"/>
  <c r="K232" i="7" s="1"/>
  <c r="L293" i="37"/>
  <c r="K231" i="7" s="1"/>
  <c r="L292" i="37"/>
  <c r="K230" i="7" s="1"/>
  <c r="L291" i="37"/>
  <c r="K229" i="7" s="1"/>
  <c r="L290" i="37"/>
  <c r="K228" i="7" s="1"/>
  <c r="L289" i="37"/>
  <c r="K236" i="7" s="1"/>
  <c r="L288" i="37"/>
  <c r="K227" i="7" s="1"/>
  <c r="L287" i="37"/>
  <c r="K399" i="7" s="1"/>
  <c r="L286" i="37"/>
  <c r="K398" i="7" s="1"/>
  <c r="L285" i="37"/>
  <c r="K226" i="7" s="1"/>
  <c r="L284" i="37"/>
  <c r="K225" i="7" s="1"/>
  <c r="L283" i="37"/>
  <c r="K224" i="7" s="1"/>
  <c r="L282" i="37"/>
  <c r="K223" i="7" s="1"/>
  <c r="L281" i="37"/>
  <c r="K222" i="7" s="1"/>
  <c r="L279" i="37"/>
  <c r="K220" i="7" s="1"/>
  <c r="L276" i="37"/>
  <c r="K217" i="7" s="1"/>
  <c r="L275" i="37"/>
  <c r="K216" i="7" s="1"/>
  <c r="L274" i="37"/>
  <c r="K215" i="7" s="1"/>
  <c r="L272" i="37"/>
  <c r="K213" i="7" s="1"/>
  <c r="L271" i="37"/>
  <c r="K212" i="7" s="1"/>
  <c r="L270" i="37"/>
  <c r="K211" i="7" s="1"/>
  <c r="L269" i="37"/>
  <c r="K210" i="7" s="1"/>
  <c r="L268" i="37"/>
  <c r="K209" i="7" s="1"/>
  <c r="L267" i="37"/>
  <c r="K208" i="7" s="1"/>
  <c r="L266" i="37"/>
  <c r="K207" i="7" s="1"/>
  <c r="L265" i="37"/>
  <c r="K206" i="7" s="1"/>
  <c r="L264" i="37"/>
  <c r="K205" i="7" s="1"/>
  <c r="L263" i="37"/>
  <c r="K204" i="7" s="1"/>
  <c r="L262" i="37"/>
  <c r="K203" i="7" s="1"/>
  <c r="L261" i="37"/>
  <c r="K202" i="7" s="1"/>
  <c r="L260" i="37"/>
  <c r="K201" i="7" s="1"/>
  <c r="L259" i="37"/>
  <c r="K200" i="7" s="1"/>
  <c r="L258" i="37"/>
  <c r="K199" i="7" s="1"/>
  <c r="L257" i="37"/>
  <c r="K198" i="7" s="1"/>
  <c r="L255" i="37"/>
  <c r="K196" i="7" s="1"/>
  <c r="L254" i="37"/>
  <c r="K195" i="7" s="1"/>
  <c r="L253" i="37"/>
  <c r="K194" i="7" s="1"/>
  <c r="L252" i="37"/>
  <c r="K193" i="7" s="1"/>
  <c r="L251" i="37"/>
  <c r="K192" i="7" s="1"/>
  <c r="L248" i="37"/>
  <c r="K397" i="7" s="1"/>
  <c r="L247" i="37"/>
  <c r="K396" i="7" s="1"/>
  <c r="L246" i="37"/>
  <c r="K191" i="7" s="1"/>
  <c r="L245" i="37"/>
  <c r="K190" i="7" s="1"/>
  <c r="L244" i="37"/>
  <c r="K189" i="7" s="1"/>
  <c r="L243" i="37"/>
  <c r="K188" i="7" s="1"/>
  <c r="L242" i="37"/>
  <c r="K187" i="7" s="1"/>
  <c r="L241" i="37"/>
  <c r="K186" i="7" s="1"/>
  <c r="L240" i="37"/>
  <c r="K185" i="7" s="1"/>
  <c r="L239" i="37"/>
  <c r="K184" i="7" s="1"/>
  <c r="L238" i="37"/>
  <c r="K183" i="7" s="1"/>
  <c r="L237" i="37"/>
  <c r="K182" i="7" s="1"/>
  <c r="L236" i="37"/>
  <c r="K395" i="7" s="1"/>
  <c r="L235" i="37"/>
  <c r="K394" i="7" s="1"/>
  <c r="L234" i="37"/>
  <c r="K181" i="7" s="1"/>
  <c r="L230" i="37"/>
  <c r="K179" i="7" s="1"/>
  <c r="L231" i="37"/>
  <c r="K180" i="7" s="1"/>
  <c r="L229" i="37"/>
  <c r="K178" i="7" s="1"/>
  <c r="L228" i="37"/>
  <c r="K177" i="7" s="1"/>
  <c r="L227" i="37"/>
  <c r="K176" i="7" s="1"/>
  <c r="L226" i="37"/>
  <c r="K175" i="7" s="1"/>
  <c r="L225" i="37"/>
  <c r="K174" i="7" s="1"/>
  <c r="L224" i="37"/>
  <c r="K173" i="7" s="1"/>
  <c r="L223" i="37"/>
  <c r="K172" i="7" s="1"/>
  <c r="L202" i="37"/>
  <c r="K156" i="7" s="1"/>
  <c r="L201" i="37"/>
  <c r="K170" i="7" s="1"/>
  <c r="L200" i="37"/>
  <c r="K155" i="7" s="1"/>
  <c r="L199" i="37"/>
  <c r="K154" i="7" s="1"/>
  <c r="L198" i="37"/>
  <c r="K153" i="7" s="1"/>
  <c r="L197" i="37"/>
  <c r="K152" i="7" s="1"/>
  <c r="L196" i="37"/>
  <c r="K151" i="7" s="1"/>
  <c r="L195" i="37"/>
  <c r="K150" i="7" s="1"/>
  <c r="L193" i="37"/>
  <c r="K148" i="7" s="1"/>
  <c r="L192" i="37"/>
  <c r="K147" i="7" s="1"/>
  <c r="L191" i="37"/>
  <c r="K146" i="7" s="1"/>
  <c r="L188" i="37"/>
  <c r="K383" i="7" s="1"/>
  <c r="L187" i="37"/>
  <c r="K382" i="7" s="1"/>
  <c r="L184" i="37"/>
  <c r="K145" i="7" s="1"/>
  <c r="L183" i="37"/>
  <c r="K144" i="7" s="1"/>
  <c r="L182" i="37"/>
  <c r="K143" i="7" s="1"/>
  <c r="L181" i="37"/>
  <c r="K142" i="7" s="1"/>
  <c r="L180" i="37"/>
  <c r="K141" i="7" s="1"/>
  <c r="L178" i="37"/>
  <c r="K139" i="7" s="1"/>
  <c r="L177" i="37"/>
  <c r="K138" i="7" s="1"/>
  <c r="L176" i="37"/>
  <c r="K137" i="7" s="1"/>
  <c r="L175" i="37"/>
  <c r="K136" i="7" s="1"/>
  <c r="L174" i="37"/>
  <c r="K135" i="7" s="1"/>
  <c r="L173" i="37"/>
  <c r="K134" i="7" s="1"/>
  <c r="L172" i="37"/>
  <c r="K133" i="7" s="1"/>
  <c r="L171" i="37"/>
  <c r="K132" i="7" s="1"/>
  <c r="L170" i="37"/>
  <c r="K131" i="7" s="1"/>
  <c r="L169" i="37"/>
  <c r="K130" i="7" s="1"/>
  <c r="L168" i="37"/>
  <c r="K129" i="7" s="1"/>
  <c r="L167" i="37"/>
  <c r="K128" i="7" s="1"/>
  <c r="L166" i="37"/>
  <c r="K127" i="7" s="1"/>
  <c r="L165" i="37"/>
  <c r="K126" i="7" s="1"/>
  <c r="L163" i="37"/>
  <c r="K124" i="7" s="1"/>
  <c r="L162" i="37"/>
  <c r="K123" i="7" s="1"/>
  <c r="L161" i="37"/>
  <c r="K122" i="7" s="1"/>
  <c r="L160" i="37"/>
  <c r="K121" i="7" s="1"/>
  <c r="L159" i="37"/>
  <c r="K120" i="7" s="1"/>
  <c r="L155" i="37"/>
  <c r="K117" i="7" s="1"/>
  <c r="L157" i="37"/>
  <c r="K119" i="7" s="1"/>
  <c r="L154" i="37"/>
  <c r="K116" i="7" s="1"/>
  <c r="L153" i="37"/>
  <c r="K115" i="7" s="1"/>
  <c r="L152" i="37"/>
  <c r="K114" i="7" s="1"/>
  <c r="L151" i="37"/>
  <c r="K113" i="7" s="1"/>
  <c r="L150" i="37"/>
  <c r="K112" i="7" s="1"/>
  <c r="L149" i="37"/>
  <c r="K111" i="7" s="1"/>
  <c r="L148" i="37"/>
  <c r="K110" i="7" s="1"/>
  <c r="L147" i="37"/>
  <c r="K109" i="7" s="1"/>
  <c r="L146" i="37"/>
  <c r="K108" i="7" s="1"/>
  <c r="L142" i="37"/>
  <c r="K104" i="7" s="1"/>
  <c r="L143" i="37"/>
  <c r="K105" i="7" s="1"/>
  <c r="L141" i="37"/>
  <c r="K103" i="7" s="1"/>
  <c r="L139" i="37"/>
  <c r="K102" i="7" s="1"/>
  <c r="L138" i="37"/>
  <c r="K101" i="7" s="1"/>
  <c r="L137" i="37"/>
  <c r="K100" i="7" s="1"/>
  <c r="L136" i="37"/>
  <c r="K99" i="7" s="1"/>
  <c r="L135" i="37"/>
  <c r="K98" i="7" s="1"/>
  <c r="L132" i="37"/>
  <c r="K97" i="7" s="1"/>
  <c r="L130" i="37"/>
  <c r="K95" i="7" s="1"/>
  <c r="L129" i="37"/>
  <c r="K94" i="7" s="1"/>
  <c r="L128" i="37"/>
  <c r="K93" i="7" s="1"/>
  <c r="L127" i="37"/>
  <c r="K92" i="7" s="1"/>
  <c r="L126" i="37"/>
  <c r="K91" i="7" s="1"/>
  <c r="L125" i="37"/>
  <c r="K90" i="7" s="1"/>
  <c r="L124" i="37"/>
  <c r="K89" i="7" s="1"/>
  <c r="L123" i="37"/>
  <c r="K88" i="7" s="1"/>
  <c r="L122" i="37"/>
  <c r="K87" i="7" s="1"/>
  <c r="L120" i="37"/>
  <c r="K85" i="7" s="1"/>
  <c r="L119" i="37"/>
  <c r="K84" i="7" s="1"/>
  <c r="L117" i="37"/>
  <c r="K82" i="7" s="1"/>
  <c r="L118" i="37"/>
  <c r="K83" i="7" s="1"/>
  <c r="L114" i="37"/>
  <c r="K80" i="7" s="1"/>
  <c r="L113" i="37"/>
  <c r="K79" i="7" s="1"/>
  <c r="L111" i="37"/>
  <c r="K78" i="7" s="1"/>
  <c r="L110" i="37"/>
  <c r="K77" i="7" s="1"/>
  <c r="L109" i="37"/>
  <c r="K76" i="7" s="1"/>
  <c r="L108" i="37"/>
  <c r="K75" i="7" s="1"/>
  <c r="L107" i="37"/>
  <c r="K74" i="7" s="1"/>
  <c r="L106" i="37"/>
  <c r="K73" i="7" s="1"/>
  <c r="L103" i="37"/>
  <c r="K72" i="7" s="1"/>
  <c r="L102" i="37"/>
  <c r="K71" i="7" s="1"/>
  <c r="L101" i="37"/>
  <c r="K70" i="7" s="1"/>
  <c r="L99" i="37"/>
  <c r="K68" i="7" s="1"/>
  <c r="L98" i="37"/>
  <c r="K67" i="7" s="1"/>
  <c r="L97" i="37"/>
  <c r="K66" i="7" s="1"/>
  <c r="L96" i="37"/>
  <c r="K65" i="7" s="1"/>
  <c r="L95" i="37"/>
  <c r="K64" i="7" s="1"/>
  <c r="L94" i="37"/>
  <c r="K63" i="7" s="1"/>
  <c r="L91" i="37"/>
  <c r="K62" i="7" s="1"/>
  <c r="L88" i="37"/>
  <c r="K375" i="7" s="1"/>
  <c r="L87" i="37"/>
  <c r="K374" i="7" s="1"/>
  <c r="L86" i="37"/>
  <c r="K61" i="7" s="1"/>
  <c r="L85" i="37"/>
  <c r="K60" i="7" s="1"/>
  <c r="L84" i="37"/>
  <c r="K59" i="7" s="1"/>
  <c r="L81" i="37"/>
  <c r="K58" i="7" s="1"/>
  <c r="L80" i="37"/>
  <c r="K57" i="7" s="1"/>
  <c r="L79" i="37"/>
  <c r="K56" i="7" s="1"/>
  <c r="L77" i="37"/>
  <c r="K54" i="7" s="1"/>
  <c r="L76" i="37"/>
  <c r="K53" i="7" s="1"/>
  <c r="L75" i="37"/>
  <c r="K52" i="7" s="1"/>
  <c r="L74" i="37"/>
  <c r="K51" i="7" s="1"/>
  <c r="L73" i="37"/>
  <c r="K50" i="7" s="1"/>
  <c r="L72" i="37"/>
  <c r="K49" i="7" s="1"/>
  <c r="L71" i="37"/>
  <c r="K48" i="7" s="1"/>
  <c r="L70" i="37"/>
  <c r="K47" i="7" s="1"/>
  <c r="L69" i="37"/>
  <c r="K46" i="7" s="1"/>
  <c r="L68" i="37"/>
  <c r="K45" i="7" s="1"/>
  <c r="L67" i="37"/>
  <c r="K44" i="7" s="1"/>
  <c r="L66" i="37"/>
  <c r="K43" i="7" s="1"/>
  <c r="L62" i="37"/>
  <c r="K41" i="7" s="1"/>
  <c r="L61" i="37"/>
  <c r="K40" i="7" s="1"/>
  <c r="L59" i="37"/>
  <c r="K38" i="7" s="1"/>
  <c r="L58" i="37"/>
  <c r="K37" i="7" s="1"/>
  <c r="L57" i="37"/>
  <c r="K36" i="7" s="1"/>
  <c r="L56" i="37"/>
  <c r="K35" i="7" s="1"/>
  <c r="L52" i="37"/>
  <c r="K373" i="7" s="1"/>
  <c r="L51" i="37"/>
  <c r="K372" i="7" s="1"/>
  <c r="L36" i="37"/>
  <c r="K25" i="7" s="1"/>
  <c r="L35" i="37"/>
  <c r="K24" i="7" s="1"/>
  <c r="L34" i="37"/>
  <c r="K23" i="7" s="1"/>
  <c r="L33" i="37"/>
  <c r="K22" i="7" s="1"/>
  <c r="L32" i="37"/>
  <c r="K21" i="7" s="1"/>
  <c r="L31" i="37"/>
  <c r="K20" i="7" s="1"/>
  <c r="L30" i="37"/>
  <c r="K19" i="7" s="1"/>
  <c r="AF14" i="53" s="1"/>
  <c r="L29" i="37"/>
  <c r="K18" i="7" s="1"/>
  <c r="L28" i="37"/>
  <c r="K17" i="7" s="1"/>
  <c r="L21" i="37"/>
  <c r="K364" i="7" s="1"/>
  <c r="L22" i="37"/>
  <c r="K365" i="7" s="1"/>
  <c r="L24" i="37"/>
  <c r="K15" i="7" s="1"/>
  <c r="L25" i="37"/>
  <c r="K366" i="7" s="1"/>
  <c r="L26" i="37"/>
  <c r="K367" i="7" s="1"/>
  <c r="L27" i="37"/>
  <c r="K16" i="7" s="1"/>
  <c r="L20" i="37"/>
  <c r="K13" i="7" s="1"/>
  <c r="L18" i="37"/>
  <c r="K11" i="7" s="1"/>
  <c r="L17" i="37"/>
  <c r="K10" i="7" s="1"/>
  <c r="L16" i="37"/>
  <c r="K9" i="7" s="1"/>
  <c r="L15" i="37"/>
  <c r="K8" i="7" s="1"/>
  <c r="L14" i="37"/>
  <c r="K7" i="7" s="1"/>
  <c r="L13" i="37"/>
  <c r="K6" i="7" s="1"/>
  <c r="L12" i="37"/>
  <c r="K5" i="7" s="1"/>
  <c r="L11" i="37"/>
  <c r="K4" i="7" s="1"/>
  <c r="L10" i="37"/>
  <c r="K3" i="7" s="1"/>
  <c r="L9" i="37"/>
  <c r="K2" i="7" s="1"/>
  <c r="R9" i="28"/>
  <c r="Q9" i="28" s="1"/>
  <c r="D9" i="28"/>
  <c r="L219" i="37"/>
  <c r="K169" i="7" s="1"/>
  <c r="L217" i="37"/>
  <c r="K167" i="7" s="1"/>
  <c r="L214" i="37"/>
  <c r="K392" i="7" s="1"/>
  <c r="L212" i="37"/>
  <c r="K165" i="7" s="1"/>
  <c r="L210" i="37"/>
  <c r="K163" i="7" s="1"/>
  <c r="L208" i="37"/>
  <c r="K161" i="7" s="1"/>
  <c r="L206" i="37"/>
  <c r="K159" i="7" s="1"/>
  <c r="L204" i="37"/>
  <c r="K158" i="7" s="1"/>
  <c r="L220" i="37"/>
  <c r="K391" i="7" s="1"/>
  <c r="L218" i="37"/>
  <c r="K168" i="7" s="1"/>
  <c r="L216" i="37"/>
  <c r="K166" i="7" s="1"/>
  <c r="L213" i="37"/>
  <c r="K171" i="7" s="1"/>
  <c r="L211" i="37"/>
  <c r="K164" i="7" s="1"/>
  <c r="L209" i="37"/>
  <c r="K162" i="7" s="1"/>
  <c r="L207" i="37"/>
  <c r="K160" i="7" s="1"/>
  <c r="L205" i="37"/>
  <c r="K390" i="7" s="1"/>
  <c r="L203" i="37"/>
  <c r="K157" i="7" s="1"/>
  <c r="I82" i="28"/>
  <c r="D81" i="28"/>
  <c r="X81" i="28"/>
  <c r="W81" i="28" s="1"/>
  <c r="V81" i="28"/>
  <c r="U81" i="28" s="1"/>
  <c r="T81" i="28"/>
  <c r="S81" i="28" s="1"/>
  <c r="R81" i="28"/>
  <c r="Q81" i="28" s="1"/>
  <c r="P81" i="28"/>
  <c r="O81" i="28" s="1"/>
  <c r="N81" i="28"/>
  <c r="M81" i="28" s="1"/>
  <c r="K81" i="28"/>
  <c r="G81" i="28"/>
  <c r="F81" i="28" s="1"/>
  <c r="K80" i="28"/>
  <c r="G80" i="28"/>
  <c r="F80" i="28" s="1"/>
  <c r="X80" i="28"/>
  <c r="W80" i="28" s="1"/>
  <c r="V80" i="28"/>
  <c r="U80" i="28" s="1"/>
  <c r="T80" i="28"/>
  <c r="S80" i="28" s="1"/>
  <c r="R80" i="28"/>
  <c r="Q80" i="28" s="1"/>
  <c r="P80" i="28"/>
  <c r="O80" i="28" s="1"/>
  <c r="N80" i="28"/>
  <c r="M80" i="28" s="1"/>
  <c r="D80" i="28"/>
  <c r="K79" i="28"/>
  <c r="G79" i="28"/>
  <c r="F79" i="28" s="1"/>
  <c r="X79" i="28"/>
  <c r="W79" i="28" s="1"/>
  <c r="V79" i="28"/>
  <c r="U79" i="28" s="1"/>
  <c r="T79" i="28"/>
  <c r="S79" i="28" s="1"/>
  <c r="R79" i="28"/>
  <c r="Q79" i="28" s="1"/>
  <c r="P79" i="28"/>
  <c r="O79" i="28" s="1"/>
  <c r="N79" i="28"/>
  <c r="M79" i="28" s="1"/>
  <c r="D79" i="28"/>
  <c r="K78" i="28"/>
  <c r="G78" i="28"/>
  <c r="F78" i="28" s="1"/>
  <c r="X78" i="28"/>
  <c r="W78" i="28" s="1"/>
  <c r="V78" i="28"/>
  <c r="U78" i="28" s="1"/>
  <c r="T78" i="28"/>
  <c r="S78" i="28" s="1"/>
  <c r="R78" i="28"/>
  <c r="Q78" i="28" s="1"/>
  <c r="P78" i="28"/>
  <c r="O78" i="28" s="1"/>
  <c r="N78" i="28"/>
  <c r="M78" i="28" s="1"/>
  <c r="D78" i="28"/>
  <c r="K77" i="28"/>
  <c r="G77" i="28"/>
  <c r="F77" i="28" s="1"/>
  <c r="X77" i="28"/>
  <c r="W77" i="28" s="1"/>
  <c r="V77" i="28"/>
  <c r="U77" i="28" s="1"/>
  <c r="T77" i="28"/>
  <c r="S77" i="28" s="1"/>
  <c r="R77" i="28"/>
  <c r="Q77" i="28" s="1"/>
  <c r="P77" i="28"/>
  <c r="O77" i="28" s="1"/>
  <c r="N77" i="28"/>
  <c r="M77" i="28" s="1"/>
  <c r="D77" i="28"/>
  <c r="K76" i="28"/>
  <c r="G76" i="28"/>
  <c r="F76" i="28" s="1"/>
  <c r="X76" i="28"/>
  <c r="W76" i="28" s="1"/>
  <c r="V76" i="28"/>
  <c r="U76" i="28" s="1"/>
  <c r="T76" i="28"/>
  <c r="S76" i="28" s="1"/>
  <c r="R76" i="28"/>
  <c r="Q76" i="28" s="1"/>
  <c r="P76" i="28"/>
  <c r="O76" i="28" s="1"/>
  <c r="N76" i="28"/>
  <c r="M76" i="28" s="1"/>
  <c r="D76" i="28"/>
  <c r="K75" i="28"/>
  <c r="G75" i="28"/>
  <c r="F75" i="28" s="1"/>
  <c r="D75" i="28"/>
  <c r="X75" i="28"/>
  <c r="W75" i="28" s="1"/>
  <c r="V75" i="28"/>
  <c r="U75" i="28" s="1"/>
  <c r="T75" i="28"/>
  <c r="S75" i="28" s="1"/>
  <c r="R75" i="28"/>
  <c r="Q75" i="28" s="1"/>
  <c r="P75" i="28"/>
  <c r="O75" i="28" s="1"/>
  <c r="N75" i="28"/>
  <c r="M75" i="28" s="1"/>
  <c r="D74" i="28"/>
  <c r="X74" i="28"/>
  <c r="W74" i="28" s="1"/>
  <c r="V74" i="28"/>
  <c r="U74" i="28" s="1"/>
  <c r="T74" i="28"/>
  <c r="S74" i="28" s="1"/>
  <c r="R74" i="28"/>
  <c r="Q74" i="28" s="1"/>
  <c r="P74" i="28"/>
  <c r="O74" i="28" s="1"/>
  <c r="N74" i="28"/>
  <c r="M74" i="28" s="1"/>
  <c r="K74" i="28"/>
  <c r="G74" i="28"/>
  <c r="F74" i="28" s="1"/>
  <c r="K73" i="28"/>
  <c r="G73" i="28"/>
  <c r="F73" i="28" s="1"/>
  <c r="X73" i="28"/>
  <c r="W73" i="28" s="1"/>
  <c r="V73" i="28"/>
  <c r="U73" i="28" s="1"/>
  <c r="T73" i="28"/>
  <c r="S73" i="28" s="1"/>
  <c r="R73" i="28"/>
  <c r="Q73" i="28" s="1"/>
  <c r="P73" i="28"/>
  <c r="O73" i="28" s="1"/>
  <c r="N73" i="28"/>
  <c r="M73" i="28" s="1"/>
  <c r="D73" i="28"/>
  <c r="K72" i="28"/>
  <c r="G72" i="28"/>
  <c r="F72" i="28" s="1"/>
  <c r="X72" i="28"/>
  <c r="W72" i="28" s="1"/>
  <c r="V72" i="28"/>
  <c r="U72" i="28" s="1"/>
  <c r="T72" i="28"/>
  <c r="S72" i="28" s="1"/>
  <c r="R72" i="28"/>
  <c r="Q72" i="28" s="1"/>
  <c r="P72" i="28"/>
  <c r="O72" i="28" s="1"/>
  <c r="N72" i="28"/>
  <c r="M72" i="28" s="1"/>
  <c r="D72" i="28"/>
  <c r="K71" i="28"/>
  <c r="G71" i="28"/>
  <c r="F71" i="28" s="1"/>
  <c r="X71" i="28"/>
  <c r="W71" i="28" s="1"/>
  <c r="V71" i="28"/>
  <c r="U71" i="28" s="1"/>
  <c r="T71" i="28"/>
  <c r="S71" i="28" s="1"/>
  <c r="R71" i="28"/>
  <c r="Q71" i="28" s="1"/>
  <c r="P71" i="28"/>
  <c r="O71" i="28" s="1"/>
  <c r="N71" i="28"/>
  <c r="M71" i="28" s="1"/>
  <c r="D71" i="28"/>
  <c r="D70" i="28"/>
  <c r="X70" i="28"/>
  <c r="W70" i="28" s="1"/>
  <c r="V70" i="28"/>
  <c r="U70" i="28" s="1"/>
  <c r="T70" i="28"/>
  <c r="S70" i="28" s="1"/>
  <c r="R70" i="28"/>
  <c r="Q70" i="28" s="1"/>
  <c r="P70" i="28"/>
  <c r="O70" i="28" s="1"/>
  <c r="N70" i="28"/>
  <c r="M70" i="28" s="1"/>
  <c r="K70" i="28"/>
  <c r="G70" i="28"/>
  <c r="F70" i="28" s="1"/>
  <c r="K69" i="28"/>
  <c r="G69" i="28"/>
  <c r="F69" i="28" s="1"/>
  <c r="X69" i="28"/>
  <c r="W69" i="28" s="1"/>
  <c r="V69" i="28"/>
  <c r="U69" i="28" s="1"/>
  <c r="T69" i="28"/>
  <c r="S69" i="28" s="1"/>
  <c r="R69" i="28"/>
  <c r="Q69" i="28" s="1"/>
  <c r="P69" i="28"/>
  <c r="O69" i="28" s="1"/>
  <c r="N69" i="28"/>
  <c r="M69" i="28" s="1"/>
  <c r="D69" i="28"/>
  <c r="K68" i="28"/>
  <c r="G68" i="28"/>
  <c r="F68" i="28" s="1"/>
  <c r="X68" i="28"/>
  <c r="W68" i="28" s="1"/>
  <c r="V68" i="28"/>
  <c r="U68" i="28" s="1"/>
  <c r="T68" i="28"/>
  <c r="S68" i="28" s="1"/>
  <c r="R68" i="28"/>
  <c r="Q68" i="28" s="1"/>
  <c r="P68" i="28"/>
  <c r="O68" i="28" s="1"/>
  <c r="N68" i="28"/>
  <c r="M68" i="28" s="1"/>
  <c r="D68" i="28"/>
  <c r="K67" i="28"/>
  <c r="G67" i="28"/>
  <c r="F67" i="28" s="1"/>
  <c r="X67" i="28"/>
  <c r="W67" i="28" s="1"/>
  <c r="V67" i="28"/>
  <c r="U67" i="28" s="1"/>
  <c r="T67" i="28"/>
  <c r="S67" i="28" s="1"/>
  <c r="R67" i="28"/>
  <c r="Q67" i="28" s="1"/>
  <c r="P67" i="28"/>
  <c r="O67" i="28" s="1"/>
  <c r="N67" i="28"/>
  <c r="M67" i="28" s="1"/>
  <c r="D67" i="28"/>
  <c r="D66" i="28"/>
  <c r="X66" i="28"/>
  <c r="W66" i="28" s="1"/>
  <c r="V66" i="28"/>
  <c r="U66" i="28" s="1"/>
  <c r="T66" i="28"/>
  <c r="S66" i="28" s="1"/>
  <c r="R66" i="28"/>
  <c r="Q66" i="28" s="1"/>
  <c r="P66" i="28"/>
  <c r="O66" i="28" s="1"/>
  <c r="N66" i="28"/>
  <c r="M66" i="28" s="1"/>
  <c r="K66" i="28"/>
  <c r="G66" i="28" s="1"/>
  <c r="K65" i="28"/>
  <c r="G65" i="28"/>
  <c r="F65" i="28" s="1"/>
  <c r="X65" i="28"/>
  <c r="W65" i="28" s="1"/>
  <c r="V65" i="28"/>
  <c r="U65" i="28" s="1"/>
  <c r="T65" i="28"/>
  <c r="S65" i="28" s="1"/>
  <c r="R65" i="28"/>
  <c r="Q65" i="28" s="1"/>
  <c r="P65" i="28"/>
  <c r="O65" i="28" s="1"/>
  <c r="N65" i="28"/>
  <c r="M65" i="28" s="1"/>
  <c r="D65" i="28"/>
  <c r="K64" i="28"/>
  <c r="G64" i="28"/>
  <c r="F64" i="28" s="1"/>
  <c r="X64" i="28"/>
  <c r="W64" i="28" s="1"/>
  <c r="V64" i="28"/>
  <c r="U64" i="28" s="1"/>
  <c r="T64" i="28"/>
  <c r="S64" i="28" s="1"/>
  <c r="R64" i="28"/>
  <c r="Q64" i="28" s="1"/>
  <c r="P64" i="28"/>
  <c r="O64" i="28" s="1"/>
  <c r="N64" i="28"/>
  <c r="M64" i="28" s="1"/>
  <c r="D64" i="28"/>
  <c r="K63" i="28"/>
  <c r="G63" i="28"/>
  <c r="F63" i="28" s="1"/>
  <c r="X63" i="28"/>
  <c r="W63" i="28" s="1"/>
  <c r="V63" i="28"/>
  <c r="U63" i="28" s="1"/>
  <c r="T63" i="28"/>
  <c r="S63" i="28" s="1"/>
  <c r="R63" i="28"/>
  <c r="Q63" i="28" s="1"/>
  <c r="P63" i="28"/>
  <c r="O63" i="28" s="1"/>
  <c r="N63" i="28"/>
  <c r="M63" i="28" s="1"/>
  <c r="D63" i="28"/>
  <c r="D62" i="28"/>
  <c r="X62" i="28"/>
  <c r="W62" i="28" s="1"/>
  <c r="V62" i="28"/>
  <c r="U62" i="28" s="1"/>
  <c r="T62" i="28"/>
  <c r="S62" i="28" s="1"/>
  <c r="R62" i="28"/>
  <c r="Q62" i="28" s="1"/>
  <c r="P62" i="28"/>
  <c r="O62" i="28" s="1"/>
  <c r="N62" i="28"/>
  <c r="M62" i="28" s="1"/>
  <c r="K62" i="28"/>
  <c r="G62" i="28"/>
  <c r="F62" i="28" s="1"/>
  <c r="K61" i="28"/>
  <c r="G61" i="28"/>
  <c r="F61" i="28" s="1"/>
  <c r="X61" i="28"/>
  <c r="W61" i="28" s="1"/>
  <c r="V61" i="28"/>
  <c r="U61" i="28" s="1"/>
  <c r="T61" i="28"/>
  <c r="S61" i="28" s="1"/>
  <c r="R61" i="28"/>
  <c r="Q61" i="28" s="1"/>
  <c r="P61" i="28"/>
  <c r="O61" i="28" s="1"/>
  <c r="N61" i="28"/>
  <c r="M61" i="28" s="1"/>
  <c r="D61" i="28"/>
  <c r="K60" i="28"/>
  <c r="G60" i="28"/>
  <c r="F60" i="28" s="1"/>
  <c r="X60" i="28"/>
  <c r="W60" i="28" s="1"/>
  <c r="V60" i="28"/>
  <c r="U60" i="28" s="1"/>
  <c r="T60" i="28"/>
  <c r="S60" i="28" s="1"/>
  <c r="R60" i="28"/>
  <c r="Q60" i="28" s="1"/>
  <c r="P60" i="28"/>
  <c r="O60" i="28" s="1"/>
  <c r="N60" i="28"/>
  <c r="M60" i="28" s="1"/>
  <c r="D60" i="28"/>
  <c r="K59" i="28"/>
  <c r="G59" i="28"/>
  <c r="F59" i="28" s="1"/>
  <c r="X59" i="28"/>
  <c r="W59" i="28" s="1"/>
  <c r="V59" i="28"/>
  <c r="U59" i="28" s="1"/>
  <c r="T59" i="28"/>
  <c r="S59" i="28" s="1"/>
  <c r="R59" i="28"/>
  <c r="Q59" i="28" s="1"/>
  <c r="P59" i="28"/>
  <c r="O59" i="28" s="1"/>
  <c r="N59" i="28"/>
  <c r="M59" i="28" s="1"/>
  <c r="D59" i="28"/>
  <c r="D58" i="28"/>
  <c r="X58" i="28"/>
  <c r="W58" i="28" s="1"/>
  <c r="V58" i="28"/>
  <c r="U58" i="28" s="1"/>
  <c r="T58" i="28"/>
  <c r="S58" i="28" s="1"/>
  <c r="R58" i="28"/>
  <c r="Q58" i="28" s="1"/>
  <c r="P58" i="28"/>
  <c r="O58" i="28" s="1"/>
  <c r="N58" i="28"/>
  <c r="M58" i="28" s="1"/>
  <c r="K58" i="28"/>
  <c r="G58" i="28"/>
  <c r="F58" i="28" s="1"/>
  <c r="K57" i="28"/>
  <c r="G57" i="28"/>
  <c r="F57" i="28" s="1"/>
  <c r="X57" i="28"/>
  <c r="W57" i="28" s="1"/>
  <c r="V57" i="28"/>
  <c r="U57" i="28" s="1"/>
  <c r="T57" i="28"/>
  <c r="S57" i="28" s="1"/>
  <c r="R57" i="28"/>
  <c r="Q57" i="28" s="1"/>
  <c r="P57" i="28"/>
  <c r="O57" i="28" s="1"/>
  <c r="N57" i="28"/>
  <c r="M57" i="28" s="1"/>
  <c r="D57" i="28"/>
  <c r="K56" i="28"/>
  <c r="G56" i="28"/>
  <c r="F56" i="28" s="1"/>
  <c r="X56" i="28"/>
  <c r="W56" i="28" s="1"/>
  <c r="V56" i="28"/>
  <c r="U56" i="28" s="1"/>
  <c r="T56" i="28"/>
  <c r="S56" i="28" s="1"/>
  <c r="R56" i="28"/>
  <c r="Q56" i="28" s="1"/>
  <c r="P56" i="28"/>
  <c r="O56" i="28" s="1"/>
  <c r="N56" i="28"/>
  <c r="M56" i="28" s="1"/>
  <c r="D56" i="28"/>
  <c r="K55" i="28"/>
  <c r="G55" i="28"/>
  <c r="F55" i="28" s="1"/>
  <c r="X55" i="28"/>
  <c r="W55" i="28" s="1"/>
  <c r="V55" i="28"/>
  <c r="U55" i="28" s="1"/>
  <c r="T55" i="28"/>
  <c r="S55" i="28" s="1"/>
  <c r="R55" i="28"/>
  <c r="Q55" i="28" s="1"/>
  <c r="P55" i="28"/>
  <c r="O55" i="28" s="1"/>
  <c r="N55" i="28"/>
  <c r="M55" i="28" s="1"/>
  <c r="D55" i="28"/>
  <c r="D54" i="28"/>
  <c r="X54" i="28"/>
  <c r="W54" i="28" s="1"/>
  <c r="V54" i="28"/>
  <c r="U54" i="28" s="1"/>
  <c r="T54" i="28"/>
  <c r="S54" i="28" s="1"/>
  <c r="R54" i="28"/>
  <c r="Q54" i="28" s="1"/>
  <c r="P54" i="28"/>
  <c r="O54" i="28" s="1"/>
  <c r="N54" i="28"/>
  <c r="M54" i="28" s="1"/>
  <c r="K54" i="28"/>
  <c r="G54" i="28"/>
  <c r="F54" i="28" s="1"/>
  <c r="K53" i="28"/>
  <c r="G53" i="28"/>
  <c r="F53" i="28" s="1"/>
  <c r="X53" i="28"/>
  <c r="W53" i="28" s="1"/>
  <c r="V53" i="28"/>
  <c r="U53" i="28" s="1"/>
  <c r="T53" i="28"/>
  <c r="S53" i="28" s="1"/>
  <c r="R53" i="28"/>
  <c r="Q53" i="28" s="1"/>
  <c r="P53" i="28"/>
  <c r="O53" i="28" s="1"/>
  <c r="N53" i="28"/>
  <c r="M53" i="28" s="1"/>
  <c r="D53" i="28"/>
  <c r="K52" i="28"/>
  <c r="G52" i="28"/>
  <c r="F52" i="28" s="1"/>
  <c r="X52" i="28"/>
  <c r="W52" i="28" s="1"/>
  <c r="V52" i="28"/>
  <c r="U52" i="28" s="1"/>
  <c r="T52" i="28"/>
  <c r="S52" i="28" s="1"/>
  <c r="R52" i="28"/>
  <c r="Q52" i="28" s="1"/>
  <c r="P52" i="28"/>
  <c r="O52" i="28" s="1"/>
  <c r="N52" i="28"/>
  <c r="M52" i="28" s="1"/>
  <c r="D52" i="28"/>
  <c r="K51" i="28"/>
  <c r="G51" i="28"/>
  <c r="F51" i="28" s="1"/>
  <c r="X51" i="28"/>
  <c r="W51" i="28" s="1"/>
  <c r="V51" i="28"/>
  <c r="U51" i="28" s="1"/>
  <c r="T51" i="28"/>
  <c r="S51" i="28" s="1"/>
  <c r="R51" i="28"/>
  <c r="Q51" i="28" s="1"/>
  <c r="P51" i="28"/>
  <c r="O51" i="28" s="1"/>
  <c r="N51" i="28"/>
  <c r="M51" i="28" s="1"/>
  <c r="D51" i="28"/>
  <c r="D50" i="28"/>
  <c r="X50" i="28"/>
  <c r="W50" i="28" s="1"/>
  <c r="V50" i="28"/>
  <c r="U50" i="28" s="1"/>
  <c r="T50" i="28"/>
  <c r="S50" i="28" s="1"/>
  <c r="R50" i="28"/>
  <c r="Q50" i="28" s="1"/>
  <c r="P50" i="28"/>
  <c r="O50" i="28" s="1"/>
  <c r="N50" i="28"/>
  <c r="M50" i="28" s="1"/>
  <c r="K50" i="28"/>
  <c r="G50" i="28"/>
  <c r="F50" i="28" s="1"/>
  <c r="K49" i="28"/>
  <c r="G49" i="28"/>
  <c r="F49" i="28" s="1"/>
  <c r="X49" i="28"/>
  <c r="W49" i="28" s="1"/>
  <c r="V49" i="28"/>
  <c r="U49" i="28" s="1"/>
  <c r="T49" i="28"/>
  <c r="S49" i="28" s="1"/>
  <c r="R49" i="28"/>
  <c r="Q49" i="28" s="1"/>
  <c r="P49" i="28"/>
  <c r="O49" i="28" s="1"/>
  <c r="N49" i="28"/>
  <c r="M49" i="28" s="1"/>
  <c r="D49" i="28"/>
  <c r="K48" i="28"/>
  <c r="G48" i="28"/>
  <c r="F48" i="28" s="1"/>
  <c r="X48" i="28"/>
  <c r="W48" i="28" s="1"/>
  <c r="V48" i="28"/>
  <c r="U48" i="28" s="1"/>
  <c r="T48" i="28"/>
  <c r="S48" i="28" s="1"/>
  <c r="R48" i="28"/>
  <c r="Q48" i="28" s="1"/>
  <c r="P48" i="28"/>
  <c r="O48" i="28" s="1"/>
  <c r="N48" i="28"/>
  <c r="M48" i="28" s="1"/>
  <c r="D48" i="28"/>
  <c r="K47" i="28"/>
  <c r="G47" i="28"/>
  <c r="F47" i="28" s="1"/>
  <c r="X47" i="28"/>
  <c r="W47" i="28" s="1"/>
  <c r="V47" i="28"/>
  <c r="U47" i="28" s="1"/>
  <c r="T47" i="28"/>
  <c r="S47" i="28" s="1"/>
  <c r="R47" i="28"/>
  <c r="Q47" i="28" s="1"/>
  <c r="P47" i="28"/>
  <c r="O47" i="28" s="1"/>
  <c r="N47" i="28"/>
  <c r="M47" i="28" s="1"/>
  <c r="D47" i="28"/>
  <c r="D46" i="28"/>
  <c r="X46" i="28"/>
  <c r="W46" i="28" s="1"/>
  <c r="V46" i="28"/>
  <c r="U46" i="28" s="1"/>
  <c r="T46" i="28"/>
  <c r="S46" i="28" s="1"/>
  <c r="R46" i="28"/>
  <c r="Q46" i="28" s="1"/>
  <c r="P46" i="28"/>
  <c r="O46" i="28" s="1"/>
  <c r="N46" i="28"/>
  <c r="M46" i="28" s="1"/>
  <c r="K46" i="28"/>
  <c r="G46" i="28"/>
  <c r="F46" i="28" s="1"/>
  <c r="K45" i="28"/>
  <c r="G45" i="28"/>
  <c r="F45" i="28" s="1"/>
  <c r="X45" i="28"/>
  <c r="W45" i="28" s="1"/>
  <c r="V45" i="28"/>
  <c r="U45" i="28" s="1"/>
  <c r="T45" i="28"/>
  <c r="S45" i="28" s="1"/>
  <c r="R45" i="28"/>
  <c r="Q45" i="28" s="1"/>
  <c r="P45" i="28"/>
  <c r="O45" i="28" s="1"/>
  <c r="N45" i="28"/>
  <c r="M45" i="28" s="1"/>
  <c r="D45" i="28"/>
  <c r="K44" i="28"/>
  <c r="G44" i="28"/>
  <c r="F44" i="28" s="1"/>
  <c r="X44" i="28"/>
  <c r="W44" i="28" s="1"/>
  <c r="V44" i="28"/>
  <c r="U44" i="28" s="1"/>
  <c r="T44" i="28"/>
  <c r="S44" i="28" s="1"/>
  <c r="R44" i="28"/>
  <c r="Q44" i="28" s="1"/>
  <c r="P44" i="28"/>
  <c r="O44" i="28" s="1"/>
  <c r="N44" i="28"/>
  <c r="M44" i="28" s="1"/>
  <c r="D44" i="28"/>
  <c r="K43" i="28"/>
  <c r="G43" i="28"/>
  <c r="F43" i="28" s="1"/>
  <c r="X43" i="28"/>
  <c r="W43" i="28" s="1"/>
  <c r="V43" i="28"/>
  <c r="U43" i="28" s="1"/>
  <c r="T43" i="28"/>
  <c r="S43" i="28" s="1"/>
  <c r="R43" i="28"/>
  <c r="Q43" i="28" s="1"/>
  <c r="P43" i="28"/>
  <c r="O43" i="28" s="1"/>
  <c r="N43" i="28"/>
  <c r="M43" i="28" s="1"/>
  <c r="D43" i="28"/>
  <c r="D42" i="28"/>
  <c r="X42" i="28"/>
  <c r="W42" i="28" s="1"/>
  <c r="V42" i="28"/>
  <c r="U42" i="28" s="1"/>
  <c r="T42" i="28"/>
  <c r="S42" i="28" s="1"/>
  <c r="R42" i="28"/>
  <c r="Q42" i="28" s="1"/>
  <c r="P42" i="28"/>
  <c r="O42" i="28" s="1"/>
  <c r="N42" i="28"/>
  <c r="M42" i="28" s="1"/>
  <c r="K42" i="28"/>
  <c r="G42" i="28"/>
  <c r="F42" i="28" s="1"/>
  <c r="K41" i="28"/>
  <c r="G41" i="28"/>
  <c r="F41" i="28" s="1"/>
  <c r="X41" i="28"/>
  <c r="W41" i="28" s="1"/>
  <c r="V41" i="28"/>
  <c r="U41" i="28" s="1"/>
  <c r="T41" i="28"/>
  <c r="S41" i="28" s="1"/>
  <c r="R41" i="28"/>
  <c r="Q41" i="28" s="1"/>
  <c r="P41" i="28"/>
  <c r="O41" i="28" s="1"/>
  <c r="N41" i="28"/>
  <c r="M41" i="28" s="1"/>
  <c r="D41" i="28"/>
  <c r="K40" i="28"/>
  <c r="G40" i="28"/>
  <c r="F40" i="28" s="1"/>
  <c r="X40" i="28"/>
  <c r="W40" i="28" s="1"/>
  <c r="V40" i="28"/>
  <c r="U40" i="28" s="1"/>
  <c r="T40" i="28"/>
  <c r="S40" i="28" s="1"/>
  <c r="R40" i="28"/>
  <c r="Q40" i="28" s="1"/>
  <c r="P40" i="28"/>
  <c r="O40" i="28" s="1"/>
  <c r="N40" i="28"/>
  <c r="M40" i="28" s="1"/>
  <c r="D40" i="28"/>
  <c r="K39" i="28"/>
  <c r="G39" i="28"/>
  <c r="F39" i="28" s="1"/>
  <c r="X39" i="28"/>
  <c r="W39" i="28" s="1"/>
  <c r="V39" i="28"/>
  <c r="U39" i="28" s="1"/>
  <c r="T39" i="28"/>
  <c r="S39" i="28" s="1"/>
  <c r="R39" i="28"/>
  <c r="Q39" i="28" s="1"/>
  <c r="P39" i="28"/>
  <c r="O39" i="28" s="1"/>
  <c r="N39" i="28"/>
  <c r="M39" i="28" s="1"/>
  <c r="D39" i="28"/>
  <c r="D38" i="28"/>
  <c r="X38" i="28"/>
  <c r="W38" i="28" s="1"/>
  <c r="V38" i="28"/>
  <c r="U38" i="28" s="1"/>
  <c r="T38" i="28"/>
  <c r="S38" i="28" s="1"/>
  <c r="R38" i="28"/>
  <c r="Q38" i="28" s="1"/>
  <c r="P38" i="28"/>
  <c r="O38" i="28" s="1"/>
  <c r="N38" i="28"/>
  <c r="M38" i="28" s="1"/>
  <c r="K38" i="28"/>
  <c r="G38" i="28"/>
  <c r="F38" i="28" s="1"/>
  <c r="K37" i="28"/>
  <c r="G37" i="28"/>
  <c r="F37" i="28" s="1"/>
  <c r="X37" i="28"/>
  <c r="W37" i="28" s="1"/>
  <c r="V37" i="28"/>
  <c r="U37" i="28" s="1"/>
  <c r="T37" i="28"/>
  <c r="S37" i="28" s="1"/>
  <c r="R37" i="28"/>
  <c r="Q37" i="28" s="1"/>
  <c r="P37" i="28"/>
  <c r="O37" i="28" s="1"/>
  <c r="N37" i="28"/>
  <c r="M37" i="28" s="1"/>
  <c r="D37" i="28"/>
  <c r="K36" i="28"/>
  <c r="G36" i="28"/>
  <c r="F36" i="28" s="1"/>
  <c r="X36" i="28"/>
  <c r="W36" i="28" s="1"/>
  <c r="V36" i="28"/>
  <c r="U36" i="28" s="1"/>
  <c r="T36" i="28"/>
  <c r="S36" i="28" s="1"/>
  <c r="R36" i="28"/>
  <c r="Q36" i="28" s="1"/>
  <c r="P36" i="28"/>
  <c r="O36" i="28" s="1"/>
  <c r="N36" i="28"/>
  <c r="M36" i="28" s="1"/>
  <c r="D36" i="28"/>
  <c r="K35" i="28"/>
  <c r="G35" i="28"/>
  <c r="F35" i="28" s="1"/>
  <c r="X35" i="28"/>
  <c r="W35" i="28" s="1"/>
  <c r="V35" i="28"/>
  <c r="U35" i="28" s="1"/>
  <c r="T35" i="28"/>
  <c r="S35" i="28" s="1"/>
  <c r="R35" i="28"/>
  <c r="Q35" i="28" s="1"/>
  <c r="P35" i="28"/>
  <c r="O35" i="28" s="1"/>
  <c r="N35" i="28"/>
  <c r="M35" i="28" s="1"/>
  <c r="D35" i="28"/>
  <c r="D34" i="28"/>
  <c r="X34" i="28"/>
  <c r="W34" i="28" s="1"/>
  <c r="V34" i="28"/>
  <c r="U34" i="28" s="1"/>
  <c r="T34" i="28"/>
  <c r="S34" i="28" s="1"/>
  <c r="R34" i="28"/>
  <c r="Q34" i="28" s="1"/>
  <c r="P34" i="28"/>
  <c r="O34" i="28" s="1"/>
  <c r="N34" i="28"/>
  <c r="M34" i="28" s="1"/>
  <c r="K34" i="28"/>
  <c r="G34" i="28"/>
  <c r="F34" i="28" s="1"/>
  <c r="K33" i="28"/>
  <c r="G33" i="28"/>
  <c r="F33" i="28" s="1"/>
  <c r="X33" i="28"/>
  <c r="W33" i="28" s="1"/>
  <c r="V33" i="28"/>
  <c r="U33" i="28" s="1"/>
  <c r="T33" i="28"/>
  <c r="S33" i="28" s="1"/>
  <c r="R33" i="28"/>
  <c r="Q33" i="28" s="1"/>
  <c r="P33" i="28"/>
  <c r="O33" i="28" s="1"/>
  <c r="N33" i="28"/>
  <c r="M33" i="28" s="1"/>
  <c r="D33" i="28"/>
  <c r="K32" i="28"/>
  <c r="G32" i="28"/>
  <c r="F32" i="28" s="1"/>
  <c r="X32" i="28"/>
  <c r="W32" i="28" s="1"/>
  <c r="V32" i="28"/>
  <c r="U32" i="28" s="1"/>
  <c r="T32" i="28"/>
  <c r="S32" i="28" s="1"/>
  <c r="R32" i="28"/>
  <c r="Q32" i="28" s="1"/>
  <c r="P32" i="28"/>
  <c r="O32" i="28" s="1"/>
  <c r="N32" i="28"/>
  <c r="M32" i="28" s="1"/>
  <c r="D32" i="28"/>
  <c r="K31" i="28"/>
  <c r="G31" i="28"/>
  <c r="F31" i="28" s="1"/>
  <c r="X31" i="28"/>
  <c r="W31" i="28" s="1"/>
  <c r="V31" i="28"/>
  <c r="U31" i="28" s="1"/>
  <c r="T31" i="28"/>
  <c r="S31" i="28" s="1"/>
  <c r="R31" i="28"/>
  <c r="Q31" i="28" s="1"/>
  <c r="P31" i="28"/>
  <c r="O31" i="28" s="1"/>
  <c r="N31" i="28"/>
  <c r="M31" i="28" s="1"/>
  <c r="D31" i="28"/>
  <c r="D30" i="28"/>
  <c r="X30" i="28"/>
  <c r="W30" i="28" s="1"/>
  <c r="V30" i="28"/>
  <c r="U30" i="28" s="1"/>
  <c r="T30" i="28"/>
  <c r="S30" i="28" s="1"/>
  <c r="R30" i="28"/>
  <c r="Q30" i="28" s="1"/>
  <c r="P30" i="28"/>
  <c r="O30" i="28" s="1"/>
  <c r="N30" i="28"/>
  <c r="M30" i="28" s="1"/>
  <c r="K30" i="28"/>
  <c r="G30" i="28"/>
  <c r="F30" i="28" s="1"/>
  <c r="K29" i="28"/>
  <c r="G29" i="28"/>
  <c r="F29" i="28" s="1"/>
  <c r="D29" i="28"/>
  <c r="X29" i="28"/>
  <c r="W29" i="28" s="1"/>
  <c r="V29" i="28"/>
  <c r="U29" i="28" s="1"/>
  <c r="T29" i="28"/>
  <c r="S29" i="28" s="1"/>
  <c r="R29" i="28"/>
  <c r="Q29" i="28" s="1"/>
  <c r="P29" i="28"/>
  <c r="O29" i="28" s="1"/>
  <c r="N29" i="28"/>
  <c r="M29" i="28" s="1"/>
  <c r="K28" i="28"/>
  <c r="G28" i="28" s="1"/>
  <c r="D28" i="28"/>
  <c r="X28" i="28"/>
  <c r="W28" i="28" s="1"/>
  <c r="V28" i="28"/>
  <c r="U28" i="28" s="1"/>
  <c r="T28" i="28"/>
  <c r="S28" i="28" s="1"/>
  <c r="R28" i="28"/>
  <c r="Q28" i="28" s="1"/>
  <c r="P28" i="28"/>
  <c r="O28" i="28" s="1"/>
  <c r="N28" i="28"/>
  <c r="M28" i="28" s="1"/>
  <c r="K27" i="28"/>
  <c r="G27" i="28"/>
  <c r="F27" i="28" s="1"/>
  <c r="X27" i="28"/>
  <c r="W27" i="28" s="1"/>
  <c r="V27" i="28"/>
  <c r="U27" i="28" s="1"/>
  <c r="T27" i="28"/>
  <c r="S27" i="28" s="1"/>
  <c r="R27" i="28"/>
  <c r="Q27" i="28" s="1"/>
  <c r="P27" i="28"/>
  <c r="O27" i="28" s="1"/>
  <c r="N27" i="28"/>
  <c r="M27" i="28" s="1"/>
  <c r="D27" i="28"/>
  <c r="D26" i="28"/>
  <c r="X26" i="28"/>
  <c r="W26" i="28" s="1"/>
  <c r="V26" i="28"/>
  <c r="U26" i="28" s="1"/>
  <c r="T26" i="28"/>
  <c r="S26" i="28" s="1"/>
  <c r="R26" i="28"/>
  <c r="Q26" i="28" s="1"/>
  <c r="P26" i="28"/>
  <c r="O26" i="28" s="1"/>
  <c r="N26" i="28"/>
  <c r="M26" i="28" s="1"/>
  <c r="K26" i="28"/>
  <c r="G26" i="28" s="1"/>
  <c r="K25" i="28"/>
  <c r="G25" i="28"/>
  <c r="F25" i="28" s="1"/>
  <c r="D25" i="28"/>
  <c r="X25" i="28"/>
  <c r="W25" i="28" s="1"/>
  <c r="V25" i="28"/>
  <c r="U25" i="28" s="1"/>
  <c r="T25" i="28"/>
  <c r="S25" i="28" s="1"/>
  <c r="R25" i="28"/>
  <c r="Q25" i="28" s="1"/>
  <c r="P25" i="28"/>
  <c r="O25" i="28" s="1"/>
  <c r="N25" i="28"/>
  <c r="M25" i="28" s="1"/>
  <c r="K24" i="28"/>
  <c r="D24" i="28"/>
  <c r="X24" i="28"/>
  <c r="W24" i="28" s="1"/>
  <c r="V24" i="28"/>
  <c r="U24" i="28" s="1"/>
  <c r="T24" i="28"/>
  <c r="S24" i="28" s="1"/>
  <c r="R24" i="28"/>
  <c r="Q24" i="28" s="1"/>
  <c r="P24" i="28"/>
  <c r="O24" i="28" s="1"/>
  <c r="N24" i="28"/>
  <c r="M24" i="28" s="1"/>
  <c r="G24" i="28"/>
  <c r="F24" i="28" s="1"/>
  <c r="K23" i="28"/>
  <c r="G23" i="28"/>
  <c r="F23" i="28" s="1"/>
  <c r="D23" i="28"/>
  <c r="X23" i="28"/>
  <c r="W23" i="28" s="1"/>
  <c r="V23" i="28"/>
  <c r="U23" i="28" s="1"/>
  <c r="T23" i="28"/>
  <c r="S23" i="28" s="1"/>
  <c r="R23" i="28"/>
  <c r="Q23" i="28" s="1"/>
  <c r="P23" i="28"/>
  <c r="O23" i="28" s="1"/>
  <c r="N23" i="28"/>
  <c r="M23" i="28" s="1"/>
  <c r="K22" i="28"/>
  <c r="G22" i="28"/>
  <c r="F22" i="28" s="1"/>
  <c r="D22" i="28"/>
  <c r="X22" i="28"/>
  <c r="W22" i="28" s="1"/>
  <c r="V22" i="28"/>
  <c r="U22" i="28" s="1"/>
  <c r="T22" i="28"/>
  <c r="S22" i="28" s="1"/>
  <c r="R22" i="28"/>
  <c r="Q22" i="28" s="1"/>
  <c r="P22" i="28"/>
  <c r="O22" i="28" s="1"/>
  <c r="N22" i="28"/>
  <c r="M22" i="28" s="1"/>
  <c r="K21" i="28"/>
  <c r="G21" i="28"/>
  <c r="F21" i="28" s="1"/>
  <c r="D21" i="28"/>
  <c r="X21" i="28"/>
  <c r="W21" i="28" s="1"/>
  <c r="V21" i="28"/>
  <c r="U21" i="28" s="1"/>
  <c r="T21" i="28"/>
  <c r="S21" i="28" s="1"/>
  <c r="R21" i="28"/>
  <c r="Q21" i="28" s="1"/>
  <c r="P21" i="28"/>
  <c r="O21" i="28" s="1"/>
  <c r="N21" i="28"/>
  <c r="M21" i="28" s="1"/>
  <c r="K20" i="28"/>
  <c r="G20" i="28"/>
  <c r="F20" i="28" s="1"/>
  <c r="D20" i="28"/>
  <c r="X20" i="28"/>
  <c r="W20" i="28" s="1"/>
  <c r="V20" i="28"/>
  <c r="U20" i="28" s="1"/>
  <c r="T20" i="28"/>
  <c r="S20" i="28" s="1"/>
  <c r="R20" i="28"/>
  <c r="Q20" i="28" s="1"/>
  <c r="P20" i="28"/>
  <c r="O20" i="28" s="1"/>
  <c r="N20" i="28"/>
  <c r="M20" i="28" s="1"/>
  <c r="D19" i="28"/>
  <c r="X19" i="28"/>
  <c r="W19" i="28" s="1"/>
  <c r="V19" i="28"/>
  <c r="U19" i="28" s="1"/>
  <c r="T19" i="28"/>
  <c r="S19" i="28" s="1"/>
  <c r="R19" i="28"/>
  <c r="Q19" i="28" s="1"/>
  <c r="P19" i="28"/>
  <c r="O19" i="28" s="1"/>
  <c r="N19" i="28"/>
  <c r="M19" i="28" s="1"/>
  <c r="K19" i="28"/>
  <c r="G19" i="28" s="1"/>
  <c r="X18" i="28"/>
  <c r="W18" i="28" s="1"/>
  <c r="T18" i="28"/>
  <c r="S18" i="28" s="1"/>
  <c r="P18" i="28"/>
  <c r="O18" i="28" s="1"/>
  <c r="K18" i="28"/>
  <c r="G18" i="28"/>
  <c r="F18" i="28" s="1"/>
  <c r="D18" i="28"/>
  <c r="V18" i="28"/>
  <c r="U18" i="28" s="1"/>
  <c r="R18" i="28"/>
  <c r="Q18" i="28" s="1"/>
  <c r="N18" i="28"/>
  <c r="M18" i="28" s="1"/>
  <c r="K17" i="28"/>
  <c r="G17" i="28"/>
  <c r="F17" i="28" s="1"/>
  <c r="D17" i="28"/>
  <c r="X17" i="28"/>
  <c r="W17" i="28" s="1"/>
  <c r="V17" i="28"/>
  <c r="U17" i="28" s="1"/>
  <c r="T17" i="28"/>
  <c r="S17" i="28" s="1"/>
  <c r="R17" i="28"/>
  <c r="Q17" i="28" s="1"/>
  <c r="P17" i="28"/>
  <c r="O17" i="28" s="1"/>
  <c r="N17" i="28"/>
  <c r="M17" i="28" s="1"/>
  <c r="K16" i="28"/>
  <c r="G16" i="28"/>
  <c r="F16" i="28" s="1"/>
  <c r="D16" i="28"/>
  <c r="X16" i="28"/>
  <c r="W16" i="28" s="1"/>
  <c r="V16" i="28"/>
  <c r="U16" i="28" s="1"/>
  <c r="T16" i="28"/>
  <c r="S16" i="28" s="1"/>
  <c r="R16" i="28"/>
  <c r="Q16" i="28" s="1"/>
  <c r="P16" i="28"/>
  <c r="O16" i="28" s="1"/>
  <c r="N16" i="28"/>
  <c r="M16" i="28" s="1"/>
  <c r="K15" i="28"/>
  <c r="G15" i="28"/>
  <c r="F15" i="28" s="1"/>
  <c r="D15" i="28"/>
  <c r="V15" i="28"/>
  <c r="U15" i="28" s="1"/>
  <c r="T15" i="28"/>
  <c r="S15" i="28" s="1"/>
  <c r="R15" i="28"/>
  <c r="Q15" i="28" s="1"/>
  <c r="P15" i="28"/>
  <c r="O15" i="28" s="1"/>
  <c r="N15" i="28"/>
  <c r="M15" i="28" s="1"/>
  <c r="K14" i="28"/>
  <c r="G14" i="28" s="1"/>
  <c r="D14" i="28"/>
  <c r="X14" i="28"/>
  <c r="W14" i="28" s="1"/>
  <c r="T14" i="28"/>
  <c r="S14" i="28" s="1"/>
  <c r="R14" i="28"/>
  <c r="Q14" i="28" s="1"/>
  <c r="P14" i="28"/>
  <c r="O14" i="28" s="1"/>
  <c r="N14" i="28"/>
  <c r="M14" i="28" s="1"/>
  <c r="K13" i="28"/>
  <c r="G13" i="28"/>
  <c r="F13" i="28" s="1"/>
  <c r="D13" i="28"/>
  <c r="X13" i="28"/>
  <c r="W13" i="28" s="1"/>
  <c r="V13" i="28"/>
  <c r="U13" i="28" s="1"/>
  <c r="T13" i="28"/>
  <c r="S13" i="28" s="1"/>
  <c r="R13" i="28"/>
  <c r="Q13" i="28" s="1"/>
  <c r="P13" i="28"/>
  <c r="O13" i="28" s="1"/>
  <c r="N13" i="28"/>
  <c r="M13" i="28" s="1"/>
  <c r="K12" i="28"/>
  <c r="G12" i="28"/>
  <c r="F12" i="28" s="1"/>
  <c r="D12" i="28"/>
  <c r="X12" i="28"/>
  <c r="W12" i="28" s="1"/>
  <c r="V12" i="28"/>
  <c r="U12" i="28" s="1"/>
  <c r="T12" i="28"/>
  <c r="S12" i="28" s="1"/>
  <c r="R12" i="28"/>
  <c r="Q12" i="28" s="1"/>
  <c r="P12" i="28"/>
  <c r="O12" i="28" s="1"/>
  <c r="N12" i="28"/>
  <c r="M12" i="28" s="1"/>
  <c r="K11" i="28"/>
  <c r="G11" i="28"/>
  <c r="F11" i="28" s="1"/>
  <c r="D11" i="28"/>
  <c r="X11" i="28"/>
  <c r="W11" i="28" s="1"/>
  <c r="V11" i="28"/>
  <c r="U11" i="28" s="1"/>
  <c r="T11" i="28"/>
  <c r="S11" i="28" s="1"/>
  <c r="R11" i="28"/>
  <c r="Q11" i="28" s="1"/>
  <c r="P11" i="28"/>
  <c r="O11" i="28" s="1"/>
  <c r="N11" i="28"/>
  <c r="M11" i="28" s="1"/>
  <c r="K10" i="28"/>
  <c r="G10" i="28"/>
  <c r="F10" i="28" s="1"/>
  <c r="D10" i="28"/>
  <c r="X10" i="28"/>
  <c r="W10" i="28" s="1"/>
  <c r="V10" i="28"/>
  <c r="U10" i="28" s="1"/>
  <c r="T10" i="28"/>
  <c r="S10" i="28" s="1"/>
  <c r="R10" i="28"/>
  <c r="Q10" i="28" s="1"/>
  <c r="P10" i="28"/>
  <c r="N10" i="28"/>
  <c r="M10" i="28" s="1"/>
  <c r="X9" i="28"/>
  <c r="W9" i="28" s="1"/>
  <c r="T9" i="28"/>
  <c r="S9" i="28" s="1"/>
  <c r="P9" i="28"/>
  <c r="O9" i="28" s="1"/>
  <c r="I31" i="28"/>
  <c r="H31" i="28" s="1"/>
  <c r="I35" i="28"/>
  <c r="H35" i="28" s="1"/>
  <c r="I39" i="28"/>
  <c r="H39" i="28" s="1"/>
  <c r="I43" i="28"/>
  <c r="H43" i="28" s="1"/>
  <c r="I47" i="28"/>
  <c r="H47" i="28" s="1"/>
  <c r="I51" i="28"/>
  <c r="H51" i="28" s="1"/>
  <c r="I55" i="28"/>
  <c r="H55" i="28" s="1"/>
  <c r="I59" i="28"/>
  <c r="H59" i="28" s="1"/>
  <c r="I63" i="28"/>
  <c r="H63" i="28" s="1"/>
  <c r="I67" i="28"/>
  <c r="H67" i="28" s="1"/>
  <c r="I71" i="28"/>
  <c r="H71" i="28" s="1"/>
  <c r="I78" i="28"/>
  <c r="H78" i="28" s="1"/>
  <c r="I32" i="28"/>
  <c r="H32" i="28" s="1"/>
  <c r="I33" i="28"/>
  <c r="H33" i="28" s="1"/>
  <c r="I36" i="28"/>
  <c r="H36" i="28" s="1"/>
  <c r="I37" i="28"/>
  <c r="H37" i="28" s="1"/>
  <c r="I40" i="28"/>
  <c r="H40" i="28" s="1"/>
  <c r="I41" i="28"/>
  <c r="H41" i="28" s="1"/>
  <c r="I44" i="28"/>
  <c r="H44" i="28" s="1"/>
  <c r="I45" i="28"/>
  <c r="H45" i="28" s="1"/>
  <c r="I48" i="28"/>
  <c r="H48" i="28" s="1"/>
  <c r="I49" i="28"/>
  <c r="H49" i="28" s="1"/>
  <c r="I52" i="28"/>
  <c r="H52" i="28" s="1"/>
  <c r="I53" i="28"/>
  <c r="H53" i="28" s="1"/>
  <c r="I56" i="28"/>
  <c r="H56" i="28" s="1"/>
  <c r="I57" i="28"/>
  <c r="H57" i="28" s="1"/>
  <c r="I60" i="28"/>
  <c r="H60" i="28" s="1"/>
  <c r="I61" i="28"/>
  <c r="H61" i="28" s="1"/>
  <c r="I64" i="28"/>
  <c r="H64" i="28" s="1"/>
  <c r="I65" i="28"/>
  <c r="H65" i="28" s="1"/>
  <c r="I68" i="28"/>
  <c r="H68" i="28" s="1"/>
  <c r="I69" i="28"/>
  <c r="H69" i="28" s="1"/>
  <c r="I72" i="28"/>
  <c r="H72" i="28" s="1"/>
  <c r="I73" i="28"/>
  <c r="H73" i="28" s="1"/>
  <c r="I76" i="28"/>
  <c r="H76" i="28" s="1"/>
  <c r="I77" i="28"/>
  <c r="H77" i="28" s="1"/>
  <c r="I79" i="28"/>
  <c r="H79" i="28" s="1"/>
  <c r="I80" i="28"/>
  <c r="H80" i="28" s="1"/>
  <c r="I24" i="28"/>
  <c r="H24" i="28" s="1"/>
  <c r="I34" i="28"/>
  <c r="H34" i="28" s="1"/>
  <c r="I38" i="28"/>
  <c r="H38" i="28" s="1"/>
  <c r="I42" i="28"/>
  <c r="H42" i="28" s="1"/>
  <c r="I46" i="28"/>
  <c r="H46" i="28" s="1"/>
  <c r="I50" i="28"/>
  <c r="H50" i="28" s="1"/>
  <c r="I54" i="28"/>
  <c r="H54" i="28" s="1"/>
  <c r="I58" i="28"/>
  <c r="H58" i="28" s="1"/>
  <c r="I62" i="28"/>
  <c r="H62" i="28" s="1"/>
  <c r="I70" i="28"/>
  <c r="H70" i="28" s="1"/>
  <c r="I74" i="28"/>
  <c r="H74" i="28" s="1"/>
  <c r="I81" i="28"/>
  <c r="H81" i="28" s="1"/>
  <c r="I30" i="28"/>
  <c r="H30" i="28" s="1"/>
  <c r="I29" i="28"/>
  <c r="H29" i="28" s="1"/>
  <c r="I27" i="28"/>
  <c r="H27" i="28" s="1"/>
  <c r="I23" i="28"/>
  <c r="H23" i="28" s="1"/>
  <c r="I22" i="28"/>
  <c r="H22" i="28" s="1"/>
  <c r="I21" i="28"/>
  <c r="H21" i="28" s="1"/>
  <c r="I17" i="28"/>
  <c r="H17" i="28" s="1"/>
  <c r="I16" i="28"/>
  <c r="H16" i="28" s="1"/>
  <c r="I75" i="28"/>
  <c r="H75" i="28" s="1"/>
  <c r="I9" i="51"/>
  <c r="H9" i="51" s="1"/>
  <c r="I9" i="49"/>
  <c r="H9" i="49" s="1"/>
  <c r="I20" i="28"/>
  <c r="H20" i="28" s="1"/>
  <c r="I11" i="28"/>
  <c r="H11" i="28" s="1"/>
  <c r="I12" i="49"/>
  <c r="H12" i="49" s="1"/>
  <c r="I11" i="49"/>
  <c r="H11" i="49" s="1"/>
  <c r="I10" i="49"/>
  <c r="H10" i="49" s="1"/>
  <c r="I27" i="50"/>
  <c r="H27" i="50" s="1"/>
  <c r="I15" i="28"/>
  <c r="H15" i="28" s="1"/>
  <c r="I15" i="50"/>
  <c r="H15" i="50" s="1"/>
  <c r="I14" i="50"/>
  <c r="H14" i="50" s="1"/>
  <c r="I9" i="50"/>
  <c r="H9" i="50" s="1"/>
  <c r="I13" i="50"/>
  <c r="H13" i="50" s="1"/>
  <c r="I12" i="50"/>
  <c r="H12" i="50" s="1"/>
  <c r="I11" i="50"/>
  <c r="H11" i="50" s="1"/>
  <c r="I10" i="50"/>
  <c r="H10" i="50" s="1"/>
  <c r="I10" i="51"/>
  <c r="H10" i="51" s="1"/>
  <c r="I13" i="49"/>
  <c r="H13" i="49" s="1"/>
  <c r="I13" i="47"/>
  <c r="H13" i="47" s="1"/>
  <c r="I12" i="47"/>
  <c r="H12" i="47" s="1"/>
  <c r="I12" i="28"/>
  <c r="H12" i="28" s="1"/>
  <c r="I10" i="28"/>
  <c r="H10" i="28" s="1"/>
  <c r="I13" i="28"/>
  <c r="H13" i="28" s="1"/>
  <c r="Q31" i="51"/>
  <c r="M45" i="51"/>
  <c r="M82" i="51" s="1"/>
  <c r="D17" i="33" s="1"/>
  <c r="Q36" i="49"/>
  <c r="F50" i="46"/>
  <c r="I50" i="46"/>
  <c r="H50" i="46" s="1"/>
  <c r="I49" i="46"/>
  <c r="H49" i="46" s="1"/>
  <c r="F43" i="46"/>
  <c r="F40" i="46"/>
  <c r="I40" i="46"/>
  <c r="H40" i="46" s="1"/>
  <c r="F8" i="51"/>
  <c r="I8" i="51"/>
  <c r="H8" i="51" s="1"/>
  <c r="F8" i="50"/>
  <c r="I8" i="50"/>
  <c r="H8" i="50" s="1"/>
  <c r="Q8" i="50"/>
  <c r="S8" i="50"/>
  <c r="O8" i="50"/>
  <c r="W8" i="50"/>
  <c r="X82" i="50"/>
  <c r="M8" i="48"/>
  <c r="I46" i="46"/>
  <c r="H46" i="46" s="1"/>
  <c r="I48" i="46"/>
  <c r="H48" i="46" s="1"/>
  <c r="I11" i="48"/>
  <c r="H11" i="48" s="1"/>
  <c r="I10" i="48"/>
  <c r="H10" i="48" s="1"/>
  <c r="F9" i="48"/>
  <c r="I9" i="48"/>
  <c r="H9" i="48" s="1"/>
  <c r="I11" i="47"/>
  <c r="H11" i="47" s="1"/>
  <c r="F10" i="47"/>
  <c r="I10" i="47"/>
  <c r="H10" i="47" s="1"/>
  <c r="I43" i="46"/>
  <c r="H43" i="46" s="1"/>
  <c r="I39" i="46"/>
  <c r="H39" i="46" s="1"/>
  <c r="I8" i="48"/>
  <c r="H8" i="48" s="1"/>
  <c r="I45" i="46"/>
  <c r="H45" i="46" s="1"/>
  <c r="P82" i="50"/>
  <c r="I47" i="46"/>
  <c r="H47" i="46" s="1"/>
  <c r="I51" i="46"/>
  <c r="H51" i="46" s="1"/>
  <c r="I8" i="28"/>
  <c r="H8" i="28" s="1"/>
  <c r="I35" i="46"/>
  <c r="H35" i="46" s="1"/>
  <c r="F36" i="46"/>
  <c r="I36" i="46"/>
  <c r="H36" i="46" s="1"/>
  <c r="F42" i="46"/>
  <c r="I42" i="46"/>
  <c r="H42" i="46" s="1"/>
  <c r="F32" i="46"/>
  <c r="I32" i="46"/>
  <c r="H32" i="46" s="1"/>
  <c r="F34" i="46"/>
  <c r="I34" i="46"/>
  <c r="H34" i="46" s="1"/>
  <c r="I41" i="46"/>
  <c r="H41" i="46" s="1"/>
  <c r="F44" i="46"/>
  <c r="I44" i="46"/>
  <c r="H44" i="46" s="1"/>
  <c r="I33" i="46"/>
  <c r="H33" i="46" s="1"/>
  <c r="I37" i="46"/>
  <c r="H37" i="46" s="1"/>
  <c r="I38" i="46"/>
  <c r="H38" i="46" s="1"/>
  <c r="F38" i="46"/>
  <c r="W8" i="51"/>
  <c r="W82" i="51" s="1"/>
  <c r="H17" i="33" s="1"/>
  <c r="V82" i="48"/>
  <c r="N82" i="50"/>
  <c r="P82" i="51"/>
  <c r="V82" i="51"/>
  <c r="R82" i="50"/>
  <c r="T82" i="51"/>
  <c r="X82" i="48"/>
  <c r="F31" i="46"/>
  <c r="I31" i="46"/>
  <c r="H31" i="46" s="1"/>
  <c r="I30" i="46"/>
  <c r="H30" i="46" s="1"/>
  <c r="F30" i="46"/>
  <c r="I29" i="46"/>
  <c r="H29" i="46" s="1"/>
  <c r="F28" i="46"/>
  <c r="I28" i="46"/>
  <c r="H28" i="46" s="1"/>
  <c r="F27" i="46"/>
  <c r="I27" i="46"/>
  <c r="H27" i="46" s="1"/>
  <c r="I26" i="46"/>
  <c r="H26" i="46" s="1"/>
  <c r="F26" i="46"/>
  <c r="F25" i="46"/>
  <c r="I25" i="46"/>
  <c r="H25" i="46" s="1"/>
  <c r="F24" i="46"/>
  <c r="I24" i="46"/>
  <c r="H24" i="46" s="1"/>
  <c r="I23" i="46"/>
  <c r="H23" i="46" s="1"/>
  <c r="F22" i="46"/>
  <c r="I22" i="46"/>
  <c r="H22" i="46" s="1"/>
  <c r="I21" i="46"/>
  <c r="H21" i="46" s="1"/>
  <c r="F20" i="46"/>
  <c r="I20" i="46"/>
  <c r="H20" i="46" s="1"/>
  <c r="I19" i="46"/>
  <c r="H19" i="46" s="1"/>
  <c r="I18" i="46"/>
  <c r="H18" i="46" s="1"/>
  <c r="I17" i="46"/>
  <c r="H17" i="46" s="1"/>
  <c r="I16" i="46"/>
  <c r="H16" i="46" s="1"/>
  <c r="I15" i="46"/>
  <c r="H15" i="46" s="1"/>
  <c r="S82" i="51"/>
  <c r="G17" i="33" s="1"/>
  <c r="U82" i="51"/>
  <c r="I15" i="53"/>
  <c r="H15" i="53" s="1"/>
  <c r="F15" i="53"/>
  <c r="I14" i="53" l="1"/>
  <c r="H14" i="53" s="1"/>
  <c r="F14" i="53"/>
  <c r="N82" i="51"/>
  <c r="V82" i="50"/>
  <c r="T82" i="50"/>
  <c r="R82" i="51"/>
  <c r="O82" i="50"/>
  <c r="E16" i="33" s="1"/>
  <c r="W82" i="50"/>
  <c r="H16" i="33" s="1"/>
  <c r="F28" i="28"/>
  <c r="I28" i="28"/>
  <c r="H28" i="28" s="1"/>
  <c r="F26" i="28"/>
  <c r="I26" i="28"/>
  <c r="H26" i="28" s="1"/>
  <c r="I25" i="28"/>
  <c r="H25" i="28" s="1"/>
  <c r="F19" i="28"/>
  <c r="I19" i="28"/>
  <c r="H19" i="28" s="1"/>
  <c r="I18" i="28"/>
  <c r="H18" i="28" s="1"/>
  <c r="F14" i="28"/>
  <c r="I14" i="28"/>
  <c r="H14" i="28" s="1"/>
  <c r="I9" i="28"/>
  <c r="H9" i="28" s="1"/>
  <c r="F66" i="28"/>
  <c r="I66" i="28"/>
  <c r="H66" i="28" s="1"/>
  <c r="I42" i="51"/>
  <c r="H42" i="51" s="1"/>
  <c r="H82" i="51" s="1"/>
  <c r="I41" i="50"/>
  <c r="H41" i="50" s="1"/>
  <c r="I18" i="49"/>
  <c r="H18" i="49" s="1"/>
  <c r="I32" i="48"/>
  <c r="H32" i="48" s="1"/>
  <c r="H82" i="48" s="1"/>
  <c r="F14" i="47"/>
  <c r="I14" i="47"/>
  <c r="H14" i="47" s="1"/>
  <c r="F9" i="47"/>
  <c r="I9" i="47"/>
  <c r="H9" i="47" s="1"/>
  <c r="R82" i="47"/>
  <c r="Q8" i="47"/>
  <c r="F8" i="47"/>
  <c r="I8" i="47"/>
  <c r="H8" i="47" s="1"/>
  <c r="H82" i="47" s="1"/>
  <c r="O8" i="47"/>
  <c r="O82" i="47" s="1"/>
  <c r="E16" i="24" s="1"/>
  <c r="P82" i="47"/>
  <c r="V82" i="47"/>
  <c r="I16" i="53"/>
  <c r="H16" i="53" s="1"/>
  <c r="H46" i="53" s="1"/>
  <c r="F16" i="53"/>
  <c r="X82" i="47"/>
  <c r="U8" i="47"/>
  <c r="T82" i="47"/>
  <c r="N82" i="47"/>
  <c r="N82" i="48"/>
  <c r="O82" i="48"/>
  <c r="E17" i="24" s="1"/>
  <c r="U82" i="50"/>
  <c r="P82" i="48"/>
  <c r="T82" i="48"/>
  <c r="R82" i="48"/>
  <c r="M8" i="49"/>
  <c r="N82" i="49"/>
  <c r="V82" i="49"/>
  <c r="U8" i="49"/>
  <c r="F8" i="49"/>
  <c r="I8" i="49"/>
  <c r="H8" i="49" s="1"/>
  <c r="H82" i="49" s="1"/>
  <c r="P82" i="49"/>
  <c r="O8" i="49"/>
  <c r="W8" i="49"/>
  <c r="W82" i="49" s="1"/>
  <c r="H15" i="33" s="1"/>
  <c r="H18" i="33" s="1"/>
  <c r="X82" i="49"/>
  <c r="Q8" i="49"/>
  <c r="Q82" i="49" s="1"/>
  <c r="F15" i="33" s="1"/>
  <c r="R82" i="49"/>
  <c r="S8" i="49"/>
  <c r="S82" i="49" s="1"/>
  <c r="G15" i="33" s="1"/>
  <c r="T82" i="49"/>
  <c r="F14" i="46"/>
  <c r="I14" i="46"/>
  <c r="H14" i="46" s="1"/>
  <c r="I13" i="46"/>
  <c r="H13" i="46" s="1"/>
  <c r="F13" i="46"/>
  <c r="F12" i="46"/>
  <c r="I12" i="46"/>
  <c r="H12" i="46" s="1"/>
  <c r="M82" i="50"/>
  <c r="D16" i="33" s="1"/>
  <c r="Q82" i="51"/>
  <c r="F17" i="33" s="1"/>
  <c r="M82" i="49"/>
  <c r="D15" i="33" s="1"/>
  <c r="S82" i="50"/>
  <c r="G16" i="33" s="1"/>
  <c r="Q82" i="50"/>
  <c r="F16" i="33" s="1"/>
  <c r="O82" i="49"/>
  <c r="E15" i="33" s="1"/>
  <c r="E18" i="33" s="1"/>
  <c r="U82" i="48"/>
  <c r="W82" i="48"/>
  <c r="H17" i="24" s="1"/>
  <c r="Q82" i="47"/>
  <c r="F16" i="24" s="1"/>
  <c r="U82" i="49"/>
  <c r="Q82" i="48"/>
  <c r="F17" i="24" s="1"/>
  <c r="S82" i="48"/>
  <c r="G17" i="24" s="1"/>
  <c r="V82" i="28"/>
  <c r="M82" i="48"/>
  <c r="D17" i="24" s="1"/>
  <c r="P46" i="53"/>
  <c r="X82" i="28"/>
  <c r="N46" i="53"/>
  <c r="X46" i="53"/>
  <c r="O10" i="53"/>
  <c r="O46" i="53" s="1"/>
  <c r="T46" i="53"/>
  <c r="H82" i="50"/>
  <c r="T82" i="28"/>
  <c r="P82" i="28"/>
  <c r="Q82" i="28"/>
  <c r="F15" i="34" s="1"/>
  <c r="R82" i="28"/>
  <c r="W82" i="47"/>
  <c r="H16" i="24" s="1"/>
  <c r="U82" i="47"/>
  <c r="S82" i="47"/>
  <c r="G16" i="24" s="1"/>
  <c r="M82" i="47"/>
  <c r="D16" i="24" s="1"/>
  <c r="S8" i="53"/>
  <c r="S46" i="53" s="1"/>
  <c r="V46" i="53"/>
  <c r="W46" i="53"/>
  <c r="M8" i="53"/>
  <c r="M46" i="53" s="1"/>
  <c r="Q46" i="53"/>
  <c r="R46" i="53"/>
  <c r="U8" i="53"/>
  <c r="U46" i="53" s="1"/>
  <c r="F10" i="46"/>
  <c r="I10" i="46"/>
  <c r="H10" i="46" s="1"/>
  <c r="F9" i="46"/>
  <c r="I9" i="46"/>
  <c r="H9" i="46" s="1"/>
  <c r="Q9" i="46"/>
  <c r="Q82" i="46" s="1"/>
  <c r="F15" i="24" s="1"/>
  <c r="R82" i="46"/>
  <c r="S9" i="46"/>
  <c r="S82" i="46" s="1"/>
  <c r="G15" i="24" s="1"/>
  <c r="T82" i="46"/>
  <c r="I8" i="46"/>
  <c r="H8" i="46" s="1"/>
  <c r="O8" i="46"/>
  <c r="O82" i="46" s="1"/>
  <c r="E15" i="24" s="1"/>
  <c r="P82" i="46"/>
  <c r="V82" i="46"/>
  <c r="U8" i="46"/>
  <c r="U82" i="46" s="1"/>
  <c r="W8" i="46"/>
  <c r="W82" i="46" s="1"/>
  <c r="H15" i="24" s="1"/>
  <c r="X82" i="46"/>
  <c r="M8" i="46"/>
  <c r="M82" i="46" s="1"/>
  <c r="D15" i="24" s="1"/>
  <c r="N82" i="46"/>
  <c r="W82" i="28"/>
  <c r="H15" i="34" s="1"/>
  <c r="U82" i="28"/>
  <c r="I11" i="46"/>
  <c r="H11" i="46" s="1"/>
  <c r="F11" i="46"/>
  <c r="S82" i="28"/>
  <c r="G15" i="34" s="1"/>
  <c r="M82" i="28"/>
  <c r="D15" i="34" s="1"/>
  <c r="O10" i="28"/>
  <c r="O82" i="28" s="1"/>
  <c r="E15" i="34" s="1"/>
  <c r="N82" i="28"/>
  <c r="H82" i="28" l="1"/>
  <c r="F16" i="34"/>
  <c r="F17" i="34"/>
  <c r="E18" i="24"/>
  <c r="H82" i="46"/>
  <c r="G18" i="33"/>
  <c r="F18" i="33"/>
  <c r="D18" i="33"/>
  <c r="F19" i="33" s="1"/>
  <c r="H18" i="24"/>
  <c r="F18" i="24"/>
  <c r="G18" i="24"/>
  <c r="D18" i="24"/>
  <c r="F18" i="34" l="1"/>
  <c r="F20" i="33"/>
  <c r="F21" i="33" s="1"/>
  <c r="F19" i="24"/>
  <c r="F20" i="24"/>
  <c r="F21" i="24" s="1"/>
</calcChain>
</file>

<file path=xl/comments1.xml><?xml version="1.0" encoding="utf-8"?>
<comments xmlns="http://schemas.openxmlformats.org/spreadsheetml/2006/main">
  <authors>
    <author>Windows ユーザー</author>
  </authors>
  <commentList>
    <comment ref="L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3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5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6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9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19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22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23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25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29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33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33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35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36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37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4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  <comment ref="L41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この数字は表に反映されない。
VLOOKUPは列がつながっていないと
使えない。
栄養データの単価に手入力する。
</t>
        </r>
      </text>
    </comment>
  </commentList>
</comments>
</file>

<file path=xl/sharedStrings.xml><?xml version="1.0" encoding="utf-8"?>
<sst xmlns="http://schemas.openxmlformats.org/spreadsheetml/2006/main" count="4906" uniqueCount="2906">
  <si>
    <t>白玉粉</t>
    <rPh sb="0" eb="2">
      <t>シラタマ</t>
    </rPh>
    <rPh sb="2" eb="3">
      <t>コナ</t>
    </rPh>
    <phoneticPr fontId="2"/>
  </si>
  <si>
    <t>さつまいも－生</t>
    <rPh sb="6" eb="7">
      <t>ナマ</t>
    </rPh>
    <phoneticPr fontId="2"/>
  </si>
  <si>
    <t>さつま芋</t>
    <rPh sb="3" eb="4">
      <t>イモ</t>
    </rPh>
    <phoneticPr fontId="2"/>
  </si>
  <si>
    <t>じゃがいも－生</t>
    <rPh sb="6" eb="7">
      <t>ナマ</t>
    </rPh>
    <phoneticPr fontId="2"/>
  </si>
  <si>
    <t>じゃが芋</t>
    <rPh sb="3" eb="4">
      <t>イモ</t>
    </rPh>
    <phoneticPr fontId="2"/>
  </si>
  <si>
    <t>14017</t>
  </si>
  <si>
    <t>14018</t>
  </si>
  <si>
    <t>16010</t>
  </si>
  <si>
    <t>16011</t>
  </si>
  <si>
    <t>数量</t>
    <rPh sb="0" eb="2">
      <t>スウリョウ</t>
    </rPh>
    <phoneticPr fontId="2"/>
  </si>
  <si>
    <t>可食量</t>
    <rPh sb="0" eb="1">
      <t>カ</t>
    </rPh>
    <rPh sb="1" eb="2">
      <t>ショク</t>
    </rPh>
    <rPh sb="2" eb="3">
      <t>リョウ</t>
    </rPh>
    <phoneticPr fontId="2"/>
  </si>
  <si>
    <t>食品番号</t>
    <rPh sb="0" eb="2">
      <t>ショクヒン</t>
    </rPh>
    <rPh sb="2" eb="4">
      <t>バンゴウ</t>
    </rPh>
    <phoneticPr fontId="2"/>
  </si>
  <si>
    <t>持ち込み材料に○</t>
    <rPh sb="0" eb="1">
      <t>モ</t>
    </rPh>
    <rPh sb="2" eb="3">
      <t>コ</t>
    </rPh>
    <rPh sb="4" eb="6">
      <t>ザイリョウ</t>
    </rPh>
    <phoneticPr fontId="2"/>
  </si>
  <si>
    <t>(円)</t>
    <rPh sb="1" eb="2">
      <t>エン</t>
    </rPh>
    <phoneticPr fontId="2"/>
  </si>
  <si>
    <t>価　格</t>
    <rPh sb="0" eb="1">
      <t>アタイ</t>
    </rPh>
    <rPh sb="2" eb="3">
      <t>カク</t>
    </rPh>
    <phoneticPr fontId="2"/>
  </si>
  <si>
    <t>脂　質</t>
    <rPh sb="0" eb="1">
      <t>アブラ</t>
    </rPh>
    <rPh sb="2" eb="3">
      <t>シツ</t>
    </rPh>
    <phoneticPr fontId="2"/>
  </si>
  <si>
    <t>塩　分</t>
    <rPh sb="0" eb="1">
      <t>シオ</t>
    </rPh>
    <rPh sb="2" eb="3">
      <t>ブン</t>
    </rPh>
    <phoneticPr fontId="2"/>
  </si>
  <si>
    <t>献  立  名</t>
    <rPh sb="0" eb="1">
      <t>ケン</t>
    </rPh>
    <rPh sb="3" eb="4">
      <t>タテ</t>
    </rPh>
    <rPh sb="6" eb="7">
      <t>メイ</t>
    </rPh>
    <phoneticPr fontId="2"/>
  </si>
  <si>
    <t>食  品  名</t>
    <rPh sb="0" eb="1">
      <t>ショク</t>
    </rPh>
    <rPh sb="3" eb="4">
      <t>シナ</t>
    </rPh>
    <rPh sb="6" eb="7">
      <t>メイ</t>
    </rPh>
    <phoneticPr fontId="2"/>
  </si>
  <si>
    <t>計</t>
    <rPh sb="0" eb="1">
      <t>ケイ</t>
    </rPh>
    <phoneticPr fontId="2"/>
  </si>
  <si>
    <t>炭水化物</t>
    <rPh sb="0" eb="4">
      <t>タンスイカブツ</t>
    </rPh>
    <phoneticPr fontId="2"/>
  </si>
  <si>
    <t>たんぱく質</t>
    <rPh sb="4" eb="5">
      <t>シツ</t>
    </rPh>
    <phoneticPr fontId="2"/>
  </si>
  <si>
    <t>鉄</t>
    <rPh sb="0" eb="1">
      <t>テツ</t>
    </rPh>
    <phoneticPr fontId="2"/>
  </si>
  <si>
    <t>ｴkcal</t>
  </si>
  <si>
    <t>たんぱく質</t>
  </si>
  <si>
    <t>脂質</t>
  </si>
  <si>
    <t>炭水化物</t>
  </si>
  <si>
    <t>食塩相当量</t>
  </si>
  <si>
    <t>廃棄率</t>
  </si>
  <si>
    <t>単価（ｇ）</t>
    <rPh sb="0" eb="2">
      <t>タンカ</t>
    </rPh>
    <phoneticPr fontId="2"/>
  </si>
  <si>
    <t>番号</t>
    <rPh sb="0" eb="2">
      <t>バンゴウ</t>
    </rPh>
    <phoneticPr fontId="2"/>
  </si>
  <si>
    <t>商品名</t>
    <rPh sb="0" eb="3">
      <t>ショウヒンメイ</t>
    </rPh>
    <phoneticPr fontId="2"/>
  </si>
  <si>
    <t>01015</t>
  </si>
  <si>
    <t>01024</t>
  </si>
  <si>
    <t>01025</t>
  </si>
  <si>
    <t>01026</t>
  </si>
  <si>
    <t>01031</t>
  </si>
  <si>
    <t>01034</t>
  </si>
  <si>
    <t>01039</t>
  </si>
  <si>
    <t>01041</t>
  </si>
  <si>
    <t>01043</t>
  </si>
  <si>
    <t>01047</t>
  </si>
  <si>
    <t>01049</t>
  </si>
  <si>
    <t>01065</t>
  </si>
  <si>
    <t>01066</t>
  </si>
  <si>
    <t>01074</t>
  </si>
  <si>
    <t>01077</t>
  </si>
  <si>
    <t>01079</t>
  </si>
  <si>
    <t>01105</t>
  </si>
  <si>
    <t>01114</t>
  </si>
  <si>
    <t>01115</t>
  </si>
  <si>
    <t>01117</t>
  </si>
  <si>
    <t>01120</t>
  </si>
  <si>
    <t>９－藻類</t>
    <rPh sb="2" eb="3">
      <t>モ</t>
    </rPh>
    <rPh sb="3" eb="4">
      <t>ルイ</t>
    </rPh>
    <phoneticPr fontId="2"/>
  </si>
  <si>
    <t>１０－魚介類</t>
    <rPh sb="3" eb="4">
      <t>サカナ</t>
    </rPh>
    <rPh sb="4" eb="5">
      <t>カイ</t>
    </rPh>
    <rPh sb="5" eb="6">
      <t>ルイ</t>
    </rPh>
    <phoneticPr fontId="2"/>
  </si>
  <si>
    <t>１１－肉類</t>
    <rPh sb="3" eb="4">
      <t>ニク</t>
    </rPh>
    <rPh sb="4" eb="5">
      <t>ルイ</t>
    </rPh>
    <phoneticPr fontId="2"/>
  </si>
  <si>
    <t>１２－卵類</t>
    <rPh sb="3" eb="4">
      <t>タマゴ</t>
    </rPh>
    <rPh sb="4" eb="5">
      <t>ルイ</t>
    </rPh>
    <phoneticPr fontId="2"/>
  </si>
  <si>
    <t>１３－乳類</t>
    <rPh sb="3" eb="4">
      <t>ニュウ</t>
    </rPh>
    <rPh sb="4" eb="5">
      <t>ルイ</t>
    </rPh>
    <phoneticPr fontId="2"/>
  </si>
  <si>
    <t>１４－油脂類</t>
    <rPh sb="3" eb="5">
      <t>ユシ</t>
    </rPh>
    <rPh sb="5" eb="6">
      <t>ルイ</t>
    </rPh>
    <phoneticPr fontId="2"/>
  </si>
  <si>
    <t>１６－嗜好飲料類</t>
    <rPh sb="3" eb="5">
      <t>シコウ</t>
    </rPh>
    <rPh sb="5" eb="7">
      <t>インリョウ</t>
    </rPh>
    <rPh sb="7" eb="8">
      <t>ルイ</t>
    </rPh>
    <phoneticPr fontId="2"/>
  </si>
  <si>
    <t>１７－調味料及び香辛料類</t>
    <rPh sb="3" eb="6">
      <t>チョウミリョウ</t>
    </rPh>
    <rPh sb="6" eb="7">
      <t>オヨ</t>
    </rPh>
    <rPh sb="8" eb="11">
      <t>コウシンリョウ</t>
    </rPh>
    <rPh sb="11" eb="12">
      <t>ルイ</t>
    </rPh>
    <phoneticPr fontId="2"/>
  </si>
  <si>
    <t>１８－調理加工食品類</t>
    <rPh sb="3" eb="5">
      <t>チョウリ</t>
    </rPh>
    <rPh sb="5" eb="7">
      <t>カコウ</t>
    </rPh>
    <rPh sb="7" eb="8">
      <t>ショク</t>
    </rPh>
    <rPh sb="8" eb="9">
      <t>ヒン</t>
    </rPh>
    <rPh sb="9" eb="10">
      <t>ルイ</t>
    </rPh>
    <phoneticPr fontId="2"/>
  </si>
  <si>
    <t>07134</t>
  </si>
  <si>
    <t>07148</t>
  </si>
  <si>
    <t>07150</t>
  </si>
  <si>
    <t>07155</t>
  </si>
  <si>
    <t>07156</t>
  </si>
  <si>
    <t>08001</t>
  </si>
  <si>
    <t>08006</t>
  </si>
  <si>
    <t>08011</t>
  </si>
  <si>
    <t>08013</t>
  </si>
  <si>
    <t>08016</t>
  </si>
  <si>
    <t>08025</t>
  </si>
  <si>
    <t>08028</t>
  </si>
  <si>
    <t>08033</t>
  </si>
  <si>
    <t>09019</t>
  </si>
  <si>
    <t>09021</t>
  </si>
  <si>
    <t>09026</t>
  </si>
  <si>
    <t>09028</t>
  </si>
  <si>
    <t>09029</t>
  </si>
  <si>
    <t>09030</t>
  </si>
  <si>
    <t>09031</t>
  </si>
  <si>
    <t>09037</t>
  </si>
  <si>
    <t>09039</t>
  </si>
  <si>
    <t>10016</t>
  </si>
  <si>
    <t>10030</t>
  </si>
  <si>
    <t>10045</t>
  </si>
  <si>
    <t>10051</t>
  </si>
  <si>
    <t>10070</t>
  </si>
  <si>
    <t>10100</t>
  </si>
  <si>
    <t>10109</t>
  </si>
  <si>
    <t>10134</t>
  </si>
  <si>
    <t>10151</t>
  </si>
  <si>
    <t>10154</t>
  </si>
  <si>
    <t>10171</t>
  </si>
  <si>
    <t>10173</t>
  </si>
  <si>
    <t>10180</t>
  </si>
  <si>
    <t>10188</t>
  </si>
  <si>
    <t>10190</t>
  </si>
  <si>
    <t>10199</t>
  </si>
  <si>
    <t>10200</t>
  </si>
  <si>
    <t>10202</t>
  </si>
  <si>
    <t>10204</t>
  </si>
  <si>
    <t>10210</t>
  </si>
  <si>
    <t>10235</t>
  </si>
  <si>
    <t>10241</t>
  </si>
  <si>
    <t>10245</t>
  </si>
  <si>
    <t>会社名：</t>
    <rPh sb="0" eb="3">
      <t>カイシャメイ</t>
    </rPh>
    <phoneticPr fontId="2"/>
  </si>
  <si>
    <t>勤務事業所名：</t>
    <rPh sb="0" eb="2">
      <t>キンム</t>
    </rPh>
    <rPh sb="2" eb="4">
      <t>ジギョウ</t>
    </rPh>
    <rPh sb="4" eb="5">
      <t>ショ</t>
    </rPh>
    <rPh sb="5" eb="6">
      <t>メイ</t>
    </rPh>
    <phoneticPr fontId="2"/>
  </si>
  <si>
    <t>献立作成者氏名：</t>
    <rPh sb="0" eb="2">
      <t>コンダテ</t>
    </rPh>
    <rPh sb="2" eb="4">
      <t>サクセイ</t>
    </rPh>
    <rPh sb="4" eb="5">
      <t>シャ</t>
    </rPh>
    <rPh sb="5" eb="7">
      <t>シメイ</t>
    </rPh>
    <phoneticPr fontId="2"/>
  </si>
  <si>
    <t>10272</t>
  </si>
  <si>
    <t>10313</t>
  </si>
  <si>
    <t>10315</t>
  </si>
  <si>
    <t>10325</t>
  </si>
  <si>
    <t>10327</t>
  </si>
  <si>
    <t>10337</t>
  </si>
  <si>
    <t>10376</t>
  </si>
  <si>
    <t>10379</t>
  </si>
  <si>
    <t>10381</t>
  </si>
  <si>
    <t>10383</t>
  </si>
  <si>
    <t>10384</t>
  </si>
  <si>
    <t>10385</t>
  </si>
  <si>
    <t>10386</t>
  </si>
  <si>
    <t>10387</t>
  </si>
  <si>
    <t>普通牛乳</t>
    <rPh sb="0" eb="2">
      <t>フツウ</t>
    </rPh>
    <rPh sb="2" eb="4">
      <t>ギュウニュウ</t>
    </rPh>
    <phoneticPr fontId="2"/>
  </si>
  <si>
    <t>オリーブ油</t>
    <rPh sb="4" eb="5">
      <t>ユ</t>
    </rPh>
    <phoneticPr fontId="2"/>
  </si>
  <si>
    <t>ごま油</t>
    <rPh sb="0" eb="3">
      <t>ゴマアブラ</t>
    </rPh>
    <phoneticPr fontId="2"/>
  </si>
  <si>
    <t>調合油</t>
    <rPh sb="0" eb="2">
      <t>チョウゴウ</t>
    </rPh>
    <rPh sb="2" eb="3">
      <t>ユ</t>
    </rPh>
    <phoneticPr fontId="2"/>
  </si>
  <si>
    <t>有塩バター</t>
    <rPh sb="0" eb="1">
      <t>ユウエン</t>
    </rPh>
    <rPh sb="1" eb="2">
      <t>シオ</t>
    </rPh>
    <phoneticPr fontId="2"/>
  </si>
  <si>
    <t>無塩バター</t>
    <rPh sb="0" eb="1">
      <t>ムエン</t>
    </rPh>
    <rPh sb="1" eb="2">
      <t>シオ</t>
    </rPh>
    <phoneticPr fontId="2"/>
  </si>
  <si>
    <t>合成清酒</t>
    <rPh sb="0" eb="2">
      <t>ゴウセイ</t>
    </rPh>
    <rPh sb="2" eb="4">
      <t>セイシュ</t>
    </rPh>
    <phoneticPr fontId="2"/>
  </si>
  <si>
    <t>中濃ソース</t>
    <rPh sb="0" eb="2">
      <t>チュウノウ</t>
    </rPh>
    <phoneticPr fontId="2"/>
  </si>
  <si>
    <t>食塩</t>
    <rPh sb="0" eb="2">
      <t>ショクエン</t>
    </rPh>
    <phoneticPr fontId="2"/>
  </si>
  <si>
    <t>精製塩</t>
    <rPh sb="0" eb="2">
      <t>セイセイ</t>
    </rPh>
    <rPh sb="2" eb="3">
      <t>シオ</t>
    </rPh>
    <phoneticPr fontId="2"/>
  </si>
  <si>
    <t>かつお・昆布だし</t>
    <rPh sb="4" eb="6">
      <t>コンブ</t>
    </rPh>
    <phoneticPr fontId="2"/>
  </si>
  <si>
    <t>味の素</t>
    <rPh sb="0" eb="1">
      <t>アジ</t>
    </rPh>
    <rPh sb="2" eb="3">
      <t>モト</t>
    </rPh>
    <phoneticPr fontId="2"/>
  </si>
  <si>
    <t>固形コンソメ</t>
    <rPh sb="0" eb="2">
      <t>コケイ</t>
    </rPh>
    <phoneticPr fontId="2"/>
  </si>
  <si>
    <t>かき油</t>
    <rPh sb="2" eb="3">
      <t>ユ</t>
    </rPh>
    <phoneticPr fontId="2"/>
  </si>
  <si>
    <t>ドレッシングタイプ和風調味料</t>
    <rPh sb="9" eb="11">
      <t>ワフウ</t>
    </rPh>
    <rPh sb="11" eb="14">
      <t>チョウミリョウ</t>
    </rPh>
    <phoneticPr fontId="2"/>
  </si>
  <si>
    <t>みりん風調味料</t>
    <rPh sb="3" eb="4">
      <t>フウ</t>
    </rPh>
    <rPh sb="4" eb="7">
      <t>チョウミリョウ</t>
    </rPh>
    <phoneticPr fontId="2"/>
  </si>
  <si>
    <t>粉わさび</t>
    <rPh sb="0" eb="1">
      <t>コナ</t>
    </rPh>
    <phoneticPr fontId="2"/>
  </si>
  <si>
    <t>しゅうまい-冷凍</t>
    <rPh sb="6" eb="8">
      <t>レイトウ</t>
    </rPh>
    <phoneticPr fontId="2"/>
  </si>
  <si>
    <t>ハンバーグ-冷凍</t>
    <rPh sb="6" eb="8">
      <t>レイトウ</t>
    </rPh>
    <phoneticPr fontId="2"/>
  </si>
  <si>
    <t>ミートボール－冷凍</t>
    <rPh sb="7" eb="9">
      <t>レイトウ</t>
    </rPh>
    <phoneticPr fontId="2"/>
  </si>
  <si>
    <t>くずでん粉</t>
    <rPh sb="4" eb="5">
      <t>コナ</t>
    </rPh>
    <phoneticPr fontId="2"/>
  </si>
  <si>
    <t>じゃがいもでん粉</t>
    <rPh sb="7" eb="8">
      <t>コナ</t>
    </rPh>
    <phoneticPr fontId="2"/>
  </si>
  <si>
    <t>黒砂糖</t>
    <rPh sb="0" eb="1">
      <t>クロ</t>
    </rPh>
    <rPh sb="1" eb="3">
      <t>ザトウ</t>
    </rPh>
    <phoneticPr fontId="2"/>
  </si>
  <si>
    <t>ぎょうざの皮</t>
    <rPh sb="5" eb="6">
      <t>カワ</t>
    </rPh>
    <phoneticPr fontId="2"/>
  </si>
  <si>
    <t>（注）食品の単価は、全て税込み表示です。</t>
    <rPh sb="1" eb="2">
      <t>チュウイ</t>
    </rPh>
    <rPh sb="3" eb="5">
      <t>ショクヒン</t>
    </rPh>
    <rPh sb="6" eb="8">
      <t>タンカ</t>
    </rPh>
    <rPh sb="10" eb="11">
      <t>スベ</t>
    </rPh>
    <rPh sb="12" eb="13">
      <t>ゼイ</t>
    </rPh>
    <rPh sb="13" eb="14">
      <t>コ</t>
    </rPh>
    <rPh sb="15" eb="17">
      <t>ヒョウジ</t>
    </rPh>
    <phoneticPr fontId="2"/>
  </si>
  <si>
    <t>１－穀類</t>
    <rPh sb="2" eb="4">
      <t>コクルイ</t>
    </rPh>
    <phoneticPr fontId="2"/>
  </si>
  <si>
    <t>２－いも及びでん粉類</t>
    <rPh sb="4" eb="5">
      <t>オヨ</t>
    </rPh>
    <rPh sb="8" eb="9">
      <t>コナ</t>
    </rPh>
    <rPh sb="9" eb="10">
      <t>ルイ</t>
    </rPh>
    <phoneticPr fontId="2"/>
  </si>
  <si>
    <t>３－砂糖及び甘味類</t>
    <rPh sb="2" eb="4">
      <t>サトウ</t>
    </rPh>
    <rPh sb="4" eb="5">
      <t>オヨ</t>
    </rPh>
    <rPh sb="6" eb="8">
      <t>カンミリョウ</t>
    </rPh>
    <rPh sb="8" eb="9">
      <t>ルイ</t>
    </rPh>
    <phoneticPr fontId="2"/>
  </si>
  <si>
    <t>４－豆類</t>
    <rPh sb="2" eb="3">
      <t>マメ</t>
    </rPh>
    <rPh sb="3" eb="4">
      <t>ルイ</t>
    </rPh>
    <phoneticPr fontId="2"/>
  </si>
  <si>
    <t>５－種実類</t>
    <rPh sb="2" eb="3">
      <t>タネ</t>
    </rPh>
    <rPh sb="3" eb="4">
      <t>ジツ</t>
    </rPh>
    <rPh sb="4" eb="5">
      <t>ルイ</t>
    </rPh>
    <phoneticPr fontId="2"/>
  </si>
  <si>
    <t>６－野菜類</t>
    <rPh sb="2" eb="4">
      <t>ヤサイ</t>
    </rPh>
    <rPh sb="4" eb="5">
      <t>ルイ</t>
    </rPh>
    <phoneticPr fontId="2"/>
  </si>
  <si>
    <t>７－果実類</t>
    <rPh sb="2" eb="4">
      <t>カジツ</t>
    </rPh>
    <rPh sb="4" eb="5">
      <t>ルイ</t>
    </rPh>
    <phoneticPr fontId="2"/>
  </si>
  <si>
    <t>８－きのこ類</t>
    <rPh sb="5" eb="6">
      <t>ルイ</t>
    </rPh>
    <phoneticPr fontId="2"/>
  </si>
  <si>
    <t>02005</t>
  </si>
  <si>
    <t>02006</t>
  </si>
  <si>
    <t>水あめ</t>
    <rPh sb="0" eb="1">
      <t>ミズ</t>
    </rPh>
    <phoneticPr fontId="2"/>
  </si>
  <si>
    <t>木綿豆腐</t>
    <rPh sb="0" eb="2">
      <t>モメン</t>
    </rPh>
    <rPh sb="2" eb="4">
      <t>トウフ</t>
    </rPh>
    <phoneticPr fontId="2"/>
  </si>
  <si>
    <t>絹ごし豆腐</t>
    <rPh sb="0" eb="1">
      <t>キヌ</t>
    </rPh>
    <rPh sb="3" eb="5">
      <t>トウフ</t>
    </rPh>
    <phoneticPr fontId="2"/>
  </si>
  <si>
    <t>焼き豆腐</t>
    <rPh sb="0" eb="1">
      <t>ヤ</t>
    </rPh>
    <rPh sb="2" eb="4">
      <t>トウフ</t>
    </rPh>
    <phoneticPr fontId="2"/>
  </si>
  <si>
    <t>生揚げ</t>
    <rPh sb="0" eb="1">
      <t>ナマ</t>
    </rPh>
    <rPh sb="1" eb="2">
      <t>ア</t>
    </rPh>
    <phoneticPr fontId="2"/>
  </si>
  <si>
    <t>油揚げ</t>
    <rPh sb="0" eb="2">
      <t>アブラア</t>
    </rPh>
    <phoneticPr fontId="2"/>
  </si>
  <si>
    <t>凍り豆腐</t>
    <rPh sb="0" eb="1">
      <t>コオ</t>
    </rPh>
    <rPh sb="2" eb="4">
      <t>トウフ</t>
    </rPh>
    <phoneticPr fontId="2"/>
  </si>
  <si>
    <t>糸引き納豆</t>
    <rPh sb="0" eb="1">
      <t>イト</t>
    </rPh>
    <rPh sb="1" eb="2">
      <t>ヒ</t>
    </rPh>
    <rPh sb="3" eb="5">
      <t>ナットウ</t>
    </rPh>
    <phoneticPr fontId="2"/>
  </si>
  <si>
    <t>豆乳</t>
    <rPh sb="0" eb="1">
      <t>トウニュウ</t>
    </rPh>
    <rPh sb="1" eb="2">
      <t>ニュウ</t>
    </rPh>
    <phoneticPr fontId="2"/>
  </si>
  <si>
    <t>グリーピース－冷凍</t>
    <rPh sb="7" eb="9">
      <t>レイトウ</t>
    </rPh>
    <phoneticPr fontId="2"/>
  </si>
  <si>
    <t>南瓜</t>
    <rPh sb="0" eb="2">
      <t>カボチャ</t>
    </rPh>
    <phoneticPr fontId="2"/>
  </si>
  <si>
    <t>かんひょう－乾</t>
    <rPh sb="6" eb="7">
      <t>カンソウ</t>
    </rPh>
    <phoneticPr fontId="2"/>
  </si>
  <si>
    <t>水菜</t>
    <rPh sb="0" eb="1">
      <t>ミズ</t>
    </rPh>
    <rPh sb="1" eb="2">
      <t>ナ</t>
    </rPh>
    <phoneticPr fontId="2"/>
  </si>
  <si>
    <t>小松菜</t>
    <rPh sb="0" eb="3">
      <t>コマツナ</t>
    </rPh>
    <phoneticPr fontId="2"/>
  </si>
  <si>
    <t>大根</t>
    <rPh sb="0" eb="2">
      <t>ダイコン</t>
    </rPh>
    <phoneticPr fontId="2"/>
  </si>
  <si>
    <t>廃棄</t>
    <rPh sb="0" eb="2">
      <t>ハイキ</t>
    </rPh>
    <phoneticPr fontId="2"/>
  </si>
  <si>
    <t>率</t>
    <rPh sb="0" eb="1">
      <t>リツ</t>
    </rPh>
    <phoneticPr fontId="2"/>
  </si>
  <si>
    <t>玉葱</t>
    <rPh sb="0" eb="2">
      <t>タマネギ</t>
    </rPh>
    <phoneticPr fontId="2"/>
  </si>
  <si>
    <t>にら・葉－生</t>
    <rPh sb="3" eb="4">
      <t>ハ</t>
    </rPh>
    <rPh sb="5" eb="6">
      <t>ナマ</t>
    </rPh>
    <phoneticPr fontId="2"/>
  </si>
  <si>
    <t>人参</t>
    <rPh sb="0" eb="2">
      <t>ニンジン</t>
    </rPh>
    <phoneticPr fontId="2"/>
  </si>
  <si>
    <t>白菜</t>
    <rPh sb="0" eb="2">
      <t>ハクサイ</t>
    </rPh>
    <phoneticPr fontId="2"/>
  </si>
  <si>
    <t>サラダ菜</t>
    <rPh sb="3" eb="4">
      <t>ナ</t>
    </rPh>
    <phoneticPr fontId="2"/>
  </si>
  <si>
    <t>02017</t>
  </si>
  <si>
    <t>02021</t>
  </si>
  <si>
    <t>02023</t>
  </si>
  <si>
    <t>02025</t>
  </si>
  <si>
    <t>02029</t>
  </si>
  <si>
    <t>02034</t>
  </si>
  <si>
    <t>03001</t>
  </si>
  <si>
    <t>03003</t>
  </si>
  <si>
    <t>03005</t>
  </si>
  <si>
    <t>03011</t>
  </si>
  <si>
    <t>03016</t>
  </si>
  <si>
    <t>03022</t>
  </si>
  <si>
    <t>03023</t>
  </si>
  <si>
    <t>04001</t>
  </si>
  <si>
    <t>04003</t>
  </si>
  <si>
    <t>04004</t>
  </si>
  <si>
    <t>04009</t>
  </si>
  <si>
    <t>04016</t>
  </si>
  <si>
    <t>04028</t>
  </si>
  <si>
    <t>04030</t>
  </si>
  <si>
    <t>04032</t>
  </si>
  <si>
    <t>04033</t>
  </si>
  <si>
    <t>04038</t>
  </si>
  <si>
    <t>04039</t>
  </si>
  <si>
    <t>04040</t>
  </si>
  <si>
    <t>04041</t>
  </si>
  <si>
    <t>04042</t>
  </si>
  <si>
    <t>04046</t>
  </si>
  <si>
    <t>04052</t>
  </si>
  <si>
    <t>05001</t>
  </si>
  <si>
    <t>05010</t>
  </si>
  <si>
    <t>05012</t>
  </si>
  <si>
    <t>06003</t>
  </si>
  <si>
    <t>06007</t>
  </si>
  <si>
    <t>06009</t>
  </si>
  <si>
    <t>06010</t>
  </si>
  <si>
    <t>06011</t>
  </si>
  <si>
    <t>06017</t>
  </si>
  <si>
    <t>06020</t>
  </si>
  <si>
    <t>06021</t>
  </si>
  <si>
    <t>06025</t>
  </si>
  <si>
    <t>06032</t>
  </si>
  <si>
    <t>食品コード</t>
  </si>
  <si>
    <t>16025</t>
  </si>
  <si>
    <t>16043</t>
  </si>
  <si>
    <t>16046</t>
  </si>
  <si>
    <t>16048</t>
  </si>
  <si>
    <t>17001</t>
  </si>
  <si>
    <t>17002</t>
  </si>
  <si>
    <t>17004</t>
  </si>
  <si>
    <t>17007</t>
  </si>
  <si>
    <t>17008</t>
  </si>
  <si>
    <t>17012</t>
  </si>
  <si>
    <t>17014</t>
  </si>
  <si>
    <t>17027</t>
  </si>
  <si>
    <t>17031</t>
  </si>
  <si>
    <t>17034</t>
  </si>
  <si>
    <t>17036</t>
  </si>
  <si>
    <t>17038</t>
  </si>
  <si>
    <t>17040</t>
  </si>
  <si>
    <t>17042</t>
  </si>
  <si>
    <t>17046</t>
  </si>
  <si>
    <t>17051</t>
  </si>
  <si>
    <t>17054</t>
  </si>
  <si>
    <t>17061</t>
  </si>
  <si>
    <t>17064</t>
  </si>
  <si>
    <t>17073</t>
  </si>
  <si>
    <t>17080</t>
  </si>
  <si>
    <t>17084</t>
  </si>
  <si>
    <t>18006</t>
  </si>
  <si>
    <t>18009</t>
  </si>
  <si>
    <t>18012</t>
  </si>
  <si>
    <t>18013</t>
  </si>
  <si>
    <t>18015</t>
  </si>
  <si>
    <t>18016</t>
  </si>
  <si>
    <t>06050</t>
  </si>
  <si>
    <t>06054</t>
  </si>
  <si>
    <t>06055</t>
  </si>
  <si>
    <t>06056</t>
  </si>
  <si>
    <t>06061</t>
  </si>
  <si>
    <t>06064</t>
  </si>
  <si>
    <t>06065</t>
  </si>
  <si>
    <t>06067</t>
  </si>
  <si>
    <t>06072</t>
  </si>
  <si>
    <t>06077</t>
  </si>
  <si>
    <t>06084</t>
  </si>
  <si>
    <t>06086</t>
  </si>
  <si>
    <t>06093</t>
  </si>
  <si>
    <t>06095</t>
  </si>
  <si>
    <t>06099</t>
  </si>
  <si>
    <t>06103</t>
  </si>
  <si>
    <t>06104</t>
  </si>
  <si>
    <t>かに風味かまぼこ</t>
    <rPh sb="2" eb="4">
      <t>フウミ</t>
    </rPh>
    <phoneticPr fontId="2"/>
  </si>
  <si>
    <t>蒸しかまぼこ</t>
    <rPh sb="0" eb="1">
      <t>ム</t>
    </rPh>
    <phoneticPr fontId="2"/>
  </si>
  <si>
    <t>焼き竹輪</t>
    <rPh sb="0" eb="1">
      <t>ヤ</t>
    </rPh>
    <rPh sb="2" eb="4">
      <t>チクワ</t>
    </rPh>
    <phoneticPr fontId="2"/>
  </si>
  <si>
    <t>キウィフルーツ－生</t>
    <rPh sb="8" eb="9">
      <t>ナマ</t>
    </rPh>
    <phoneticPr fontId="2"/>
  </si>
  <si>
    <t>パインアップル－生</t>
    <rPh sb="8" eb="9">
      <t>ナマ</t>
    </rPh>
    <phoneticPr fontId="2"/>
  </si>
  <si>
    <t>バナナ－生</t>
    <rPh sb="4" eb="5">
      <t>ナマ</t>
    </rPh>
    <phoneticPr fontId="2"/>
  </si>
  <si>
    <t>巨峰</t>
    <rPh sb="0" eb="2">
      <t>キョホウ</t>
    </rPh>
    <phoneticPr fontId="2"/>
  </si>
  <si>
    <t>01083</t>
  </si>
  <si>
    <t>11198</t>
  </si>
  <si>
    <t>黄桃缶</t>
    <rPh sb="0" eb="2">
      <t>オウトウ</t>
    </rPh>
    <rPh sb="2" eb="3">
      <t>カン</t>
    </rPh>
    <phoneticPr fontId="2"/>
  </si>
  <si>
    <t>柚子</t>
    <rPh sb="0" eb="2">
      <t>ユズ</t>
    </rPh>
    <phoneticPr fontId="2"/>
  </si>
  <si>
    <t>りんご－生</t>
    <rPh sb="4" eb="5">
      <t>ナマ</t>
    </rPh>
    <phoneticPr fontId="2"/>
  </si>
  <si>
    <t>きくらげ－乾</t>
    <rPh sb="5" eb="6">
      <t>カンソウ</t>
    </rPh>
    <phoneticPr fontId="2"/>
  </si>
  <si>
    <t>乾燥わかめ－素干し</t>
    <rPh sb="0" eb="2">
      <t>カンソウ</t>
    </rPh>
    <phoneticPr fontId="2"/>
  </si>
  <si>
    <t>あなご－蒸し</t>
    <rPh sb="4" eb="5">
      <t>ム</t>
    </rPh>
    <phoneticPr fontId="2"/>
  </si>
  <si>
    <t>さつま揚げ</t>
    <rPh sb="3" eb="4">
      <t>ア</t>
    </rPh>
    <phoneticPr fontId="2"/>
  </si>
  <si>
    <t>魚肉ハム</t>
    <rPh sb="0" eb="2">
      <t>ギョニク</t>
    </rPh>
    <phoneticPr fontId="2"/>
  </si>
  <si>
    <t>06116</t>
  </si>
  <si>
    <t>06119</t>
  </si>
  <si>
    <t>06121</t>
  </si>
  <si>
    <t>06125</t>
  </si>
  <si>
    <t>06126</t>
  </si>
  <si>
    <t>06136</t>
  </si>
  <si>
    <t>06138</t>
  </si>
  <si>
    <t>06139</t>
  </si>
  <si>
    <t>06150</t>
  </si>
  <si>
    <t>06153</t>
  </si>
  <si>
    <t>06156</t>
  </si>
  <si>
    <t>06160</t>
  </si>
  <si>
    <t>06161</t>
  </si>
  <si>
    <t>06175</t>
  </si>
  <si>
    <t>06179</t>
  </si>
  <si>
    <t>06182</t>
  </si>
  <si>
    <t>06184</t>
  </si>
  <si>
    <t>06191</t>
  </si>
  <si>
    <t>06207</t>
  </si>
  <si>
    <t>06212</t>
  </si>
  <si>
    <t>06216</t>
  </si>
  <si>
    <t>06223</t>
  </si>
  <si>
    <t>06224</t>
  </si>
  <si>
    <t>06226</t>
  </si>
  <si>
    <t>06227</t>
  </si>
  <si>
    <t>06233</t>
  </si>
  <si>
    <t>06239</t>
  </si>
  <si>
    <t>06245</t>
  </si>
  <si>
    <t>06247</t>
  </si>
  <si>
    <t>06249</t>
  </si>
  <si>
    <t>06257</t>
  </si>
  <si>
    <t>06263</t>
  </si>
  <si>
    <t>06264</t>
  </si>
  <si>
    <t>06267</t>
  </si>
  <si>
    <t>06269</t>
  </si>
  <si>
    <t>06276</t>
  </si>
  <si>
    <t>06287</t>
  </si>
  <si>
    <t>06293</t>
  </si>
  <si>
    <t>06312</t>
  </si>
  <si>
    <t>06313</t>
  </si>
  <si>
    <t>06314</t>
  </si>
  <si>
    <t>06315</t>
  </si>
  <si>
    <t>06317</t>
  </si>
  <si>
    <t>07006</t>
  </si>
  <si>
    <t>07014</t>
  </si>
  <si>
    <t>07035</t>
  </si>
  <si>
    <t>07040</t>
  </si>
  <si>
    <t>07043</t>
  </si>
  <si>
    <t>07047</t>
  </si>
  <si>
    <t>07054</t>
  </si>
  <si>
    <t>07064</t>
  </si>
  <si>
    <t>07072</t>
  </si>
  <si>
    <t>07077</t>
  </si>
  <si>
    <t>07097</t>
  </si>
  <si>
    <t>07102</t>
  </si>
  <si>
    <t>07107</t>
  </si>
  <si>
    <t>07116</t>
  </si>
  <si>
    <t>07117</t>
  </si>
  <si>
    <t>11029</t>
  </si>
  <si>
    <t>11089</t>
  </si>
  <si>
    <t>11176</t>
  </si>
  <si>
    <t>11182</t>
  </si>
  <si>
    <t>11186</t>
  </si>
  <si>
    <t>11189</t>
  </si>
  <si>
    <t>11195</t>
  </si>
  <si>
    <t>11232</t>
  </si>
  <si>
    <t>12003</t>
  </si>
  <si>
    <t>12004</t>
  </si>
  <si>
    <t>13025</t>
  </si>
  <si>
    <t>13028</t>
  </si>
  <si>
    <t>13033</t>
  </si>
  <si>
    <t>13035</t>
  </si>
  <si>
    <t>13038</t>
  </si>
  <si>
    <t>13040</t>
  </si>
  <si>
    <t>14001</t>
  </si>
  <si>
    <t>14002</t>
  </si>
  <si>
    <t>メーカー名</t>
    <rPh sb="4" eb="5">
      <t>メイ</t>
    </rPh>
    <phoneticPr fontId="2"/>
  </si>
  <si>
    <t>食 品 名</t>
    <rPh sb="0" eb="3">
      <t>ショクヒン</t>
    </rPh>
    <rPh sb="4" eb="5">
      <t>メイ</t>
    </rPh>
    <phoneticPr fontId="2"/>
  </si>
  <si>
    <t>規格</t>
    <rPh sb="0" eb="2">
      <t>キカク</t>
    </rPh>
    <phoneticPr fontId="2"/>
  </si>
  <si>
    <t>食パン</t>
    <rPh sb="0" eb="1">
      <t>ショク</t>
    </rPh>
    <phoneticPr fontId="2"/>
  </si>
  <si>
    <t>そうめん・ひやむぎ－乾</t>
    <rPh sb="10" eb="11">
      <t>カンソウ</t>
    </rPh>
    <phoneticPr fontId="2"/>
  </si>
  <si>
    <t>中華めん－生</t>
    <rPh sb="0" eb="2">
      <t>チュウカ</t>
    </rPh>
    <rPh sb="5" eb="6">
      <t>ナマ</t>
    </rPh>
    <phoneticPr fontId="2"/>
  </si>
  <si>
    <t>蒸し中華めん</t>
    <rPh sb="0" eb="1">
      <t>ム</t>
    </rPh>
    <rPh sb="2" eb="4">
      <t>チュウカ</t>
    </rPh>
    <phoneticPr fontId="2"/>
  </si>
  <si>
    <t>マカロニ・スパゲッティ－乾</t>
    <rPh sb="12" eb="13">
      <t>カンソウ</t>
    </rPh>
    <phoneticPr fontId="2"/>
  </si>
  <si>
    <t>生ふ</t>
    <rPh sb="0" eb="1">
      <t>ナマ</t>
    </rPh>
    <phoneticPr fontId="2"/>
  </si>
  <si>
    <t>パン粉-生</t>
    <rPh sb="2" eb="3">
      <t>コナ</t>
    </rPh>
    <rPh sb="4" eb="5">
      <t>ナマ</t>
    </rPh>
    <phoneticPr fontId="2"/>
  </si>
  <si>
    <t>パン粉-乾</t>
    <rPh sb="2" eb="3">
      <t>コナ</t>
    </rPh>
    <rPh sb="4" eb="5">
      <t>カンソウ</t>
    </rPh>
    <phoneticPr fontId="2"/>
  </si>
  <si>
    <t>上新粉</t>
    <rPh sb="0" eb="1">
      <t>ジョウシン</t>
    </rPh>
    <rPh sb="1" eb="2">
      <t>アタラ</t>
    </rPh>
    <rPh sb="2" eb="3">
      <t>コナ</t>
    </rPh>
    <phoneticPr fontId="2"/>
  </si>
  <si>
    <t>01006</t>
  </si>
  <si>
    <t>01129</t>
  </si>
  <si>
    <t>黒砂糖</t>
  </si>
  <si>
    <t>03004</t>
  </si>
  <si>
    <t>03007</t>
  </si>
  <si>
    <t>メープルシロップ</t>
  </si>
  <si>
    <t>06048</t>
  </si>
  <si>
    <t>06105</t>
  </si>
  <si>
    <t>06132</t>
  </si>
  <si>
    <t>06183</t>
  </si>
  <si>
    <t>06205</t>
  </si>
  <si>
    <t>06240</t>
  </si>
  <si>
    <t>06280</t>
  </si>
  <si>
    <t>08022</t>
  </si>
  <si>
    <t>09002</t>
  </si>
  <si>
    <t>09005</t>
  </si>
  <si>
    <t>10312</t>
  </si>
  <si>
    <t>10321</t>
  </si>
  <si>
    <t>11008</t>
  </si>
  <si>
    <t>11019</t>
  </si>
  <si>
    <t>11064</t>
  </si>
  <si>
    <t>11074</t>
  </si>
  <si>
    <t>11075</t>
  </si>
  <si>
    <t>11085</t>
  </si>
  <si>
    <t>12017</t>
  </si>
  <si>
    <t>13005</t>
  </si>
  <si>
    <t>13014</t>
  </si>
  <si>
    <t>プロセスチーズ</t>
  </si>
  <si>
    <t>17063</t>
  </si>
  <si>
    <t>共同調味料</t>
    <rPh sb="0" eb="2">
      <t>キョウドウ</t>
    </rPh>
    <rPh sb="2" eb="5">
      <t>チョウミリョウ</t>
    </rPh>
    <phoneticPr fontId="2"/>
  </si>
  <si>
    <t>単位</t>
    <rPh sb="0" eb="2">
      <t>タンイ</t>
    </rPh>
    <phoneticPr fontId="2"/>
  </si>
  <si>
    <t>おおむぎ-押麦</t>
    <rPh sb="5" eb="6">
      <t>オ</t>
    </rPh>
    <rPh sb="6" eb="7">
      <t>ムギ</t>
    </rPh>
    <phoneticPr fontId="2"/>
  </si>
  <si>
    <t>薄力粉-１等</t>
    <rPh sb="0" eb="3">
      <t>ハクリキコ</t>
    </rPh>
    <rPh sb="5" eb="6">
      <t>トウ</t>
    </rPh>
    <phoneticPr fontId="2"/>
  </si>
  <si>
    <t>プレミックス粉-ホットケーキ用</t>
    <rPh sb="6" eb="7">
      <t>コナ</t>
    </rPh>
    <rPh sb="14" eb="15">
      <t>ヨウ</t>
    </rPh>
    <phoneticPr fontId="2"/>
  </si>
  <si>
    <t>プレミックス粉-てんぷら用</t>
    <rPh sb="6" eb="7">
      <t>コナ</t>
    </rPh>
    <rPh sb="12" eb="13">
      <t>ヨウ</t>
    </rPh>
    <phoneticPr fontId="2"/>
  </si>
  <si>
    <t>干しうどん-乾</t>
    <rPh sb="0" eb="1">
      <t>ホ</t>
    </rPh>
    <rPh sb="6" eb="7">
      <t>カンソウ</t>
    </rPh>
    <phoneticPr fontId="2"/>
  </si>
  <si>
    <t>焼きふ-観世ふ</t>
    <rPh sb="0" eb="1">
      <t>ヤ</t>
    </rPh>
    <rPh sb="4" eb="6">
      <t>カンゼ</t>
    </rPh>
    <phoneticPr fontId="2"/>
  </si>
  <si>
    <t>こめ(水稲穀粒)-精白米</t>
    <rPh sb="3" eb="4">
      <t>スイトウ</t>
    </rPh>
    <rPh sb="4" eb="5">
      <t>イネ</t>
    </rPh>
    <rPh sb="5" eb="6">
      <t>コク</t>
    </rPh>
    <rPh sb="6" eb="7">
      <t>ツブ</t>
    </rPh>
    <phoneticPr fontId="2"/>
  </si>
  <si>
    <t>こめ(陸稲穀粒)-精白米</t>
    <rPh sb="5" eb="6">
      <t>コク</t>
    </rPh>
    <rPh sb="6" eb="7">
      <t>ツブ</t>
    </rPh>
    <rPh sb="9" eb="12">
      <t>セイハクマイ</t>
    </rPh>
    <phoneticPr fontId="2"/>
  </si>
  <si>
    <t>そば　干しそば-乾</t>
    <rPh sb="3" eb="4">
      <t>ホ</t>
    </rPh>
    <rPh sb="8" eb="9">
      <t>イヌイ</t>
    </rPh>
    <phoneticPr fontId="2"/>
  </si>
  <si>
    <t>じゃがいも-乾燥マッシュポテト</t>
    <rPh sb="6" eb="8">
      <t>カンソウ</t>
    </rPh>
    <phoneticPr fontId="2"/>
  </si>
  <si>
    <t>ながいも－生</t>
    <rPh sb="5" eb="6">
      <t>ナマ</t>
    </rPh>
    <phoneticPr fontId="2"/>
  </si>
  <si>
    <t>はるさめ　緑豆－乾</t>
    <rPh sb="5" eb="6">
      <t>リョク</t>
    </rPh>
    <rPh sb="6" eb="7">
      <t>マメ</t>
    </rPh>
    <rPh sb="8" eb="9">
      <t>カンソウ</t>
    </rPh>
    <phoneticPr fontId="2"/>
  </si>
  <si>
    <t>はるさめ　緑豆－乾</t>
    <rPh sb="5" eb="6">
      <t>ミドリ</t>
    </rPh>
    <rPh sb="6" eb="7">
      <t>マメ</t>
    </rPh>
    <rPh sb="8" eb="9">
      <t>カンソウ</t>
    </rPh>
    <phoneticPr fontId="2"/>
  </si>
  <si>
    <t>車糖-上白糖</t>
    <rPh sb="0" eb="1">
      <t>クルマ</t>
    </rPh>
    <rPh sb="1" eb="2">
      <t>トウ</t>
    </rPh>
    <rPh sb="3" eb="6">
      <t>ジョウハクトウ</t>
    </rPh>
    <phoneticPr fontId="2"/>
  </si>
  <si>
    <t>車糖-三温糖</t>
    <rPh sb="0" eb="1">
      <t>クルマ</t>
    </rPh>
    <rPh sb="1" eb="2">
      <t>トウ</t>
    </rPh>
    <rPh sb="3" eb="4">
      <t>サン</t>
    </rPh>
    <rPh sb="4" eb="5">
      <t>オン</t>
    </rPh>
    <rPh sb="5" eb="6">
      <t>トウ</t>
    </rPh>
    <phoneticPr fontId="2"/>
  </si>
  <si>
    <t>ざらめ糖-グラニュー糖</t>
    <rPh sb="3" eb="4">
      <t>トウ</t>
    </rPh>
    <rPh sb="10" eb="11">
      <t>トウ</t>
    </rPh>
    <phoneticPr fontId="2"/>
  </si>
  <si>
    <t>ざらめ糖-中ざら糖</t>
    <rPh sb="3" eb="4">
      <t>トウ</t>
    </rPh>
    <rPh sb="5" eb="6">
      <t>チュウ</t>
    </rPh>
    <rPh sb="8" eb="9">
      <t>トウ</t>
    </rPh>
    <phoneticPr fontId="2"/>
  </si>
  <si>
    <t>加工糖-粉糖</t>
    <rPh sb="0" eb="2">
      <t>カコウ</t>
    </rPh>
    <rPh sb="2" eb="3">
      <t>トウ</t>
    </rPh>
    <rPh sb="4" eb="5">
      <t>コナ</t>
    </rPh>
    <rPh sb="5" eb="6">
      <t>トウ</t>
    </rPh>
    <phoneticPr fontId="2"/>
  </si>
  <si>
    <t>あずき-全粒、乾</t>
    <rPh sb="4" eb="5">
      <t>ゼン</t>
    </rPh>
    <rPh sb="5" eb="6">
      <t>ツブ</t>
    </rPh>
    <rPh sb="7" eb="8">
      <t>カンソウ</t>
    </rPh>
    <phoneticPr fontId="2"/>
  </si>
  <si>
    <t>あずき-ゆで小豆缶詰</t>
    <rPh sb="6" eb="8">
      <t>アズキ</t>
    </rPh>
    <rPh sb="8" eb="10">
      <t>カンヅメ</t>
    </rPh>
    <phoneticPr fontId="2"/>
  </si>
  <si>
    <t>いんげんまめ-うずら豆</t>
    <rPh sb="10" eb="11">
      <t>マメ</t>
    </rPh>
    <phoneticPr fontId="2"/>
  </si>
  <si>
    <t>えんどう-うぐいす豆</t>
    <rPh sb="9" eb="10">
      <t>マメ</t>
    </rPh>
    <phoneticPr fontId="2"/>
  </si>
  <si>
    <t>だいず　水煮缶詰</t>
    <rPh sb="4" eb="5">
      <t>ミズ</t>
    </rPh>
    <rPh sb="5" eb="6">
      <t>ニ</t>
    </rPh>
    <rPh sb="6" eb="8">
      <t>カンヅメ</t>
    </rPh>
    <phoneticPr fontId="2"/>
  </si>
  <si>
    <t>きな粉・脱皮大豆</t>
    <rPh sb="0" eb="3">
      <t>キナコ</t>
    </rPh>
    <rPh sb="4" eb="6">
      <t>ダッピ</t>
    </rPh>
    <rPh sb="6" eb="8">
      <t>ダイズ</t>
    </rPh>
    <phoneticPr fontId="2"/>
  </si>
  <si>
    <t>アーモンド－乾</t>
    <rPh sb="6" eb="7">
      <t>カンソウ</t>
    </rPh>
    <phoneticPr fontId="2"/>
  </si>
  <si>
    <t>日本ぐり－生</t>
    <rPh sb="0" eb="2">
      <t>ニホン</t>
    </rPh>
    <rPh sb="5" eb="6">
      <t>ナマ</t>
    </rPh>
    <phoneticPr fontId="2"/>
  </si>
  <si>
    <t>大冷</t>
    <rPh sb="0" eb="1">
      <t>ダイ</t>
    </rPh>
    <rPh sb="1" eb="2">
      <t>レイ</t>
    </rPh>
    <phoneticPr fontId="2"/>
  </si>
  <si>
    <t>日本ぐり-甘露煮</t>
    <rPh sb="0" eb="2">
      <t>ニホン</t>
    </rPh>
    <rPh sb="5" eb="7">
      <t>カンロ</t>
    </rPh>
    <rPh sb="7" eb="8">
      <t>ニ</t>
    </rPh>
    <phoneticPr fontId="2"/>
  </si>
  <si>
    <t>あさつき-葉、生</t>
    <rPh sb="5" eb="6">
      <t>ハ</t>
    </rPh>
    <rPh sb="7" eb="8">
      <t>ナマ</t>
    </rPh>
    <phoneticPr fontId="2"/>
  </si>
  <si>
    <t>アスパラガス-若茎、生</t>
    <rPh sb="7" eb="8">
      <t>ワカイ</t>
    </rPh>
    <rPh sb="8" eb="9">
      <t>クキ</t>
    </rPh>
    <rPh sb="10" eb="11">
      <t>ナマ</t>
    </rPh>
    <phoneticPr fontId="2"/>
  </si>
  <si>
    <t>アスパラガス-水煮缶詰</t>
    <rPh sb="7" eb="8">
      <t>ミズ</t>
    </rPh>
    <rPh sb="8" eb="9">
      <t>ニ</t>
    </rPh>
    <rPh sb="9" eb="11">
      <t>カンヅメ</t>
    </rPh>
    <phoneticPr fontId="2"/>
  </si>
  <si>
    <t>さやいんげん-若ざや、生</t>
    <rPh sb="7" eb="8">
      <t>ワカイ</t>
    </rPh>
    <rPh sb="11" eb="12">
      <t>ナマ</t>
    </rPh>
    <phoneticPr fontId="2"/>
  </si>
  <si>
    <t>さやいんげん-若ざや、ゆで</t>
    <rPh sb="7" eb="8">
      <t>ワカイ</t>
    </rPh>
    <phoneticPr fontId="2"/>
  </si>
  <si>
    <t>えだまめ-冷凍</t>
    <rPh sb="5" eb="7">
      <t>レイトウ</t>
    </rPh>
    <phoneticPr fontId="2"/>
  </si>
  <si>
    <t>さやえんどう-若ざや、生</t>
    <rPh sb="7" eb="8">
      <t>ワカイ</t>
    </rPh>
    <rPh sb="11" eb="12">
      <t>ナマ</t>
    </rPh>
    <phoneticPr fontId="2"/>
  </si>
  <si>
    <t>さやえんどう-若ざや、ゆで</t>
    <rPh sb="7" eb="8">
      <t>ワカイ</t>
    </rPh>
    <phoneticPr fontId="2"/>
  </si>
  <si>
    <t>オクラ-果実、生</t>
    <rPh sb="4" eb="6">
      <t>カジツ</t>
    </rPh>
    <rPh sb="7" eb="8">
      <t>ナマ</t>
    </rPh>
    <phoneticPr fontId="2"/>
  </si>
  <si>
    <t>西洋かぼちゃ-果実、生</t>
    <rPh sb="0" eb="2">
      <t>セイヨウ</t>
    </rPh>
    <rPh sb="7" eb="9">
      <t>カジツ</t>
    </rPh>
    <rPh sb="10" eb="11">
      <t>ナマ</t>
    </rPh>
    <phoneticPr fontId="2"/>
  </si>
  <si>
    <t>西洋かぼちゃ-果実、冷凍</t>
    <rPh sb="0" eb="2">
      <t>セイヨウ</t>
    </rPh>
    <rPh sb="7" eb="9">
      <t>カジツ</t>
    </rPh>
    <rPh sb="10" eb="12">
      <t>レイトウ</t>
    </rPh>
    <phoneticPr fontId="2"/>
  </si>
  <si>
    <t>カリフラワー-花序、生</t>
    <rPh sb="7" eb="8">
      <t>ハナ</t>
    </rPh>
    <rPh sb="8" eb="9">
      <t>ジョマク</t>
    </rPh>
    <rPh sb="10" eb="11">
      <t>ナマ</t>
    </rPh>
    <phoneticPr fontId="2"/>
  </si>
  <si>
    <t>カリフラワー-花序、ゆで</t>
    <rPh sb="7" eb="8">
      <t>ハナ</t>
    </rPh>
    <rPh sb="8" eb="9">
      <t>ジョマク</t>
    </rPh>
    <phoneticPr fontId="2"/>
  </si>
  <si>
    <t>キャベツ-結球葉、生</t>
    <rPh sb="5" eb="6">
      <t>ムス</t>
    </rPh>
    <rPh sb="6" eb="7">
      <t>キュウ</t>
    </rPh>
    <rPh sb="7" eb="8">
      <t>ハ</t>
    </rPh>
    <rPh sb="9" eb="10">
      <t>ナマ</t>
    </rPh>
    <phoneticPr fontId="2"/>
  </si>
  <si>
    <t>レッドキャベツ-結球葉、生</t>
    <rPh sb="8" eb="9">
      <t>ムス</t>
    </rPh>
    <rPh sb="9" eb="10">
      <t>キュウ</t>
    </rPh>
    <rPh sb="10" eb="11">
      <t>ハ</t>
    </rPh>
    <rPh sb="12" eb="13">
      <t>ナマ</t>
    </rPh>
    <phoneticPr fontId="2"/>
  </si>
  <si>
    <t>きゅうり-果実、生</t>
    <rPh sb="5" eb="7">
      <t>カジツ</t>
    </rPh>
    <rPh sb="8" eb="9">
      <t>ナマ</t>
    </rPh>
    <phoneticPr fontId="2"/>
  </si>
  <si>
    <t>きゅうり　漬物-しょうゆ漬</t>
    <rPh sb="5" eb="7">
      <t>ツケモノ</t>
    </rPh>
    <rPh sb="12" eb="13">
      <t>ツ</t>
    </rPh>
    <phoneticPr fontId="2"/>
  </si>
  <si>
    <t>クレソン-茎葉、生</t>
    <rPh sb="5" eb="6">
      <t>クキ</t>
    </rPh>
    <rPh sb="6" eb="7">
      <t>ハ</t>
    </rPh>
    <rPh sb="8" eb="9">
      <t>ナマ</t>
    </rPh>
    <phoneticPr fontId="2"/>
  </si>
  <si>
    <t>きょうな-葉、生</t>
    <rPh sb="5" eb="6">
      <t>ハ</t>
    </rPh>
    <rPh sb="7" eb="8">
      <t>ナマ</t>
    </rPh>
    <phoneticPr fontId="2"/>
  </si>
  <si>
    <t>ごぼう-根、生</t>
    <rPh sb="4" eb="5">
      <t>ネ</t>
    </rPh>
    <rPh sb="6" eb="7">
      <t>ナマ</t>
    </rPh>
    <phoneticPr fontId="2"/>
  </si>
  <si>
    <t>こまつな-葉、生</t>
    <rPh sb="5" eb="6">
      <t>ハ</t>
    </rPh>
    <rPh sb="7" eb="8">
      <t>ナマ</t>
    </rPh>
    <phoneticPr fontId="2"/>
  </si>
  <si>
    <t>ししとうがらし-果実、生</t>
    <rPh sb="8" eb="10">
      <t>カジツ</t>
    </rPh>
    <rPh sb="11" eb="12">
      <t>ナマ</t>
    </rPh>
    <phoneticPr fontId="2"/>
  </si>
  <si>
    <t>しそ-葉、生</t>
    <rPh sb="3" eb="4">
      <t>ハ</t>
    </rPh>
    <rPh sb="5" eb="6">
      <t>ナマ</t>
    </rPh>
    <phoneticPr fontId="2"/>
  </si>
  <si>
    <t>しゅんぎく-葉、生</t>
    <rPh sb="6" eb="7">
      <t>ハ</t>
    </rPh>
    <rPh sb="8" eb="9">
      <t>ナマ</t>
    </rPh>
    <phoneticPr fontId="2"/>
  </si>
  <si>
    <t>しょうが-塊茎、生</t>
    <rPh sb="5" eb="6">
      <t>カタマリ</t>
    </rPh>
    <rPh sb="6" eb="7">
      <t>クキ</t>
    </rPh>
    <rPh sb="8" eb="9">
      <t>ナマ</t>
    </rPh>
    <phoneticPr fontId="2"/>
  </si>
  <si>
    <t>しょうが　漬物-酢漬</t>
    <rPh sb="5" eb="7">
      <t>ツケモノ</t>
    </rPh>
    <rPh sb="8" eb="9">
      <t>ス</t>
    </rPh>
    <rPh sb="9" eb="10">
      <t>ツ</t>
    </rPh>
    <phoneticPr fontId="2"/>
  </si>
  <si>
    <t>しょうが　漬物-甘酢漬け</t>
    <rPh sb="5" eb="7">
      <t>ツケモノ</t>
    </rPh>
    <rPh sb="8" eb="10">
      <t>アマズ</t>
    </rPh>
    <rPh sb="10" eb="11">
      <t>ツ</t>
    </rPh>
    <phoneticPr fontId="2"/>
  </si>
  <si>
    <t>ズッキーニ-果実、生</t>
    <rPh sb="6" eb="8">
      <t>カジツ</t>
    </rPh>
    <rPh sb="9" eb="10">
      <t>ナマ</t>
    </rPh>
    <phoneticPr fontId="2"/>
  </si>
  <si>
    <t>セロリー-葉柄、生</t>
    <rPh sb="5" eb="6">
      <t>ハ</t>
    </rPh>
    <rPh sb="6" eb="7">
      <t>エ</t>
    </rPh>
    <rPh sb="8" eb="9">
      <t>ナマ</t>
    </rPh>
    <phoneticPr fontId="2"/>
  </si>
  <si>
    <t>ぜんまい-若芽、ゆで</t>
    <rPh sb="5" eb="6">
      <t>ワカ</t>
    </rPh>
    <rPh sb="6" eb="7">
      <t>メ</t>
    </rPh>
    <phoneticPr fontId="2"/>
  </si>
  <si>
    <t>そらまめ-未熟豆、ゆで</t>
    <rPh sb="5" eb="7">
      <t>ミジュク</t>
    </rPh>
    <rPh sb="7" eb="8">
      <t>マメ</t>
    </rPh>
    <phoneticPr fontId="2"/>
  </si>
  <si>
    <t>タアサイ-葉、生</t>
    <rPh sb="5" eb="6">
      <t>ハ</t>
    </rPh>
    <rPh sb="7" eb="8">
      <t>ナマ</t>
    </rPh>
    <phoneticPr fontId="2"/>
  </si>
  <si>
    <t>だいこん-根、皮つき、生</t>
    <rPh sb="5" eb="6">
      <t>ネ</t>
    </rPh>
    <rPh sb="7" eb="8">
      <t>カワ</t>
    </rPh>
    <rPh sb="11" eb="12">
      <t>ナマ</t>
    </rPh>
    <phoneticPr fontId="2"/>
  </si>
  <si>
    <t>切り干し大根</t>
    <rPh sb="0" eb="3">
      <t>キリボシ</t>
    </rPh>
    <rPh sb="4" eb="6">
      <t>ダイコン</t>
    </rPh>
    <phoneticPr fontId="2"/>
  </si>
  <si>
    <t>だいこん　漬物-しお押し大根漬</t>
    <rPh sb="5" eb="7">
      <t>ツケモノ</t>
    </rPh>
    <rPh sb="10" eb="11">
      <t>オ</t>
    </rPh>
    <rPh sb="12" eb="14">
      <t>ダイコン</t>
    </rPh>
    <rPh sb="14" eb="15">
      <t>ツ</t>
    </rPh>
    <phoneticPr fontId="2"/>
  </si>
  <si>
    <t>だいこん　漬物-干しだいこん漬け</t>
    <rPh sb="8" eb="9">
      <t>ホ</t>
    </rPh>
    <rPh sb="14" eb="15">
      <t>ツ</t>
    </rPh>
    <phoneticPr fontId="2"/>
  </si>
  <si>
    <t>たまねぎ-りん茎、生</t>
    <rPh sb="7" eb="8">
      <t>クキ</t>
    </rPh>
    <rPh sb="9" eb="10">
      <t>ナマ</t>
    </rPh>
    <phoneticPr fontId="2"/>
  </si>
  <si>
    <t>赤たまねぎ-りん茎、生</t>
    <rPh sb="0" eb="1">
      <t>アカイ</t>
    </rPh>
    <rPh sb="8" eb="9">
      <t>クキ</t>
    </rPh>
    <rPh sb="10" eb="11">
      <t>ナマ</t>
    </rPh>
    <phoneticPr fontId="2"/>
  </si>
  <si>
    <t>チンゲンツァイ-葉、ゆで</t>
    <rPh sb="8" eb="9">
      <t>ハ</t>
    </rPh>
    <phoneticPr fontId="2"/>
  </si>
  <si>
    <t>チンゲンツァイ-葉、生</t>
    <rPh sb="8" eb="9">
      <t>ハ</t>
    </rPh>
    <rPh sb="10" eb="11">
      <t>ナマ</t>
    </rPh>
    <phoneticPr fontId="2"/>
  </si>
  <si>
    <t>スィートコーン-未熟種子、生</t>
    <rPh sb="8" eb="10">
      <t>ミジュク</t>
    </rPh>
    <rPh sb="10" eb="12">
      <t>シュシ</t>
    </rPh>
    <rPh sb="13" eb="14">
      <t>ナマ</t>
    </rPh>
    <phoneticPr fontId="2"/>
  </si>
  <si>
    <t>ｽｨｰﾄｺｰﾝ-未熟種子、ホール、冷凍</t>
    <rPh sb="8" eb="10">
      <t>ミジュク</t>
    </rPh>
    <rPh sb="10" eb="12">
      <t>シュシ</t>
    </rPh>
    <rPh sb="17" eb="19">
      <t>レイトウ</t>
    </rPh>
    <phoneticPr fontId="2"/>
  </si>
  <si>
    <t>ｽｨｰﾄｺｰﾝ　缶詰-ｸﾘｰﾑｽﾀｲﾙ</t>
    <rPh sb="8" eb="10">
      <t>カンヅメ</t>
    </rPh>
    <phoneticPr fontId="2"/>
  </si>
  <si>
    <t>トマト-果実、生</t>
    <rPh sb="4" eb="6">
      <t>カジツ</t>
    </rPh>
    <rPh sb="7" eb="8">
      <t>ナマ</t>
    </rPh>
    <phoneticPr fontId="2"/>
  </si>
  <si>
    <t>ミニトマト-果実、生</t>
    <rPh sb="6" eb="8">
      <t>カジツ</t>
    </rPh>
    <rPh sb="9" eb="10">
      <t>ナマ</t>
    </rPh>
    <phoneticPr fontId="2"/>
  </si>
  <si>
    <t>トマト缶詰-ホール</t>
    <rPh sb="3" eb="4">
      <t>カンヅメ</t>
    </rPh>
    <rPh sb="4" eb="5">
      <t>ヅ</t>
    </rPh>
    <phoneticPr fontId="2"/>
  </si>
  <si>
    <t>なす-果実、生</t>
    <rPh sb="3" eb="5">
      <t>カジツ</t>
    </rPh>
    <rPh sb="6" eb="7">
      <t>ナマ</t>
    </rPh>
    <phoneticPr fontId="2"/>
  </si>
  <si>
    <t>にがうり-果実、生</t>
    <rPh sb="5" eb="7">
      <t>カジツ</t>
    </rPh>
    <rPh sb="8" eb="9">
      <t>ナマ</t>
    </rPh>
    <phoneticPr fontId="2"/>
  </si>
  <si>
    <t>にんじん-根、冷凍</t>
    <rPh sb="5" eb="6">
      <t>ネ</t>
    </rPh>
    <rPh sb="7" eb="9">
      <t>レイトウ</t>
    </rPh>
    <phoneticPr fontId="2"/>
  </si>
  <si>
    <t>にんじん-根、皮つき、生</t>
    <rPh sb="5" eb="6">
      <t>ネ</t>
    </rPh>
    <rPh sb="7" eb="8">
      <t>カワ</t>
    </rPh>
    <rPh sb="11" eb="12">
      <t>ナマ</t>
    </rPh>
    <phoneticPr fontId="2"/>
  </si>
  <si>
    <t>にんにく-りん茎、生</t>
    <rPh sb="7" eb="8">
      <t>クキ</t>
    </rPh>
    <rPh sb="9" eb="10">
      <t>ナマ</t>
    </rPh>
    <phoneticPr fontId="2"/>
  </si>
  <si>
    <t>にんにく-花茎、生</t>
    <rPh sb="5" eb="6">
      <t>ハナ</t>
    </rPh>
    <rPh sb="6" eb="7">
      <t>クキ</t>
    </rPh>
    <rPh sb="8" eb="9">
      <t>ナマ</t>
    </rPh>
    <phoneticPr fontId="2"/>
  </si>
  <si>
    <t>根深ねぎ-葉、軟白、生</t>
    <rPh sb="0" eb="1">
      <t>ネ</t>
    </rPh>
    <rPh sb="1" eb="2">
      <t>フカ</t>
    </rPh>
    <rPh sb="5" eb="6">
      <t>ハ</t>
    </rPh>
    <rPh sb="7" eb="8">
      <t>ヤワ</t>
    </rPh>
    <rPh sb="8" eb="9">
      <t>シロ</t>
    </rPh>
    <rPh sb="10" eb="11">
      <t>ナマ</t>
    </rPh>
    <phoneticPr fontId="2"/>
  </si>
  <si>
    <t>葉ねぎ-葉、生</t>
    <rPh sb="0" eb="1">
      <t>ハ</t>
    </rPh>
    <rPh sb="4" eb="5">
      <t>ハ</t>
    </rPh>
    <rPh sb="6" eb="7">
      <t>ナマ</t>
    </rPh>
    <phoneticPr fontId="2"/>
  </si>
  <si>
    <t>はくさい-結球葉、生</t>
    <rPh sb="5" eb="6">
      <t>ムス</t>
    </rPh>
    <rPh sb="6" eb="7">
      <t>キュウ</t>
    </rPh>
    <rPh sb="7" eb="8">
      <t>ハ</t>
    </rPh>
    <rPh sb="9" eb="10">
      <t>ナマ</t>
    </rPh>
    <phoneticPr fontId="2"/>
  </si>
  <si>
    <t>パセリ-葉、生</t>
    <rPh sb="4" eb="5">
      <t>ハ</t>
    </rPh>
    <rPh sb="6" eb="7">
      <t>ナマ</t>
    </rPh>
    <phoneticPr fontId="2"/>
  </si>
  <si>
    <t>はつかだいこん-根、生</t>
    <rPh sb="8" eb="9">
      <t>ネ</t>
    </rPh>
    <rPh sb="10" eb="11">
      <t>ナマ</t>
    </rPh>
    <phoneticPr fontId="2"/>
  </si>
  <si>
    <t>青ピーマン-果実、生</t>
    <rPh sb="0" eb="1">
      <t>アオ</t>
    </rPh>
    <rPh sb="6" eb="8">
      <t>カジツ</t>
    </rPh>
    <rPh sb="9" eb="10">
      <t>ナマ</t>
    </rPh>
    <phoneticPr fontId="2"/>
  </si>
  <si>
    <t>赤ピーマン-果実、生</t>
    <rPh sb="0" eb="1">
      <t>アカ</t>
    </rPh>
    <rPh sb="6" eb="8">
      <t>カジツ</t>
    </rPh>
    <rPh sb="9" eb="10">
      <t>ナマ</t>
    </rPh>
    <phoneticPr fontId="2"/>
  </si>
  <si>
    <t>黄ピーマン-果実、生</t>
    <rPh sb="0" eb="1">
      <t>キイロ</t>
    </rPh>
    <rPh sb="6" eb="8">
      <t>カジツ</t>
    </rPh>
    <rPh sb="9" eb="10">
      <t>ナマ</t>
    </rPh>
    <phoneticPr fontId="2"/>
  </si>
  <si>
    <t>ふき-葉柄、ゆで</t>
    <rPh sb="3" eb="4">
      <t>ハ</t>
    </rPh>
    <rPh sb="4" eb="5">
      <t>エ</t>
    </rPh>
    <phoneticPr fontId="2"/>
  </si>
  <si>
    <t>ブロッコリー-花序、生</t>
    <rPh sb="7" eb="8">
      <t>ハナ</t>
    </rPh>
    <rPh sb="8" eb="9">
      <t>ジョソウ</t>
    </rPh>
    <rPh sb="10" eb="11">
      <t>ナマ</t>
    </rPh>
    <phoneticPr fontId="2"/>
  </si>
  <si>
    <t>ブロッコリー-花序、ゆで</t>
    <rPh sb="7" eb="8">
      <t>ハナ</t>
    </rPh>
    <rPh sb="8" eb="9">
      <t>ジョソウ</t>
    </rPh>
    <phoneticPr fontId="2"/>
  </si>
  <si>
    <t>ほうれんそう-葉、生</t>
    <rPh sb="7" eb="8">
      <t>ハ</t>
    </rPh>
    <rPh sb="9" eb="10">
      <t>ナマ</t>
    </rPh>
    <phoneticPr fontId="2"/>
  </si>
  <si>
    <t>ほうれんそう-葉、冷凍</t>
    <rPh sb="7" eb="8">
      <t>ハ</t>
    </rPh>
    <rPh sb="9" eb="11">
      <t>レイトウ</t>
    </rPh>
    <phoneticPr fontId="2"/>
  </si>
  <si>
    <t>根みつば-葉、生</t>
    <rPh sb="0" eb="1">
      <t>ネ</t>
    </rPh>
    <rPh sb="5" eb="6">
      <t>ハ</t>
    </rPh>
    <rPh sb="7" eb="8">
      <t>ナマ</t>
    </rPh>
    <phoneticPr fontId="2"/>
  </si>
  <si>
    <t>みょうが-花穂、生</t>
    <rPh sb="5" eb="6">
      <t>ハナ</t>
    </rPh>
    <rPh sb="6" eb="7">
      <t>ホ</t>
    </rPh>
    <rPh sb="8" eb="9">
      <t>ナマ</t>
    </rPh>
    <phoneticPr fontId="2"/>
  </si>
  <si>
    <t>だいずもやし－生</t>
    <rPh sb="7" eb="8">
      <t>ナマ</t>
    </rPh>
    <phoneticPr fontId="2"/>
  </si>
  <si>
    <t>モロヘイヤ-茎葉、生</t>
    <rPh sb="6" eb="7">
      <t>クキ</t>
    </rPh>
    <rPh sb="7" eb="8">
      <t>ハ</t>
    </rPh>
    <rPh sb="9" eb="10">
      <t>ナマ</t>
    </rPh>
    <phoneticPr fontId="2"/>
  </si>
  <si>
    <t>レタス-結球葉、生</t>
    <rPh sb="8" eb="9">
      <t>ナマ</t>
    </rPh>
    <phoneticPr fontId="2"/>
  </si>
  <si>
    <t>サラダな-葉、生</t>
    <rPh sb="7" eb="8">
      <t>ナマ</t>
    </rPh>
    <phoneticPr fontId="2"/>
  </si>
  <si>
    <t>リーフレタス-葉、生</t>
    <rPh sb="7" eb="8">
      <t>ハ</t>
    </rPh>
    <rPh sb="9" eb="10">
      <t>ナマ</t>
    </rPh>
    <phoneticPr fontId="2"/>
  </si>
  <si>
    <t>サニーレタス-葉、生</t>
    <rPh sb="9" eb="10">
      <t>ナマ</t>
    </rPh>
    <phoneticPr fontId="2"/>
  </si>
  <si>
    <t>れんこん-根茎、生</t>
    <rPh sb="5" eb="6">
      <t>ネ</t>
    </rPh>
    <rPh sb="6" eb="7">
      <t>クキ</t>
    </rPh>
    <rPh sb="8" eb="9">
      <t>ナマ</t>
    </rPh>
    <phoneticPr fontId="2"/>
  </si>
  <si>
    <t>アボガド-生</t>
    <rPh sb="5" eb="6">
      <t>ナマ</t>
    </rPh>
    <phoneticPr fontId="2"/>
  </si>
  <si>
    <t>いちご　ジャム-低糖度</t>
    <rPh sb="8" eb="9">
      <t>テイトウ</t>
    </rPh>
    <rPh sb="9" eb="10">
      <t>トウ</t>
    </rPh>
    <rPh sb="10" eb="11">
      <t>ド</t>
    </rPh>
    <phoneticPr fontId="2"/>
  </si>
  <si>
    <t>うめ　梅干-塩漬</t>
    <rPh sb="3" eb="4">
      <t>ウメ</t>
    </rPh>
    <rPh sb="4" eb="5">
      <t>ボシ</t>
    </rPh>
    <rPh sb="6" eb="7">
      <t>シオ</t>
    </rPh>
    <rPh sb="7" eb="8">
      <t>ヅ</t>
    </rPh>
    <phoneticPr fontId="2"/>
  </si>
  <si>
    <t>うんしゅうみかん　缶詰-果肉</t>
    <rPh sb="9" eb="11">
      <t>カンヅメ</t>
    </rPh>
    <rPh sb="12" eb="14">
      <t>カニク</t>
    </rPh>
    <phoneticPr fontId="2"/>
  </si>
  <si>
    <t>ﾈｰﾌﾞﾙ　砂じょう－生</t>
    <rPh sb="6" eb="7">
      <t>スナ</t>
    </rPh>
    <rPh sb="11" eb="12">
      <t>ナマ</t>
    </rPh>
    <phoneticPr fontId="2"/>
  </si>
  <si>
    <t>ﾊﾞﾚﾝｼｱｵﾚﾝｼﾞ　果汁飲料-濃縮還元ジュース</t>
    <rPh sb="12" eb="14">
      <t>カジュウ</t>
    </rPh>
    <rPh sb="14" eb="16">
      <t>インリョウ</t>
    </rPh>
    <rPh sb="17" eb="19">
      <t>ノウシュク</t>
    </rPh>
    <rPh sb="19" eb="21">
      <t>カンゲン</t>
    </rPh>
    <phoneticPr fontId="2"/>
  </si>
  <si>
    <t>ﾊﾞﾚﾝｼｱｵﾚﾝｼﾞ　ﾏﾏﾚｰﾄﾞ-低糖度</t>
    <rPh sb="19" eb="20">
      <t>テイトウ</t>
    </rPh>
    <rPh sb="20" eb="21">
      <t>トウ</t>
    </rPh>
    <rPh sb="21" eb="22">
      <t>ド</t>
    </rPh>
    <phoneticPr fontId="2"/>
  </si>
  <si>
    <t>ｸﾞﾚｰﾌﾟﾌﾙｰﾂ　砂じょう－生、ﾎﾜｲﾄ</t>
    <rPh sb="11" eb="12">
      <t>スナ</t>
    </rPh>
    <rPh sb="16" eb="17">
      <t>ナマ</t>
    </rPh>
    <phoneticPr fontId="2"/>
  </si>
  <si>
    <t>ｸﾞﾚｰﾌﾟﾌﾙｰﾂ　砂じょう－生、ﾙﾋﾞｰ</t>
    <rPh sb="11" eb="12">
      <t>スナ</t>
    </rPh>
    <rPh sb="16" eb="17">
      <t>ナマ</t>
    </rPh>
    <phoneticPr fontId="2"/>
  </si>
  <si>
    <t>ｸﾞﾚｰﾌﾟﾌﾙｰﾂ　果汁飲料-濃縮還元ｼﾞｭｰｽ</t>
    <rPh sb="11" eb="13">
      <t>インリョウ</t>
    </rPh>
    <rPh sb="13" eb="14">
      <t>－</t>
    </rPh>
    <rPh sb="14" eb="22">
      <t>ノウシュクカンゲンジュース</t>
    </rPh>
    <phoneticPr fontId="2"/>
  </si>
  <si>
    <t>さくらんぼ-缶詰</t>
    <rPh sb="6" eb="8">
      <t>カンヅメ</t>
    </rPh>
    <phoneticPr fontId="2"/>
  </si>
  <si>
    <t>すいか-生</t>
    <rPh sb="4" eb="5">
      <t>ナマ</t>
    </rPh>
    <phoneticPr fontId="2"/>
  </si>
  <si>
    <t>西洋なし-缶詰</t>
    <rPh sb="0" eb="1">
      <t>ニシ</t>
    </rPh>
    <rPh sb="1" eb="2">
      <t>ヨウ</t>
    </rPh>
    <rPh sb="5" eb="7">
      <t>カンヅメ</t>
    </rPh>
    <phoneticPr fontId="2"/>
  </si>
  <si>
    <t>パインアップ-缶詰</t>
    <rPh sb="7" eb="9">
      <t>カンヅメ</t>
    </rPh>
    <phoneticPr fontId="2"/>
  </si>
  <si>
    <t>ぶどう-生</t>
    <rPh sb="4" eb="5">
      <t>ナマ</t>
    </rPh>
    <phoneticPr fontId="2"/>
  </si>
  <si>
    <t>ぶどう-干しぶどう</t>
    <rPh sb="4" eb="5">
      <t>ホ</t>
    </rPh>
    <phoneticPr fontId="2"/>
  </si>
  <si>
    <t>メロン-温室メロン、生</t>
    <rPh sb="4" eb="6">
      <t>オンシツ</t>
    </rPh>
    <rPh sb="10" eb="11">
      <t>ナマ</t>
    </rPh>
    <phoneticPr fontId="2"/>
  </si>
  <si>
    <t>ゆず-果皮、生</t>
    <rPh sb="3" eb="4">
      <t>カジツ</t>
    </rPh>
    <rPh sb="4" eb="5">
      <t>カワ</t>
    </rPh>
    <rPh sb="6" eb="7">
      <t>ナマ</t>
    </rPh>
    <phoneticPr fontId="2"/>
  </si>
  <si>
    <t>りんご　果汁飲料-濃縮還元</t>
    <rPh sb="4" eb="6">
      <t>カジュウ</t>
    </rPh>
    <rPh sb="6" eb="7">
      <t>イン</t>
    </rPh>
    <rPh sb="7" eb="8">
      <t>リョウ</t>
    </rPh>
    <rPh sb="9" eb="11">
      <t>ノウシュク</t>
    </rPh>
    <rPh sb="11" eb="13">
      <t>カンゲン</t>
    </rPh>
    <phoneticPr fontId="2"/>
  </si>
  <si>
    <t>レモン-全果、生</t>
    <rPh sb="4" eb="5">
      <t>ゼンブ</t>
    </rPh>
    <rPh sb="5" eb="6">
      <t>カジツ</t>
    </rPh>
    <rPh sb="7" eb="8">
      <t>ナマ</t>
    </rPh>
    <phoneticPr fontId="2"/>
  </si>
  <si>
    <t>レモン-果汁、生</t>
    <rPh sb="4" eb="5">
      <t>カジツ</t>
    </rPh>
    <rPh sb="5" eb="6">
      <t>シル</t>
    </rPh>
    <rPh sb="7" eb="8">
      <t>ナマ</t>
    </rPh>
    <phoneticPr fontId="2"/>
  </si>
  <si>
    <t>えのきたけ-生</t>
    <rPh sb="6" eb="7">
      <t>ナマ</t>
    </rPh>
    <phoneticPr fontId="2"/>
  </si>
  <si>
    <t>生しいたけ－生</t>
    <rPh sb="0" eb="1">
      <t>ナマ</t>
    </rPh>
    <rPh sb="6" eb="7">
      <t>ナマ</t>
    </rPh>
    <phoneticPr fontId="2"/>
  </si>
  <si>
    <t>乾しいたけ－乾</t>
    <rPh sb="0" eb="1">
      <t>カンソウ</t>
    </rPh>
    <rPh sb="6" eb="7">
      <t>カンソウ</t>
    </rPh>
    <phoneticPr fontId="2"/>
  </si>
  <si>
    <t>ぶなしめじ－生</t>
    <rPh sb="6" eb="7">
      <t>ナマ</t>
    </rPh>
    <phoneticPr fontId="2"/>
  </si>
  <si>
    <t>なめこ－水煮缶詰</t>
    <rPh sb="4" eb="6">
      <t>ミズニ</t>
    </rPh>
    <rPh sb="6" eb="8">
      <t>カンヅメ</t>
    </rPh>
    <phoneticPr fontId="2"/>
  </si>
  <si>
    <t>なめこ缶</t>
    <rPh sb="3" eb="4">
      <t>カン</t>
    </rPh>
    <phoneticPr fontId="2"/>
  </si>
  <si>
    <t>エリンギ-生</t>
    <rPh sb="5" eb="6">
      <t>ナマ</t>
    </rPh>
    <phoneticPr fontId="2"/>
  </si>
  <si>
    <t>マッシュルーム-水煮缶詰</t>
    <rPh sb="8" eb="9">
      <t>ミズ</t>
    </rPh>
    <rPh sb="9" eb="10">
      <t>ニ</t>
    </rPh>
    <rPh sb="10" eb="12">
      <t>カンヅメ</t>
    </rPh>
    <phoneticPr fontId="2"/>
  </si>
  <si>
    <t>まいたけ-生</t>
    <rPh sb="5" eb="6">
      <t>ナマ</t>
    </rPh>
    <phoneticPr fontId="2"/>
  </si>
  <si>
    <t>あおのり-素干し</t>
    <rPh sb="5" eb="6">
      <t>ス</t>
    </rPh>
    <rPh sb="6" eb="7">
      <t>ボ</t>
    </rPh>
    <phoneticPr fontId="2"/>
  </si>
  <si>
    <t>あまのり-焼きのり</t>
    <rPh sb="5" eb="6">
      <t>ヤ</t>
    </rPh>
    <phoneticPr fontId="2"/>
  </si>
  <si>
    <t>あまのり-味付けのり</t>
    <rPh sb="5" eb="7">
      <t>アジツ</t>
    </rPh>
    <phoneticPr fontId="2"/>
  </si>
  <si>
    <t>りしりこんぶ－素干し</t>
    <rPh sb="7" eb="8">
      <t>ス</t>
    </rPh>
    <rPh sb="8" eb="9">
      <t>ホ</t>
    </rPh>
    <phoneticPr fontId="2"/>
  </si>
  <si>
    <t>削り昆布</t>
    <rPh sb="0" eb="1">
      <t>ケズ</t>
    </rPh>
    <rPh sb="2" eb="4">
      <t>コンブ</t>
    </rPh>
    <phoneticPr fontId="2"/>
  </si>
  <si>
    <t>てんぐさ-寒天</t>
    <rPh sb="5" eb="7">
      <t>カンテン</t>
    </rPh>
    <phoneticPr fontId="2"/>
  </si>
  <si>
    <t>わかめ-原藻、生</t>
    <rPh sb="4" eb="5">
      <t>ハラ</t>
    </rPh>
    <rPh sb="5" eb="6">
      <t>モ</t>
    </rPh>
    <rPh sb="7" eb="8">
      <t>ナマ</t>
    </rPh>
    <phoneticPr fontId="2"/>
  </si>
  <si>
    <t>まあじ－生</t>
    <rPh sb="4" eb="5">
      <t>ナマ</t>
    </rPh>
    <phoneticPr fontId="2"/>
  </si>
  <si>
    <t>アラスカめぬけ－生</t>
    <rPh sb="8" eb="9">
      <t>ナマ</t>
    </rPh>
    <phoneticPr fontId="2"/>
  </si>
  <si>
    <t>かたくちいわし-煮干し</t>
    <rPh sb="8" eb="10">
      <t>ニボ</t>
    </rPh>
    <phoneticPr fontId="2"/>
  </si>
  <si>
    <t>まいわし-生干し</t>
    <rPh sb="5" eb="6">
      <t>ナマ</t>
    </rPh>
    <rPh sb="6" eb="7">
      <t>ホ</t>
    </rPh>
    <phoneticPr fontId="2"/>
  </si>
  <si>
    <t>うなぎ-かば焼</t>
    <rPh sb="4" eb="7">
      <t>カバヤキ</t>
    </rPh>
    <phoneticPr fontId="2"/>
  </si>
  <si>
    <t>まがれい-生</t>
    <rPh sb="5" eb="6">
      <t>ナマ</t>
    </rPh>
    <phoneticPr fontId="2"/>
  </si>
  <si>
    <t>きす-生</t>
    <rPh sb="3" eb="4">
      <t>ナマ</t>
    </rPh>
    <phoneticPr fontId="2"/>
  </si>
  <si>
    <t>しろさけ-生</t>
    <rPh sb="5" eb="6">
      <t>ナマ</t>
    </rPh>
    <phoneticPr fontId="2"/>
  </si>
  <si>
    <t>べにざけ-くん製</t>
    <rPh sb="7" eb="8">
      <t>セイヒン</t>
    </rPh>
    <phoneticPr fontId="2"/>
  </si>
  <si>
    <t>まさば-生</t>
    <rPh sb="4" eb="5">
      <t>ナマ</t>
    </rPh>
    <phoneticPr fontId="2"/>
  </si>
  <si>
    <t>さわら-生</t>
    <rPh sb="4" eb="5">
      <t>ナマ</t>
    </rPh>
    <phoneticPr fontId="2"/>
  </si>
  <si>
    <t>さんま-生</t>
    <rPh sb="4" eb="5">
      <t>ナマ</t>
    </rPh>
    <phoneticPr fontId="2"/>
  </si>
  <si>
    <t>ししゃも-生干し、生</t>
    <rPh sb="5" eb="6">
      <t>ナマ</t>
    </rPh>
    <rPh sb="6" eb="7">
      <t>ホ</t>
    </rPh>
    <rPh sb="9" eb="10">
      <t>ナマ</t>
    </rPh>
    <phoneticPr fontId="2"/>
  </si>
  <si>
    <t>すずき-生</t>
    <rPh sb="4" eb="5">
      <t>ナマ</t>
    </rPh>
    <phoneticPr fontId="2"/>
  </si>
  <si>
    <t>くろだい-生</t>
    <rPh sb="5" eb="6">
      <t>ナマ</t>
    </rPh>
    <phoneticPr fontId="2"/>
  </si>
  <si>
    <t>すけとうだら-生</t>
    <rPh sb="7" eb="8">
      <t>ナマ</t>
    </rPh>
    <phoneticPr fontId="2"/>
  </si>
  <si>
    <t>すけとうだら-すり身</t>
    <rPh sb="7" eb="10">
      <t>スリミ</t>
    </rPh>
    <phoneticPr fontId="2"/>
  </si>
  <si>
    <t>すけとうだら　たらこ-生</t>
    <rPh sb="11" eb="12">
      <t>ナマ</t>
    </rPh>
    <phoneticPr fontId="2"/>
  </si>
  <si>
    <t>ひらめ-養殖、生</t>
    <rPh sb="4" eb="6">
      <t>ヨウショク</t>
    </rPh>
    <rPh sb="7" eb="8">
      <t>ナマ</t>
    </rPh>
    <phoneticPr fontId="2"/>
  </si>
  <si>
    <t>ぶり　成魚-生</t>
    <rPh sb="3" eb="5">
      <t>セイギョ</t>
    </rPh>
    <rPh sb="6" eb="7">
      <t>ナマ</t>
    </rPh>
    <phoneticPr fontId="2"/>
  </si>
  <si>
    <t>ホキ-生</t>
    <rPh sb="3" eb="4">
      <t>ナマ</t>
    </rPh>
    <phoneticPr fontId="2"/>
  </si>
  <si>
    <t>メルルーサ-生</t>
    <rPh sb="6" eb="7">
      <t>ナマ</t>
    </rPh>
    <phoneticPr fontId="2"/>
  </si>
  <si>
    <t>ほたてがい-水煮</t>
    <rPh sb="6" eb="8">
      <t>ミズニ</t>
    </rPh>
    <phoneticPr fontId="2"/>
  </si>
  <si>
    <t>ほたてがい　貝柱-生</t>
    <rPh sb="6" eb="8">
      <t>カイバシラ</t>
    </rPh>
    <rPh sb="9" eb="10">
      <t>ナマ</t>
    </rPh>
    <phoneticPr fontId="2"/>
  </si>
  <si>
    <t>ほたてがい　貝柱-水煮缶詰</t>
    <rPh sb="6" eb="8">
      <t>カイバシラ</t>
    </rPh>
    <rPh sb="11" eb="13">
      <t>カンヅメ</t>
    </rPh>
    <phoneticPr fontId="2"/>
  </si>
  <si>
    <t>くるまえび-養殖、生</t>
    <rPh sb="6" eb="8">
      <t>ヨウショク</t>
    </rPh>
    <rPh sb="9" eb="10">
      <t>ナマ</t>
    </rPh>
    <phoneticPr fontId="2"/>
  </si>
  <si>
    <t>さくらえび-素干し</t>
    <rPh sb="6" eb="7">
      <t>ス</t>
    </rPh>
    <rPh sb="7" eb="8">
      <t>ホ</t>
    </rPh>
    <phoneticPr fontId="2"/>
  </si>
  <si>
    <t>大正えび-生</t>
    <rPh sb="0" eb="2">
      <t>タイショウ</t>
    </rPh>
    <rPh sb="5" eb="6">
      <t>ナマ</t>
    </rPh>
    <phoneticPr fontId="2"/>
  </si>
  <si>
    <t>ブラックタイガー-養殖、生</t>
    <rPh sb="9" eb="11">
      <t>ヨウショク</t>
    </rPh>
    <rPh sb="12" eb="13">
      <t>ナマ</t>
    </rPh>
    <phoneticPr fontId="2"/>
  </si>
  <si>
    <t>ずわいがに-水煮缶詰</t>
    <rPh sb="6" eb="7">
      <t>ミズ</t>
    </rPh>
    <rPh sb="7" eb="8">
      <t>ニ</t>
    </rPh>
    <rPh sb="8" eb="10">
      <t>カンヅメ</t>
    </rPh>
    <phoneticPr fontId="2"/>
  </si>
  <si>
    <t>宝幸</t>
    <rPh sb="0" eb="2">
      <t>ホウコウ</t>
    </rPh>
    <phoneticPr fontId="2"/>
  </si>
  <si>
    <t>和牛　かたロース-脂身つき、生</t>
    <rPh sb="0" eb="2">
      <t>ワギュウ</t>
    </rPh>
    <rPh sb="9" eb="11">
      <t>アブラミ</t>
    </rPh>
    <rPh sb="14" eb="15">
      <t>ナマ</t>
    </rPh>
    <phoneticPr fontId="2"/>
  </si>
  <si>
    <t>和牛　もも-脂身つき、生</t>
    <rPh sb="0" eb="2">
      <t>ワギュウ</t>
    </rPh>
    <rPh sb="6" eb="8">
      <t>アブラミ</t>
    </rPh>
    <rPh sb="11" eb="12">
      <t>ナマ</t>
    </rPh>
    <phoneticPr fontId="2"/>
  </si>
  <si>
    <t>和牛　ヒレ-赤肉、生</t>
    <rPh sb="0" eb="2">
      <t>ワギュウ</t>
    </rPh>
    <rPh sb="6" eb="7">
      <t>アカ</t>
    </rPh>
    <rPh sb="7" eb="8">
      <t>ニク</t>
    </rPh>
    <rPh sb="9" eb="10">
      <t>ナマ</t>
    </rPh>
    <phoneticPr fontId="2"/>
  </si>
  <si>
    <t>輸入牛　肩ロース-脂身つき、生</t>
    <rPh sb="0" eb="2">
      <t>ユニュウ</t>
    </rPh>
    <rPh sb="2" eb="3">
      <t>ギュウ</t>
    </rPh>
    <rPh sb="4" eb="5">
      <t>カタ</t>
    </rPh>
    <phoneticPr fontId="2"/>
  </si>
  <si>
    <t>輸入牛 ばら-脂身つき、生</t>
    <rPh sb="0" eb="2">
      <t>ユニュウ</t>
    </rPh>
    <rPh sb="2" eb="3">
      <t>ギュウ</t>
    </rPh>
    <rPh sb="7" eb="9">
      <t>アブラミ</t>
    </rPh>
    <rPh sb="12" eb="13">
      <t>ナマ</t>
    </rPh>
    <phoneticPr fontId="2"/>
  </si>
  <si>
    <t>輸入牛　もも-脂身つき、生</t>
    <rPh sb="0" eb="2">
      <t>ユニュウ</t>
    </rPh>
    <rPh sb="2" eb="3">
      <t>ギュウ</t>
    </rPh>
    <rPh sb="7" eb="9">
      <t>アブラミ</t>
    </rPh>
    <rPh sb="12" eb="13">
      <t>ナマ</t>
    </rPh>
    <phoneticPr fontId="2"/>
  </si>
  <si>
    <t>輸入牛　ヒレ-赤肉、生</t>
    <rPh sb="0" eb="2">
      <t>ユニュウ</t>
    </rPh>
    <rPh sb="2" eb="3">
      <t>ギュウ</t>
    </rPh>
    <rPh sb="7" eb="8">
      <t>アカ</t>
    </rPh>
    <rPh sb="8" eb="9">
      <t>ニク</t>
    </rPh>
    <rPh sb="10" eb="11">
      <t>ナマ</t>
    </rPh>
    <phoneticPr fontId="2"/>
  </si>
  <si>
    <t>うし　ひき肉-生</t>
    <rPh sb="5" eb="6">
      <t>ニク</t>
    </rPh>
    <rPh sb="7" eb="8">
      <t>ナマ</t>
    </rPh>
    <phoneticPr fontId="2"/>
  </si>
  <si>
    <t>ぶた　ひき肉-生</t>
    <rPh sb="5" eb="6">
      <t>ニク</t>
    </rPh>
    <rPh sb="7" eb="8">
      <t>ナマ</t>
    </rPh>
    <phoneticPr fontId="2"/>
  </si>
  <si>
    <t>ぶた　ハム　生ハム-長期熟成</t>
    <rPh sb="6" eb="7">
      <t>ショウ</t>
    </rPh>
    <rPh sb="10" eb="12">
      <t>チョウキ</t>
    </rPh>
    <rPh sb="12" eb="14">
      <t>ジュクセイ</t>
    </rPh>
    <phoneticPr fontId="2"/>
  </si>
  <si>
    <t>ぶた　焼き豚</t>
    <rPh sb="3" eb="4">
      <t>ヤ</t>
    </rPh>
    <rPh sb="5" eb="6">
      <t>ブタ</t>
    </rPh>
    <phoneticPr fontId="2"/>
  </si>
  <si>
    <t>にわとり　若鶏肉　もも-皮つき、生</t>
    <rPh sb="5" eb="7">
      <t>ワカドリ</t>
    </rPh>
    <rPh sb="7" eb="8">
      <t>ニク</t>
    </rPh>
    <rPh sb="12" eb="13">
      <t>カワ</t>
    </rPh>
    <rPh sb="16" eb="17">
      <t>ナマ</t>
    </rPh>
    <phoneticPr fontId="2"/>
  </si>
  <si>
    <t>にわとり　肝臓-生</t>
    <rPh sb="5" eb="7">
      <t>カンゾウ</t>
    </rPh>
    <rPh sb="8" eb="9">
      <t>ナマ</t>
    </rPh>
    <phoneticPr fontId="2"/>
  </si>
  <si>
    <t>うずら卵-水煮缶詰</t>
    <rPh sb="3" eb="4">
      <t>タマゴ</t>
    </rPh>
    <rPh sb="5" eb="6">
      <t>ミズ</t>
    </rPh>
    <rPh sb="6" eb="7">
      <t>ニ</t>
    </rPh>
    <rPh sb="7" eb="9">
      <t>カンヅメ</t>
    </rPh>
    <phoneticPr fontId="2"/>
  </si>
  <si>
    <t>鶏卵　全卵-生</t>
    <rPh sb="0" eb="2">
      <t>ケイラン</t>
    </rPh>
    <rPh sb="3" eb="4">
      <t>ゼン</t>
    </rPh>
    <rPh sb="4" eb="5">
      <t>ラン</t>
    </rPh>
    <rPh sb="6" eb="7">
      <t>ナマ</t>
    </rPh>
    <phoneticPr fontId="2"/>
  </si>
  <si>
    <t>たまご豆腐</t>
    <rPh sb="3" eb="5">
      <t>トウフ</t>
    </rPh>
    <phoneticPr fontId="2"/>
  </si>
  <si>
    <t>加工乳　低脂肪</t>
    <rPh sb="0" eb="2">
      <t>カコウ</t>
    </rPh>
    <rPh sb="2" eb="3">
      <t>ニュウ</t>
    </rPh>
    <rPh sb="4" eb="7">
      <t>テイシボウ</t>
    </rPh>
    <phoneticPr fontId="2"/>
  </si>
  <si>
    <t>クリーム　乳脂肪</t>
    <rPh sb="5" eb="6">
      <t>ニュウ</t>
    </rPh>
    <rPh sb="6" eb="8">
      <t>シボウ</t>
    </rPh>
    <phoneticPr fontId="2"/>
  </si>
  <si>
    <t>クリーム-乳脂肪・植物性脂肪</t>
    <rPh sb="5" eb="6">
      <t>ニュウ</t>
    </rPh>
    <rPh sb="6" eb="8">
      <t>シボウ</t>
    </rPh>
    <rPh sb="9" eb="11">
      <t>ショクブツ</t>
    </rPh>
    <rPh sb="11" eb="12">
      <t>セイ</t>
    </rPh>
    <rPh sb="12" eb="14">
      <t>シボウ</t>
    </rPh>
    <phoneticPr fontId="2"/>
  </si>
  <si>
    <t>ヨーグルト-全脂無糖</t>
    <rPh sb="6" eb="7">
      <t>ゼンシ</t>
    </rPh>
    <rPh sb="7" eb="8">
      <t>シボウ</t>
    </rPh>
    <rPh sb="8" eb="9">
      <t>ム</t>
    </rPh>
    <rPh sb="9" eb="10">
      <t>トウルイ</t>
    </rPh>
    <phoneticPr fontId="2"/>
  </si>
  <si>
    <t>乳酸菌飲料-乳製品</t>
    <rPh sb="0" eb="3">
      <t>ニュウサンキン</t>
    </rPh>
    <rPh sb="3" eb="5">
      <t>インリョウ</t>
    </rPh>
    <rPh sb="6" eb="9">
      <t>ニュウセイヒン</t>
    </rPh>
    <phoneticPr fontId="2"/>
  </si>
  <si>
    <t>ぶどう酒-白</t>
    <rPh sb="3" eb="4">
      <t>シュ</t>
    </rPh>
    <rPh sb="5" eb="6">
      <t>シロ</t>
    </rPh>
    <phoneticPr fontId="2"/>
  </si>
  <si>
    <t>ぶどう酒-赤</t>
    <rPh sb="3" eb="4">
      <t>シュ</t>
    </rPh>
    <rPh sb="5" eb="6">
      <t>アカ</t>
    </rPh>
    <phoneticPr fontId="2"/>
  </si>
  <si>
    <t>みりん-本みりん</t>
    <rPh sb="4" eb="5">
      <t>ホン</t>
    </rPh>
    <phoneticPr fontId="2"/>
  </si>
  <si>
    <t>紅茶-茶</t>
    <rPh sb="0" eb="2">
      <t>コウチャ</t>
    </rPh>
    <rPh sb="3" eb="4">
      <t>チャ</t>
    </rPh>
    <phoneticPr fontId="2"/>
  </si>
  <si>
    <t>穀物酢</t>
    <rPh sb="0" eb="2">
      <t>コクモツ</t>
    </rPh>
    <rPh sb="2" eb="3">
      <t>ス</t>
    </rPh>
    <phoneticPr fontId="2"/>
  </si>
  <si>
    <t>トマト加工品　ピューレー</t>
    <rPh sb="3" eb="6">
      <t>カコウヒン</t>
    </rPh>
    <phoneticPr fontId="2"/>
  </si>
  <si>
    <t>トマト加工品　ケチャップ</t>
    <rPh sb="3" eb="6">
      <t>カコウヒン</t>
    </rPh>
    <phoneticPr fontId="2"/>
  </si>
  <si>
    <t>トマト加工品　チリソース</t>
    <rPh sb="3" eb="6">
      <t>カコウヒン</t>
    </rPh>
    <phoneticPr fontId="2"/>
  </si>
  <si>
    <t>マヨネーズ-全卵型</t>
    <rPh sb="6" eb="7">
      <t>ゼン</t>
    </rPh>
    <rPh sb="7" eb="8">
      <t>ラン</t>
    </rPh>
    <rPh sb="8" eb="9">
      <t>カタ</t>
    </rPh>
    <phoneticPr fontId="2"/>
  </si>
  <si>
    <t>米みそ-赤色辛みそ</t>
    <rPh sb="0" eb="1">
      <t>コメ</t>
    </rPh>
    <rPh sb="4" eb="5">
      <t>アカ</t>
    </rPh>
    <rPh sb="5" eb="6">
      <t>イロ</t>
    </rPh>
    <rPh sb="6" eb="7">
      <t>カラ</t>
    </rPh>
    <phoneticPr fontId="2"/>
  </si>
  <si>
    <t>カレー粉</t>
    <rPh sb="3" eb="4">
      <t>コナ</t>
    </rPh>
    <phoneticPr fontId="2"/>
  </si>
  <si>
    <t>こしょう-黒、粉</t>
    <rPh sb="5" eb="6">
      <t>クロ</t>
    </rPh>
    <rPh sb="7" eb="8">
      <t>コナ</t>
    </rPh>
    <phoneticPr fontId="2"/>
  </si>
  <si>
    <t>こしょう-白、粉</t>
    <rPh sb="5" eb="6">
      <t>シロ</t>
    </rPh>
    <rPh sb="7" eb="8">
      <t>コナ</t>
    </rPh>
    <phoneticPr fontId="2"/>
  </si>
  <si>
    <t>とうがらし-粉</t>
    <rPh sb="6" eb="7">
      <t>コナ</t>
    </rPh>
    <phoneticPr fontId="2"/>
  </si>
  <si>
    <t>わさび-粉、からし粉入り</t>
    <rPh sb="4" eb="5">
      <t>コナ</t>
    </rPh>
    <rPh sb="9" eb="10">
      <t>コナ</t>
    </rPh>
    <rPh sb="10" eb="11">
      <t>イ</t>
    </rPh>
    <phoneticPr fontId="2"/>
  </si>
  <si>
    <t>コロッケ-クリームタイプ、フライ用、冷凍</t>
    <rPh sb="16" eb="17">
      <t>ヨウ</t>
    </rPh>
    <rPh sb="18" eb="20">
      <t>レイトウ</t>
    </rPh>
    <phoneticPr fontId="2"/>
  </si>
  <si>
    <t>えびフライ-フライ用、冷凍</t>
    <rPh sb="9" eb="10">
      <t>ヨウ</t>
    </rPh>
    <rPh sb="11" eb="13">
      <t>レイトウ</t>
    </rPh>
    <phoneticPr fontId="2"/>
  </si>
  <si>
    <t>ミンチカツ-フライ用、冷凍</t>
    <rPh sb="6" eb="10">
      <t>フライヨウ</t>
    </rPh>
    <rPh sb="11" eb="13">
      <t>レイトウ</t>
    </rPh>
    <phoneticPr fontId="2"/>
  </si>
  <si>
    <t>さつま芋</t>
  </si>
  <si>
    <t>じゃが芋</t>
  </si>
  <si>
    <t>大和芋</t>
  </si>
  <si>
    <t>粉糖</t>
  </si>
  <si>
    <t>あさつき</t>
  </si>
  <si>
    <t>アスパラガス・若茎－生</t>
  </si>
  <si>
    <t>いんげん</t>
  </si>
  <si>
    <t>きぬさや</t>
  </si>
  <si>
    <t>おくら</t>
  </si>
  <si>
    <t>南瓜</t>
  </si>
  <si>
    <t>カリフラワー</t>
  </si>
  <si>
    <t>キャベツ</t>
  </si>
  <si>
    <t>レッドキャベツ</t>
  </si>
  <si>
    <t>クレソン</t>
  </si>
  <si>
    <t>水菜</t>
  </si>
  <si>
    <t>ごぼう</t>
  </si>
  <si>
    <t>小松菜</t>
  </si>
  <si>
    <t>ししとう</t>
  </si>
  <si>
    <t>大葉</t>
  </si>
  <si>
    <t>菊菜</t>
  </si>
  <si>
    <t>土生姜</t>
  </si>
  <si>
    <t>はじかみ</t>
  </si>
  <si>
    <t>ズッキーニ</t>
  </si>
  <si>
    <t>セロリ</t>
  </si>
  <si>
    <t>ぜんまい水煮</t>
  </si>
  <si>
    <t>そらまめ(冷)</t>
  </si>
  <si>
    <t>ターサイ</t>
  </si>
  <si>
    <t>大根</t>
  </si>
  <si>
    <t>切干大根</t>
  </si>
  <si>
    <t>たくあん</t>
  </si>
  <si>
    <t>つぼ漬（スライス）</t>
  </si>
  <si>
    <t>筍（ゆで）</t>
  </si>
  <si>
    <t>玉葱</t>
  </si>
  <si>
    <t>レッドオニオン</t>
  </si>
  <si>
    <t>チンゲン菜</t>
  </si>
  <si>
    <t>にがうり</t>
  </si>
  <si>
    <t>にら</t>
  </si>
  <si>
    <t>パセリ</t>
  </si>
  <si>
    <t>ピーマン</t>
  </si>
  <si>
    <t>ブロッコリー</t>
  </si>
  <si>
    <t>みょうが</t>
  </si>
  <si>
    <t>もやし</t>
  </si>
  <si>
    <t>レタス</t>
  </si>
  <si>
    <t>サニーレタス</t>
  </si>
  <si>
    <t>みかん</t>
  </si>
  <si>
    <t>オレンジ</t>
  </si>
  <si>
    <t>すいか</t>
  </si>
  <si>
    <t>パイナップル</t>
  </si>
  <si>
    <t>りんご</t>
  </si>
  <si>
    <t>レモン</t>
  </si>
  <si>
    <t>えのき</t>
  </si>
  <si>
    <t>海藻とさか(赤)</t>
  </si>
  <si>
    <t>海藻とさか(青)</t>
  </si>
  <si>
    <t>桜でんぶ</t>
  </si>
  <si>
    <t>ほたてひも付き（冷）</t>
  </si>
  <si>
    <t>カッテージチーズ</t>
  </si>
  <si>
    <t>クリームチーズ</t>
  </si>
  <si>
    <t>ココア</t>
  </si>
  <si>
    <t>チリソース</t>
  </si>
  <si>
    <t>ホワイトペッパー</t>
  </si>
  <si>
    <t>焼きふ-板ふ</t>
    <rPh sb="0" eb="1">
      <t>ヤ</t>
    </rPh>
    <rPh sb="4" eb="5">
      <t>イタ</t>
    </rPh>
    <phoneticPr fontId="2"/>
  </si>
  <si>
    <t>◎</t>
    <phoneticPr fontId="2"/>
  </si>
  <si>
    <t>フランスパン</t>
    <phoneticPr fontId="2"/>
  </si>
  <si>
    <t>ロールパン</t>
    <phoneticPr fontId="2"/>
  </si>
  <si>
    <t>うどん-ゆで</t>
    <phoneticPr fontId="2"/>
  </si>
  <si>
    <t>日本製粉</t>
    <rPh sb="0" eb="2">
      <t>ニホン</t>
    </rPh>
    <rPh sb="2" eb="4">
      <t>セイフン</t>
    </rPh>
    <phoneticPr fontId="2"/>
  </si>
  <si>
    <t>ビーフン</t>
    <phoneticPr fontId="2"/>
  </si>
  <si>
    <t>もち</t>
    <phoneticPr fontId="2"/>
  </si>
  <si>
    <t>精粉こんにゃく　</t>
    <phoneticPr fontId="2"/>
  </si>
  <si>
    <t>こんにゃく　しらたき</t>
    <phoneticPr fontId="2"/>
  </si>
  <si>
    <t>調整豆乳</t>
    <rPh sb="0" eb="2">
      <t>チョウセイ</t>
    </rPh>
    <rPh sb="2" eb="4">
      <t>トウニュウ</t>
    </rPh>
    <phoneticPr fontId="2"/>
  </si>
  <si>
    <t>紅ずわいがにほぐしみ</t>
    <rPh sb="0" eb="1">
      <t>ベニ</t>
    </rPh>
    <phoneticPr fontId="2"/>
  </si>
  <si>
    <t>食品番号</t>
  </si>
  <si>
    <t>日本食品標準成分表　食品名</t>
    <rPh sb="10" eb="12">
      <t>ショクヒン</t>
    </rPh>
    <rPh sb="12" eb="13">
      <t>メイ</t>
    </rPh>
    <phoneticPr fontId="2"/>
  </si>
  <si>
    <t>食品番号</t>
    <phoneticPr fontId="2"/>
  </si>
  <si>
    <t>脱脂粉乳</t>
    <rPh sb="0" eb="2">
      <t>ダッシ</t>
    </rPh>
    <rPh sb="2" eb="4">
      <t>フンニュウ</t>
    </rPh>
    <phoneticPr fontId="2"/>
  </si>
  <si>
    <t>13010</t>
    <phoneticPr fontId="2"/>
  </si>
  <si>
    <t>支部名：</t>
    <rPh sb="2" eb="3">
      <t>メイ</t>
    </rPh>
    <phoneticPr fontId="2"/>
  </si>
  <si>
    <t>エネルギー</t>
    <phoneticPr fontId="2"/>
  </si>
  <si>
    <t>（ｇ）</t>
    <phoneticPr fontId="2"/>
  </si>
  <si>
    <t>(kcal)</t>
    <phoneticPr fontId="2"/>
  </si>
  <si>
    <t>(mｇ）</t>
    <phoneticPr fontId="2"/>
  </si>
  <si>
    <t>まいわし　しらす干し-微乾燥品</t>
    <rPh sb="8" eb="9">
      <t>ホ</t>
    </rPh>
    <rPh sb="11" eb="12">
      <t>ビ</t>
    </rPh>
    <rPh sb="12" eb="14">
      <t>カンソウ</t>
    </rPh>
    <rPh sb="14" eb="15">
      <t>ヒン</t>
    </rPh>
    <phoneticPr fontId="2"/>
  </si>
  <si>
    <t>森永乳業</t>
    <rPh sb="0" eb="2">
      <t>モリナガ</t>
    </rPh>
    <rPh sb="2" eb="4">
      <t>ニュウギョウ</t>
    </rPh>
    <phoneticPr fontId="2"/>
  </si>
  <si>
    <t>１ｇ単価</t>
    <rPh sb="2" eb="4">
      <t>タンカ</t>
    </rPh>
    <phoneticPr fontId="2"/>
  </si>
  <si>
    <t>冬瓜</t>
    <rPh sb="0" eb="2">
      <t>トウガン</t>
    </rPh>
    <phoneticPr fontId="2"/>
  </si>
  <si>
    <t>治療食部門　総括表</t>
    <rPh sb="0" eb="2">
      <t>チリョウ</t>
    </rPh>
    <rPh sb="2" eb="3">
      <t>ショク</t>
    </rPh>
    <rPh sb="3" eb="5">
      <t>ブモン</t>
    </rPh>
    <rPh sb="6" eb="8">
      <t>ソウカツ</t>
    </rPh>
    <rPh sb="8" eb="9">
      <t>ヒョウ</t>
    </rPh>
    <phoneticPr fontId="2"/>
  </si>
  <si>
    <t>区分</t>
    <rPh sb="0" eb="2">
      <t>クブン</t>
    </rPh>
    <phoneticPr fontId="2"/>
  </si>
  <si>
    <t>成分</t>
    <rPh sb="0" eb="2">
      <t>セイブン</t>
    </rPh>
    <phoneticPr fontId="2"/>
  </si>
  <si>
    <t>エネルギー</t>
    <phoneticPr fontId="2"/>
  </si>
  <si>
    <t>脂質</t>
    <rPh sb="0" eb="2">
      <t>シシツ</t>
    </rPh>
    <phoneticPr fontId="2"/>
  </si>
  <si>
    <t>炭水化物</t>
    <rPh sb="0" eb="2">
      <t>タンスイ</t>
    </rPh>
    <rPh sb="2" eb="3">
      <t>カ</t>
    </rPh>
    <rPh sb="3" eb="4">
      <t>ブツ</t>
    </rPh>
    <phoneticPr fontId="2"/>
  </si>
  <si>
    <t>（kcal)</t>
    <phoneticPr fontId="2"/>
  </si>
  <si>
    <t>(g)</t>
    <phoneticPr fontId="2"/>
  </si>
  <si>
    <t>朝    食</t>
    <rPh sb="0" eb="1">
      <t>アサ</t>
    </rPh>
    <rPh sb="5" eb="6">
      <t>ショク</t>
    </rPh>
    <phoneticPr fontId="2"/>
  </si>
  <si>
    <t>昼    食</t>
    <rPh sb="0" eb="1">
      <t>ヒル</t>
    </rPh>
    <rPh sb="5" eb="6">
      <t>ショク</t>
    </rPh>
    <phoneticPr fontId="2"/>
  </si>
  <si>
    <t>夕    食</t>
    <rPh sb="0" eb="1">
      <t>ユウ</t>
    </rPh>
    <rPh sb="5" eb="6">
      <t>ショク</t>
    </rPh>
    <phoneticPr fontId="2"/>
  </si>
  <si>
    <t>一日合計</t>
    <rPh sb="0" eb="2">
      <t>イチニチ</t>
    </rPh>
    <rPh sb="2" eb="4">
      <t>ゴウケイ</t>
    </rPh>
    <phoneticPr fontId="2"/>
  </si>
  <si>
    <t>たんぱく質Ｅ比</t>
    <rPh sb="4" eb="5">
      <t>シツ</t>
    </rPh>
    <rPh sb="6" eb="7">
      <t>ヒ</t>
    </rPh>
    <phoneticPr fontId="2"/>
  </si>
  <si>
    <t>脂質 Ｅ比</t>
    <rPh sb="0" eb="2">
      <t>シシツ</t>
    </rPh>
    <rPh sb="4" eb="5">
      <t>ヒ</t>
    </rPh>
    <phoneticPr fontId="2"/>
  </si>
  <si>
    <t>炭水化物 Ｅ比</t>
    <rPh sb="0" eb="4">
      <t>タンスイカブツ</t>
    </rPh>
    <rPh sb="6" eb="7">
      <t>ヒ</t>
    </rPh>
    <phoneticPr fontId="2"/>
  </si>
  <si>
    <t>演出用品費</t>
    <rPh sb="0" eb="2">
      <t>エンシュツ</t>
    </rPh>
    <rPh sb="2" eb="4">
      <t>ヨウヒン</t>
    </rPh>
    <rPh sb="4" eb="5">
      <t>ヒ</t>
    </rPh>
    <phoneticPr fontId="2"/>
  </si>
  <si>
    <t>食材料費合計額</t>
    <rPh sb="0" eb="1">
      <t>ショク</t>
    </rPh>
    <rPh sb="1" eb="4">
      <t>ザイリョウヒ</t>
    </rPh>
    <rPh sb="4" eb="6">
      <t>ゴウケイ</t>
    </rPh>
    <rPh sb="6" eb="7">
      <t>ガク</t>
    </rPh>
    <phoneticPr fontId="2"/>
  </si>
  <si>
    <t>一般食部門　総括表</t>
    <rPh sb="0" eb="2">
      <t>イッパン</t>
    </rPh>
    <rPh sb="2" eb="3">
      <t>ショク</t>
    </rPh>
    <rPh sb="3" eb="5">
      <t>ブモン</t>
    </rPh>
    <rPh sb="6" eb="8">
      <t>ソウカツ</t>
    </rPh>
    <rPh sb="8" eb="9">
      <t>ヒョウ</t>
    </rPh>
    <phoneticPr fontId="2"/>
  </si>
  <si>
    <t>がんもどき</t>
    <phoneticPr fontId="2"/>
  </si>
  <si>
    <t>ｺﾞｰﾙﾄﾞﾘｰﾌ</t>
    <phoneticPr fontId="2"/>
  </si>
  <si>
    <t>フルーツカクテル</t>
    <phoneticPr fontId="2"/>
  </si>
  <si>
    <t>かつお-かつおぶし</t>
    <phoneticPr fontId="2"/>
  </si>
  <si>
    <t>すけとうだら　からしめんたいこ</t>
    <phoneticPr fontId="2"/>
  </si>
  <si>
    <t>まだら-でんぶ</t>
    <phoneticPr fontId="2"/>
  </si>
  <si>
    <t>ナチュラルチーズ-カテージ</t>
    <phoneticPr fontId="2"/>
  </si>
  <si>
    <t>ナチュラルチーズ-クリームチーズ</t>
    <phoneticPr fontId="2"/>
  </si>
  <si>
    <t>ナチュラルチーズ-パルメザン</t>
    <phoneticPr fontId="2"/>
  </si>
  <si>
    <t>プロセスチーズ</t>
    <phoneticPr fontId="2"/>
  </si>
  <si>
    <t>ソフトタイプマーガリン</t>
    <phoneticPr fontId="2"/>
  </si>
  <si>
    <t>コーヒー-インスタント</t>
    <phoneticPr fontId="2"/>
  </si>
  <si>
    <t>ココア-ピュアココア</t>
    <phoneticPr fontId="2"/>
  </si>
  <si>
    <t>ウスターソース</t>
    <phoneticPr fontId="2"/>
  </si>
  <si>
    <t>はちみつ</t>
    <phoneticPr fontId="2"/>
  </si>
  <si>
    <t>メープルシロップ</t>
    <phoneticPr fontId="2"/>
  </si>
  <si>
    <t>あずき-こしあん</t>
    <phoneticPr fontId="2"/>
  </si>
  <si>
    <t>ごま－いり</t>
    <phoneticPr fontId="2"/>
  </si>
  <si>
    <t>たけのこ-若茎、ゆで</t>
    <phoneticPr fontId="2"/>
  </si>
  <si>
    <t>てんぐさ-ところてん</t>
    <phoneticPr fontId="2"/>
  </si>
  <si>
    <t>ひじき-ほしひじき</t>
    <phoneticPr fontId="2"/>
  </si>
  <si>
    <t>つみれ</t>
    <phoneticPr fontId="2"/>
  </si>
  <si>
    <t>なると</t>
    <phoneticPr fontId="2"/>
  </si>
  <si>
    <t>はんぺん</t>
    <phoneticPr fontId="2"/>
  </si>
  <si>
    <t>ぶた　ハム　ロース　</t>
    <phoneticPr fontId="2"/>
  </si>
  <si>
    <t>ぶた　ベーコン　ベーコン</t>
    <phoneticPr fontId="2"/>
  </si>
  <si>
    <t>ぶた　ソーセージ　ウインナー</t>
    <phoneticPr fontId="2"/>
  </si>
  <si>
    <t>ぶた　ソーセージ　フランクフルト</t>
    <phoneticPr fontId="2"/>
  </si>
  <si>
    <t>ぶた　ゼラチン</t>
    <phoneticPr fontId="2"/>
  </si>
  <si>
    <t>トウバンジャン</t>
    <phoneticPr fontId="2"/>
  </si>
  <si>
    <t>こいくちしょうゆ</t>
    <phoneticPr fontId="2"/>
  </si>
  <si>
    <t>うすくちしょうゆ</t>
    <phoneticPr fontId="2"/>
  </si>
  <si>
    <t>フレンチドレッシング</t>
    <phoneticPr fontId="2"/>
  </si>
  <si>
    <t>カレールウ</t>
    <phoneticPr fontId="2"/>
  </si>
  <si>
    <t>ベーキングパウダー</t>
    <phoneticPr fontId="2"/>
  </si>
  <si>
    <t>一般食部門</t>
    <rPh sb="0" eb="2">
      <t>イッパン</t>
    </rPh>
    <rPh sb="2" eb="3">
      <t>ショク</t>
    </rPh>
    <rPh sb="3" eb="5">
      <t>ブモン</t>
    </rPh>
    <phoneticPr fontId="2"/>
  </si>
  <si>
    <t>治療食部門</t>
    <rPh sb="0" eb="3">
      <t>チリョウショク</t>
    </rPh>
    <rPh sb="3" eb="5">
      <t>ブモン</t>
    </rPh>
    <phoneticPr fontId="2"/>
  </si>
  <si>
    <t>使用食器</t>
    <rPh sb="0" eb="1">
      <t>シ</t>
    </rPh>
    <rPh sb="1" eb="2">
      <t>ヨウ</t>
    </rPh>
    <rPh sb="2" eb="3">
      <t>ショク</t>
    </rPh>
    <rPh sb="3" eb="4">
      <t>ウツワ</t>
    </rPh>
    <phoneticPr fontId="2"/>
  </si>
  <si>
    <t>品番 ・ 品名</t>
    <rPh sb="0" eb="2">
      <t>ヒンバン</t>
    </rPh>
    <rPh sb="5" eb="7">
      <t>ヒンメイ</t>
    </rPh>
    <phoneticPr fontId="2"/>
  </si>
  <si>
    <t>ワンタン皮</t>
    <rPh sb="4" eb="5">
      <t>カワ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</si>
  <si>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</si>
  <si>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コンセプト</t>
    <phoneticPr fontId="2"/>
  </si>
  <si>
    <t>行事食部門　総括表</t>
    <rPh sb="0" eb="2">
      <t>ギョウジ</t>
    </rPh>
    <rPh sb="2" eb="3">
      <t>ショク</t>
    </rPh>
    <rPh sb="3" eb="5">
      <t>ブモン</t>
    </rPh>
    <rPh sb="6" eb="8">
      <t>ソウカツ</t>
    </rPh>
    <rPh sb="8" eb="9">
      <t>ヒョウ</t>
    </rPh>
    <phoneticPr fontId="2"/>
  </si>
  <si>
    <t>昼食又は夕食</t>
    <rPh sb="0" eb="2">
      <t>チュウショク</t>
    </rPh>
    <rPh sb="2" eb="3">
      <t>マタ</t>
    </rPh>
    <rPh sb="4" eb="6">
      <t>ユウショク</t>
    </rPh>
    <phoneticPr fontId="2"/>
  </si>
  <si>
    <t>日清フーズ</t>
    <rPh sb="0" eb="2">
      <t>ニッシン</t>
    </rPh>
    <phoneticPr fontId="2"/>
  </si>
  <si>
    <t>個</t>
    <rPh sb="0" eb="1">
      <t>コ</t>
    </rPh>
    <phoneticPr fontId="2"/>
  </si>
  <si>
    <t>火の国商事</t>
    <rPh sb="0" eb="1">
      <t>ヒ</t>
    </rPh>
    <rPh sb="2" eb="3">
      <t>クニ</t>
    </rPh>
    <rPh sb="3" eb="5">
      <t>ショウジ</t>
    </rPh>
    <phoneticPr fontId="2"/>
  </si>
  <si>
    <t>缶</t>
    <rPh sb="0" eb="1">
      <t>カン</t>
    </rPh>
    <phoneticPr fontId="2"/>
  </si>
  <si>
    <t>共立食品</t>
    <rPh sb="0" eb="2">
      <t>キョウリツ</t>
    </rPh>
    <rPh sb="2" eb="4">
      <t>ショクヒン</t>
    </rPh>
    <phoneticPr fontId="2"/>
  </si>
  <si>
    <t>九鬼産業</t>
    <rPh sb="0" eb="2">
      <t>クキ</t>
    </rPh>
    <rPh sb="2" eb="4">
      <t>サンギョウ</t>
    </rPh>
    <phoneticPr fontId="2"/>
  </si>
  <si>
    <t>2号缶（500ｇ）</t>
    <rPh sb="1" eb="2">
      <t>ゴウ</t>
    </rPh>
    <rPh sb="2" eb="3">
      <t>カン</t>
    </rPh>
    <phoneticPr fontId="2"/>
  </si>
  <si>
    <t>鶏卵　Ｍ</t>
    <rPh sb="0" eb="2">
      <t>ケイラン</t>
    </rPh>
    <phoneticPr fontId="2"/>
  </si>
  <si>
    <t>三洋食品</t>
    <rPh sb="0" eb="2">
      <t>サンヨウ</t>
    </rPh>
    <rPh sb="2" eb="4">
      <t>ショクヒン</t>
    </rPh>
    <phoneticPr fontId="2"/>
  </si>
  <si>
    <t>グラム数</t>
    <rPh sb="3" eb="4">
      <t>スウ</t>
    </rPh>
    <phoneticPr fontId="2"/>
  </si>
  <si>
    <t>最終単価</t>
    <rPh sb="0" eb="2">
      <t>サイシュウ</t>
    </rPh>
    <rPh sb="2" eb="4">
      <t>タンカ</t>
    </rPh>
    <phoneticPr fontId="2"/>
  </si>
  <si>
    <t>未登録商品</t>
    <rPh sb="0" eb="3">
      <t>ミトウロク</t>
    </rPh>
    <rPh sb="3" eb="5">
      <t>ショウヒン</t>
    </rPh>
    <phoneticPr fontId="4"/>
  </si>
  <si>
    <t>◎</t>
    <phoneticPr fontId="2"/>
  </si>
  <si>
    <t>◎</t>
    <phoneticPr fontId="2"/>
  </si>
  <si>
    <t>肉団子タレ付き</t>
    <rPh sb="0" eb="3">
      <t>ニクダンゴ</t>
    </rPh>
    <rPh sb="5" eb="6">
      <t>ツ</t>
    </rPh>
    <phoneticPr fontId="2"/>
  </si>
  <si>
    <t>ソース付ハンバーグ</t>
    <rPh sb="3" eb="4">
      <t>ツ</t>
    </rPh>
    <phoneticPr fontId="2"/>
  </si>
  <si>
    <t>若鶏八幡巻</t>
    <rPh sb="0" eb="2">
      <t>ワカドリ</t>
    </rPh>
    <rPh sb="2" eb="4">
      <t>ヤワタ</t>
    </rPh>
    <rPh sb="4" eb="5">
      <t>マ</t>
    </rPh>
    <phoneticPr fontId="2"/>
  </si>
  <si>
    <t>ミートローフ（バジル＆チーズ）</t>
  </si>
  <si>
    <t>合鴨スモーク</t>
    <rPh sb="0" eb="1">
      <t>ア</t>
    </rPh>
    <rPh sb="1" eb="2">
      <t>カモ</t>
    </rPh>
    <phoneticPr fontId="2"/>
  </si>
  <si>
    <t>Caたっぷりオムレツチーズ</t>
  </si>
  <si>
    <t>うまみ厚焼き玉子</t>
    <rPh sb="3" eb="5">
      <t>アツヤ</t>
    </rPh>
    <rPh sb="6" eb="8">
      <t>タマゴ</t>
    </rPh>
    <phoneticPr fontId="2"/>
  </si>
  <si>
    <t>とろっと卵和風</t>
    <rPh sb="4" eb="5">
      <t>タマゴ</t>
    </rPh>
    <rPh sb="5" eb="7">
      <t>ワフウ</t>
    </rPh>
    <phoneticPr fontId="2"/>
  </si>
  <si>
    <t>とろっと卵洋風</t>
    <rPh sb="4" eb="5">
      <t>タマゴ</t>
    </rPh>
    <rPh sb="5" eb="7">
      <t>ヨウフウ</t>
    </rPh>
    <phoneticPr fontId="2"/>
  </si>
  <si>
    <t>かにかま入りふんわり卵</t>
    <rPh sb="4" eb="5">
      <t>イ</t>
    </rPh>
    <rPh sb="10" eb="11">
      <t>タマゴ</t>
    </rPh>
    <phoneticPr fontId="2"/>
  </si>
  <si>
    <t>京卯の花</t>
    <rPh sb="0" eb="1">
      <t>キョウ</t>
    </rPh>
    <rPh sb="1" eb="2">
      <t>ウ</t>
    </rPh>
    <rPh sb="3" eb="4">
      <t>ハナ</t>
    </rPh>
    <phoneticPr fontId="2"/>
  </si>
  <si>
    <t>ひじきと野菜の彩り煮</t>
    <rPh sb="4" eb="6">
      <t>ヤサイ</t>
    </rPh>
    <rPh sb="7" eb="8">
      <t>イロドリ</t>
    </rPh>
    <rPh sb="9" eb="10">
      <t>ニ</t>
    </rPh>
    <phoneticPr fontId="2"/>
  </si>
  <si>
    <t>豆と野菜の彩り煮</t>
    <rPh sb="0" eb="1">
      <t>マメ</t>
    </rPh>
    <rPh sb="2" eb="4">
      <t>ヤサイ</t>
    </rPh>
    <rPh sb="5" eb="6">
      <t>イロド</t>
    </rPh>
    <rPh sb="7" eb="8">
      <t>ニ</t>
    </rPh>
    <phoneticPr fontId="2"/>
  </si>
  <si>
    <t>飛龍頭と野菜の炊き合わせ</t>
    <rPh sb="0" eb="1">
      <t>ト</t>
    </rPh>
    <rPh sb="1" eb="2">
      <t>リュウ</t>
    </rPh>
    <rPh sb="2" eb="3">
      <t>アタマ</t>
    </rPh>
    <rPh sb="4" eb="6">
      <t>ヤサイ</t>
    </rPh>
    <rPh sb="7" eb="8">
      <t>タ</t>
    </rPh>
    <rPh sb="9" eb="10">
      <t>ア</t>
    </rPh>
    <phoneticPr fontId="2"/>
  </si>
  <si>
    <t>彩り野菜の白和え</t>
    <rPh sb="0" eb="1">
      <t>イロド</t>
    </rPh>
    <rPh sb="2" eb="4">
      <t>ヤサイ</t>
    </rPh>
    <rPh sb="5" eb="7">
      <t>シラア</t>
    </rPh>
    <phoneticPr fontId="2"/>
  </si>
  <si>
    <t>ぜんまい煮</t>
    <rPh sb="4" eb="5">
      <t>ニ</t>
    </rPh>
    <phoneticPr fontId="2"/>
  </si>
  <si>
    <t>五色なます</t>
    <rPh sb="0" eb="2">
      <t>ゴシキ</t>
    </rPh>
    <phoneticPr fontId="2"/>
  </si>
  <si>
    <t>ポテトサラダ</t>
  </si>
  <si>
    <t>マカロニサラダ</t>
  </si>
  <si>
    <t>パンプキンサラダ</t>
  </si>
  <si>
    <t>やわらかごぼうサラダ</t>
  </si>
  <si>
    <t>エビピラフ</t>
  </si>
  <si>
    <t>ニシン照り煮</t>
    <rPh sb="3" eb="4">
      <t>テ</t>
    </rPh>
    <rPh sb="5" eb="6">
      <t>ニ</t>
    </rPh>
    <phoneticPr fontId="2"/>
  </si>
  <si>
    <t>いわし紀州煮</t>
    <rPh sb="3" eb="5">
      <t>キシュウ</t>
    </rPh>
    <rPh sb="5" eb="6">
      <t>ニ</t>
    </rPh>
    <phoneticPr fontId="2"/>
  </si>
  <si>
    <t>特用エビチリソース</t>
    <rPh sb="0" eb="2">
      <t>トクヨウ</t>
    </rPh>
    <phoneticPr fontId="2"/>
  </si>
  <si>
    <t>直火炒めソース焼きそば1ｋｇ</t>
    <rPh sb="0" eb="2">
      <t>ジカビ</t>
    </rPh>
    <rPh sb="2" eb="3">
      <t>イタ</t>
    </rPh>
    <rPh sb="7" eb="8">
      <t>ヤ</t>
    </rPh>
    <phoneticPr fontId="2"/>
  </si>
  <si>
    <t>もっちり麺の焼きナポリタン</t>
    <rPh sb="4" eb="5">
      <t>メン</t>
    </rPh>
    <rPh sb="6" eb="7">
      <t>ヤ</t>
    </rPh>
    <phoneticPr fontId="2"/>
  </si>
  <si>
    <t>キャベツスライス1ｍｍ</t>
  </si>
  <si>
    <t>人参ジュリアン</t>
    <rPh sb="0" eb="2">
      <t>ニンジン</t>
    </rPh>
    <phoneticPr fontId="2"/>
  </si>
  <si>
    <t>玉ねぎスライス1ｍｍ</t>
    <rPh sb="0" eb="1">
      <t>タマ</t>
    </rPh>
    <phoneticPr fontId="2"/>
  </si>
  <si>
    <t>胡瓜1ｍｍ</t>
    <rPh sb="0" eb="2">
      <t>キュウリ</t>
    </rPh>
    <phoneticPr fontId="2"/>
  </si>
  <si>
    <t>鶏照焼</t>
    <rPh sb="0" eb="1">
      <t>トリ</t>
    </rPh>
    <rPh sb="1" eb="2">
      <t>テ</t>
    </rPh>
    <rPh sb="2" eb="3">
      <t>ヤ</t>
    </rPh>
    <phoneticPr fontId="2"/>
  </si>
  <si>
    <t>ふんわり焼き魚助宗タラ塩麹</t>
    <rPh sb="4" eb="5">
      <t>ヤ</t>
    </rPh>
    <rPh sb="6" eb="7">
      <t>サカナ</t>
    </rPh>
    <rPh sb="7" eb="9">
      <t>スケソウ</t>
    </rPh>
    <rPh sb="11" eb="12">
      <t>シオ</t>
    </rPh>
    <rPh sb="12" eb="13">
      <t>コウジ</t>
    </rPh>
    <phoneticPr fontId="3"/>
  </si>
  <si>
    <t>ふんわりサンマ蒲焼</t>
    <rPh sb="7" eb="9">
      <t>カバヤキ</t>
    </rPh>
    <phoneticPr fontId="3"/>
  </si>
  <si>
    <t>ふんわりサバ塩麴焼</t>
    <rPh sb="6" eb="8">
      <t>シオコウジ</t>
    </rPh>
    <rPh sb="8" eb="9">
      <t>ヤ</t>
    </rPh>
    <phoneticPr fontId="3"/>
  </si>
  <si>
    <t>ふんわりサバ塩焼</t>
    <rPh sb="6" eb="8">
      <t>シオヤキ</t>
    </rPh>
    <rPh sb="7" eb="8">
      <t>ヤ</t>
    </rPh>
    <phoneticPr fontId="3"/>
  </si>
  <si>
    <t>ふんわりカレイ西京焼</t>
    <rPh sb="7" eb="9">
      <t>サイキョウ</t>
    </rPh>
    <rPh sb="9" eb="10">
      <t>ヤ</t>
    </rPh>
    <phoneticPr fontId="3"/>
  </si>
  <si>
    <t>茶アライ赤魚西京焼</t>
  </si>
  <si>
    <t>茶アライ赤魚塩焼</t>
  </si>
  <si>
    <t>やわらか角煮</t>
  </si>
  <si>
    <t>酢豚</t>
  </si>
  <si>
    <t>八宝菜　（中華丼の具）</t>
    <rPh sb="5" eb="7">
      <t>チュウカ</t>
    </rPh>
    <rPh sb="7" eb="8">
      <t>ドン</t>
    </rPh>
    <rPh sb="9" eb="10">
      <t>グ</t>
    </rPh>
    <phoneticPr fontId="2"/>
  </si>
  <si>
    <t>肉じゃが</t>
  </si>
  <si>
    <t>ミートローフ（バジル＆チーズ）</t>
    <phoneticPr fontId="2"/>
  </si>
  <si>
    <t>Caたっぷりオムレツチーズ</t>
    <phoneticPr fontId="2"/>
  </si>
  <si>
    <t>ポテトサラダ</t>
    <phoneticPr fontId="2"/>
  </si>
  <si>
    <t>マカロニサラダ</t>
    <phoneticPr fontId="2"/>
  </si>
  <si>
    <t>パンプキンサラダ</t>
    <phoneticPr fontId="2"/>
  </si>
  <si>
    <t>やわらかごぼうサラダ</t>
    <phoneticPr fontId="2"/>
  </si>
  <si>
    <t>エビピラフ</t>
    <phoneticPr fontId="2"/>
  </si>
  <si>
    <t>キャベツスライス1ｍｍ</t>
    <phoneticPr fontId="2"/>
  </si>
  <si>
    <t>ふんわり焼き魚助宗タラ塩麹</t>
    <rPh sb="4" eb="5">
      <t>ヤ</t>
    </rPh>
    <rPh sb="6" eb="7">
      <t>サカナ</t>
    </rPh>
    <rPh sb="7" eb="9">
      <t>スケソウ</t>
    </rPh>
    <rPh sb="11" eb="12">
      <t>シオ</t>
    </rPh>
    <rPh sb="12" eb="13">
      <t>コウジ</t>
    </rPh>
    <phoneticPr fontId="2"/>
  </si>
  <si>
    <t>ふんわりサンマ蒲焼</t>
    <rPh sb="7" eb="9">
      <t>カバヤキ</t>
    </rPh>
    <phoneticPr fontId="2"/>
  </si>
  <si>
    <t>ふんわりサバ塩麴焼</t>
    <rPh sb="6" eb="8">
      <t>シオコウジ</t>
    </rPh>
    <rPh sb="8" eb="9">
      <t>ヤ</t>
    </rPh>
    <phoneticPr fontId="2"/>
  </si>
  <si>
    <t>ふんわりサバ塩焼</t>
    <rPh sb="6" eb="8">
      <t>シオヤキ</t>
    </rPh>
    <rPh sb="7" eb="8">
      <t>ヤ</t>
    </rPh>
    <phoneticPr fontId="2"/>
  </si>
  <si>
    <t>ふんわりカレイ西京焼</t>
    <rPh sb="7" eb="9">
      <t>サイキョウ</t>
    </rPh>
    <rPh sb="9" eb="10">
      <t>ヤ</t>
    </rPh>
    <phoneticPr fontId="2"/>
  </si>
  <si>
    <t>茶アライ赤魚西京焼</t>
    <phoneticPr fontId="2"/>
  </si>
  <si>
    <t>茶アライ赤魚塩焼</t>
    <phoneticPr fontId="2"/>
  </si>
  <si>
    <t>やわらか角煮</t>
    <phoneticPr fontId="2"/>
  </si>
  <si>
    <t>酢豚</t>
    <phoneticPr fontId="2"/>
  </si>
  <si>
    <t>肉じゃが</t>
    <phoneticPr fontId="2"/>
  </si>
  <si>
    <t>ケイエス冷凍食品</t>
    <rPh sb="4" eb="6">
      <t>レイトウ</t>
    </rPh>
    <rPh sb="6" eb="8">
      <t>ショクヒン</t>
    </rPh>
    <phoneticPr fontId="2"/>
  </si>
  <si>
    <t>テーブルマーク</t>
  </si>
  <si>
    <t>石光商事</t>
    <rPh sb="0" eb="2">
      <t>イシミツ</t>
    </rPh>
    <rPh sb="2" eb="4">
      <t>ショウジ</t>
    </rPh>
    <phoneticPr fontId="2"/>
  </si>
  <si>
    <t>相模ハム</t>
    <rPh sb="0" eb="2">
      <t>サガミ</t>
    </rPh>
    <phoneticPr fontId="2"/>
  </si>
  <si>
    <t>ゼンチク</t>
  </si>
  <si>
    <t>キューピー</t>
  </si>
  <si>
    <t>丸大食品</t>
    <rPh sb="0" eb="2">
      <t>マルダイ</t>
    </rPh>
    <rPh sb="2" eb="4">
      <t>ショクヒン</t>
    </rPh>
    <phoneticPr fontId="2"/>
  </si>
  <si>
    <t>マルハニチロ</t>
  </si>
  <si>
    <t>ケンコーマヨ</t>
  </si>
  <si>
    <t>味の素食品</t>
    <rPh sb="0" eb="1">
      <t>アジ</t>
    </rPh>
    <rPh sb="2" eb="3">
      <t>モト</t>
    </rPh>
    <rPh sb="3" eb="5">
      <t>ショクヒン</t>
    </rPh>
    <phoneticPr fontId="2"/>
  </si>
  <si>
    <t>トージツ</t>
  </si>
  <si>
    <t>モリタン</t>
  </si>
  <si>
    <t>タイヘイ</t>
  </si>
  <si>
    <t>オカフーズ</t>
  </si>
  <si>
    <t>ニチロ</t>
  </si>
  <si>
    <t>ＣＳ</t>
  </si>
  <si>
    <t>袋</t>
    <rPh sb="0" eb="1">
      <t>フクロ</t>
    </rPh>
    <phoneticPr fontId="2"/>
  </si>
  <si>
    <t>1ｋｇ（50個）</t>
    <rPh sb="6" eb="7">
      <t>コ</t>
    </rPh>
    <phoneticPr fontId="2"/>
  </si>
  <si>
    <t>750ｇ（10個）</t>
    <rPh sb="7" eb="8">
      <t>コ</t>
    </rPh>
    <phoneticPr fontId="2"/>
  </si>
  <si>
    <t>250ｇ</t>
  </si>
  <si>
    <t>750ｇ</t>
  </si>
  <si>
    <t>約200ｇ</t>
    <rPh sb="0" eb="1">
      <t>ヤク</t>
    </rPh>
    <phoneticPr fontId="2"/>
  </si>
  <si>
    <t>40ｇ×10</t>
  </si>
  <si>
    <t>500ｇ</t>
  </si>
  <si>
    <t>600ｇ</t>
  </si>
  <si>
    <t>1ｋｇ</t>
  </si>
  <si>
    <t>250ｇ×20</t>
  </si>
  <si>
    <t>約30ｇ×10</t>
    <rPh sb="0" eb="1">
      <t>ヤク</t>
    </rPh>
    <phoneticPr fontId="2"/>
  </si>
  <si>
    <t>約35ｇ×10</t>
    <rPh sb="0" eb="1">
      <t>ヤク</t>
    </rPh>
    <phoneticPr fontId="2"/>
  </si>
  <si>
    <t>1ｋｇ（約110尾）</t>
    <rPh sb="4" eb="5">
      <t>ヤク</t>
    </rPh>
    <rPh sb="8" eb="9">
      <t>ビ</t>
    </rPh>
    <phoneticPr fontId="2"/>
  </si>
  <si>
    <t>50ｇ×10</t>
  </si>
  <si>
    <t>50ｇ×5</t>
  </si>
  <si>
    <t>200ｇ×５×４×2</t>
  </si>
  <si>
    <t>鉄</t>
    <phoneticPr fontId="2"/>
  </si>
  <si>
    <t>012885</t>
  </si>
  <si>
    <t>012572</t>
  </si>
  <si>
    <t>010529</t>
  </si>
  <si>
    <t>パンケーキミックス</t>
  </si>
  <si>
    <t>012501</t>
  </si>
  <si>
    <t>019195</t>
  </si>
  <si>
    <t>ロイヤルブレッドサンドイッチ用</t>
    <rPh sb="14" eb="15">
      <t>ヨウ</t>
    </rPh>
    <phoneticPr fontId="2"/>
  </si>
  <si>
    <t>019118</t>
  </si>
  <si>
    <t>019126</t>
  </si>
  <si>
    <t>095441</t>
  </si>
  <si>
    <t>リング冷凍うどん</t>
    <rPh sb="3" eb="5">
      <t>レイトウ</t>
    </rPh>
    <phoneticPr fontId="2"/>
  </si>
  <si>
    <t>012883</t>
  </si>
  <si>
    <t>013060</t>
  </si>
  <si>
    <t>焼そば蒸麺</t>
    <rPh sb="0" eb="1">
      <t>ヤキ</t>
    </rPh>
    <rPh sb="3" eb="4">
      <t>ムシ</t>
    </rPh>
    <rPh sb="4" eb="5">
      <t>メン</t>
    </rPh>
    <phoneticPr fontId="2"/>
  </si>
  <si>
    <t>012556</t>
  </si>
  <si>
    <t>2k　シェルマカロニ</t>
  </si>
  <si>
    <t>012822</t>
  </si>
  <si>
    <t>1k　スパゲティ（1.7ｍｍ）</t>
  </si>
  <si>
    <t>017394</t>
  </si>
  <si>
    <t>（生麩）もみじふ</t>
    <rPh sb="1" eb="2">
      <t>ナマ</t>
    </rPh>
    <rPh sb="2" eb="3">
      <t>フ</t>
    </rPh>
    <phoneticPr fontId="2"/>
  </si>
  <si>
    <t>NKCD</t>
    <phoneticPr fontId="2"/>
  </si>
  <si>
    <t>012885</t>
    <phoneticPr fontId="2"/>
  </si>
  <si>
    <t>はくばく</t>
    <phoneticPr fontId="2"/>
  </si>
  <si>
    <t>pc</t>
    <phoneticPr fontId="2"/>
  </si>
  <si>
    <t>pc</t>
    <phoneticPr fontId="2"/>
  </si>
  <si>
    <t>800g</t>
    <phoneticPr fontId="2"/>
  </si>
  <si>
    <t>012572</t>
    <phoneticPr fontId="2"/>
  </si>
  <si>
    <t>1㎏</t>
    <phoneticPr fontId="2"/>
  </si>
  <si>
    <t>010529</t>
    <phoneticPr fontId="2"/>
  </si>
  <si>
    <t>パンケーキミックス</t>
    <phoneticPr fontId="2"/>
  </si>
  <si>
    <t>012501</t>
    <phoneticPr fontId="2"/>
  </si>
  <si>
    <t>019195</t>
    <phoneticPr fontId="2"/>
  </si>
  <si>
    <t>山崎製パン</t>
    <rPh sb="0" eb="2">
      <t>ヤマザキ</t>
    </rPh>
    <rPh sb="2" eb="3">
      <t>セイ</t>
    </rPh>
    <phoneticPr fontId="2"/>
  </si>
  <si>
    <t>約215g（12枚入）</t>
    <rPh sb="0" eb="1">
      <t>ヤク</t>
    </rPh>
    <rPh sb="8" eb="9">
      <t>マイ</t>
    </rPh>
    <rPh sb="9" eb="10">
      <t>イ</t>
    </rPh>
    <phoneticPr fontId="2"/>
  </si>
  <si>
    <t>019118</t>
    <phoneticPr fontId="2"/>
  </si>
  <si>
    <t>スペシャルパリジャン</t>
    <phoneticPr fontId="2"/>
  </si>
  <si>
    <t>約238g</t>
    <rPh sb="0" eb="1">
      <t>ヤク</t>
    </rPh>
    <phoneticPr fontId="2"/>
  </si>
  <si>
    <t>019126</t>
    <phoneticPr fontId="2"/>
  </si>
  <si>
    <t>約32g×5</t>
    <rPh sb="0" eb="1">
      <t>ヤク</t>
    </rPh>
    <phoneticPr fontId="2"/>
  </si>
  <si>
    <t>095441</t>
    <phoneticPr fontId="2"/>
  </si>
  <si>
    <t>東洋水産</t>
    <rPh sb="0" eb="2">
      <t>トウヨウ</t>
    </rPh>
    <rPh sb="2" eb="4">
      <t>スイサン</t>
    </rPh>
    <phoneticPr fontId="2"/>
  </si>
  <si>
    <t>250ｇ×20</t>
    <phoneticPr fontId="2"/>
  </si>
  <si>
    <t>012883</t>
    <phoneticPr fontId="2"/>
  </si>
  <si>
    <t>さぬきシセイ</t>
    <phoneticPr fontId="2"/>
  </si>
  <si>
    <t>500g</t>
    <phoneticPr fontId="2"/>
  </si>
  <si>
    <t>013060</t>
    <phoneticPr fontId="2"/>
  </si>
  <si>
    <t>025001</t>
    <phoneticPr fontId="2"/>
  </si>
  <si>
    <t>シマダヤ</t>
    <phoneticPr fontId="2"/>
  </si>
  <si>
    <t>奥本製粉</t>
    <rPh sb="0" eb="2">
      <t>オクモト</t>
    </rPh>
    <rPh sb="2" eb="4">
      <t>セイフン</t>
    </rPh>
    <phoneticPr fontId="2"/>
  </si>
  <si>
    <t>pc</t>
    <phoneticPr fontId="2"/>
  </si>
  <si>
    <t>1㎏</t>
    <phoneticPr fontId="2"/>
  </si>
  <si>
    <t>500g</t>
  </si>
  <si>
    <t>150ｇ×3</t>
    <phoneticPr fontId="2"/>
  </si>
  <si>
    <t>012556</t>
    <phoneticPr fontId="2"/>
  </si>
  <si>
    <t>2k　シェルマカロニ</t>
    <phoneticPr fontId="2"/>
  </si>
  <si>
    <t>2㎏</t>
    <phoneticPr fontId="2"/>
  </si>
  <si>
    <t>012822</t>
    <phoneticPr fontId="2"/>
  </si>
  <si>
    <t>1k　スパゲティ（1.7ｍｍ）</t>
    <phoneticPr fontId="2"/>
  </si>
  <si>
    <t>マックストレーディング</t>
    <phoneticPr fontId="2"/>
  </si>
  <si>
    <t>本</t>
    <rPh sb="0" eb="1">
      <t>ホン</t>
    </rPh>
    <phoneticPr fontId="2"/>
  </si>
  <si>
    <t>pc</t>
    <phoneticPr fontId="2"/>
  </si>
  <si>
    <t>庄内ふ</t>
    <rPh sb="0" eb="2">
      <t>ショウナイ</t>
    </rPh>
    <phoneticPr fontId="2"/>
  </si>
  <si>
    <t>花麩500g</t>
    <rPh sb="0" eb="1">
      <t>ハナ</t>
    </rPh>
    <rPh sb="1" eb="2">
      <t>フ</t>
    </rPh>
    <phoneticPr fontId="2"/>
  </si>
  <si>
    <t>500g</t>
    <phoneticPr fontId="2"/>
  </si>
  <si>
    <t>餃子の皮（24枚入り）</t>
    <rPh sb="0" eb="2">
      <t>ギョウザ</t>
    </rPh>
    <rPh sb="3" eb="4">
      <t>カワ</t>
    </rPh>
    <rPh sb="7" eb="8">
      <t>マイ</t>
    </rPh>
    <rPh sb="8" eb="9">
      <t>イ</t>
    </rPh>
    <phoneticPr fontId="2"/>
  </si>
  <si>
    <t>012767</t>
    <phoneticPr fontId="2"/>
  </si>
  <si>
    <t>旭トラストフーズ</t>
    <rPh sb="0" eb="1">
      <t>アサヒ</t>
    </rPh>
    <phoneticPr fontId="2"/>
  </si>
  <si>
    <t>012682</t>
    <phoneticPr fontId="2"/>
  </si>
  <si>
    <t>041395</t>
    <phoneticPr fontId="2"/>
  </si>
  <si>
    <t>JA天童</t>
    <rPh sb="2" eb="4">
      <t>テンドウ</t>
    </rPh>
    <phoneticPr fontId="2"/>
  </si>
  <si>
    <t>5㎏</t>
    <phoneticPr fontId="2"/>
  </si>
  <si>
    <t>046186</t>
    <phoneticPr fontId="2"/>
  </si>
  <si>
    <t>ジャパンライス</t>
    <phoneticPr fontId="2"/>
  </si>
  <si>
    <t>013223</t>
    <phoneticPr fontId="2"/>
  </si>
  <si>
    <t>川光物産</t>
    <rPh sb="0" eb="1">
      <t>カワ</t>
    </rPh>
    <rPh sb="1" eb="2">
      <t>ヒカリ</t>
    </rPh>
    <rPh sb="2" eb="4">
      <t>ブッサン</t>
    </rPh>
    <phoneticPr fontId="2"/>
  </si>
  <si>
    <t>1ｋｇ</t>
    <phoneticPr fontId="2"/>
  </si>
  <si>
    <t>014209</t>
    <phoneticPr fontId="2"/>
  </si>
  <si>
    <t>大栄貿易</t>
    <rPh sb="0" eb="2">
      <t>ダイエイ</t>
    </rPh>
    <rPh sb="2" eb="4">
      <t>ボウエキ</t>
    </rPh>
    <phoneticPr fontId="2"/>
  </si>
  <si>
    <t>014792</t>
    <phoneticPr fontId="2"/>
  </si>
  <si>
    <t>丸善</t>
    <rPh sb="0" eb="2">
      <t>マルゼン</t>
    </rPh>
    <phoneticPr fontId="2"/>
  </si>
  <si>
    <t>013203</t>
    <phoneticPr fontId="2"/>
  </si>
  <si>
    <t>川光商事</t>
    <rPh sb="0" eb="1">
      <t>カワ</t>
    </rPh>
    <rPh sb="1" eb="2">
      <t>ヒカリ</t>
    </rPh>
    <rPh sb="2" eb="4">
      <t>ショウジ</t>
    </rPh>
    <phoneticPr fontId="2"/>
  </si>
  <si>
    <t>300g</t>
    <phoneticPr fontId="2"/>
  </si>
  <si>
    <t>015797</t>
    <phoneticPr fontId="2"/>
  </si>
  <si>
    <t>はい！千番信州そば</t>
    <rPh sb="3" eb="5">
      <t>センバン</t>
    </rPh>
    <rPh sb="5" eb="7">
      <t>シンシュウ</t>
    </rPh>
    <phoneticPr fontId="2"/>
  </si>
  <si>
    <t>270g</t>
    <phoneticPr fontId="2"/>
  </si>
  <si>
    <t>関根食品</t>
    <rPh sb="0" eb="2">
      <t>セキネ</t>
    </rPh>
    <rPh sb="2" eb="4">
      <t>ショクヒン</t>
    </rPh>
    <phoneticPr fontId="2"/>
  </si>
  <si>
    <t>個</t>
    <rPh sb="0" eb="1">
      <t>コ</t>
    </rPh>
    <phoneticPr fontId="2"/>
  </si>
  <si>
    <t>022539</t>
  </si>
  <si>
    <t>白滝</t>
    <rPh sb="0" eb="2">
      <t>シラタキ</t>
    </rPh>
    <phoneticPr fontId="2"/>
  </si>
  <si>
    <t>049309</t>
  </si>
  <si>
    <t>冷）里芋　（M）</t>
  </si>
  <si>
    <t>交洋</t>
  </si>
  <si>
    <t>011279</t>
  </si>
  <si>
    <t>マッシュポテト（アメリカ産）</t>
    <rPh sb="12" eb="13">
      <t>サン</t>
    </rPh>
    <phoneticPr fontId="2"/>
  </si>
  <si>
    <t>長芋</t>
    <rPh sb="0" eb="2">
      <t>ナガイモ</t>
    </rPh>
    <phoneticPr fontId="2"/>
  </si>
  <si>
    <t>（生）大和芋</t>
  </si>
  <si>
    <t>ＡＬ約４００ｇ</t>
  </si>
  <si>
    <t>014206</t>
  </si>
  <si>
    <t>北村製麺所</t>
    <rPh sb="0" eb="2">
      <t>キタムラ</t>
    </rPh>
    <rPh sb="2" eb="4">
      <t>セイメン</t>
    </rPh>
    <rPh sb="4" eb="5">
      <t>ショ</t>
    </rPh>
    <phoneticPr fontId="2"/>
  </si>
  <si>
    <t>012895</t>
  </si>
  <si>
    <t>三幸</t>
    <rPh sb="0" eb="2">
      <t>サンコウ</t>
    </rPh>
    <phoneticPr fontId="2"/>
  </si>
  <si>
    <t>500ｇ</t>
    <phoneticPr fontId="2"/>
  </si>
  <si>
    <t>250ｇ</t>
    <phoneticPr fontId="2"/>
  </si>
  <si>
    <t>200ｇ</t>
    <phoneticPr fontId="2"/>
  </si>
  <si>
    <t>kg</t>
    <phoneticPr fontId="2"/>
  </si>
  <si>
    <t>kg</t>
    <phoneticPr fontId="2"/>
  </si>
  <si>
    <t>Ｌ</t>
    <phoneticPr fontId="2"/>
  </si>
  <si>
    <t>L</t>
    <phoneticPr fontId="2"/>
  </si>
  <si>
    <t>500ｇ</t>
    <phoneticPr fontId="2"/>
  </si>
  <si>
    <t>022539</t>
    <phoneticPr fontId="2"/>
  </si>
  <si>
    <t>200ｇ</t>
    <phoneticPr fontId="2"/>
  </si>
  <si>
    <t>kg</t>
    <phoneticPr fontId="2"/>
  </si>
  <si>
    <t>pc</t>
    <phoneticPr fontId="2"/>
  </si>
  <si>
    <t>500g（15～25個）</t>
    <phoneticPr fontId="2"/>
  </si>
  <si>
    <t>011279</t>
    <phoneticPr fontId="2"/>
  </si>
  <si>
    <t>014206</t>
    <phoneticPr fontId="2"/>
  </si>
  <si>
    <t>012895</t>
    <phoneticPr fontId="2"/>
  </si>
  <si>
    <t>012575</t>
    <phoneticPr fontId="2"/>
  </si>
  <si>
    <t>ケンミン食品</t>
    <rPh sb="4" eb="6">
      <t>ショクヒン</t>
    </rPh>
    <phoneticPr fontId="2"/>
  </si>
  <si>
    <t>014772</t>
    <phoneticPr fontId="2"/>
  </si>
  <si>
    <t>013070</t>
    <phoneticPr fontId="2"/>
  </si>
  <si>
    <t>日新製糖</t>
    <rPh sb="0" eb="2">
      <t>ニッシン</t>
    </rPh>
    <rPh sb="2" eb="4">
      <t>セイトウ</t>
    </rPh>
    <phoneticPr fontId="2"/>
  </si>
  <si>
    <t>012996</t>
    <phoneticPr fontId="2"/>
  </si>
  <si>
    <t>013083</t>
    <phoneticPr fontId="2"/>
  </si>
  <si>
    <t>丸木商事</t>
    <rPh sb="0" eb="2">
      <t>マルキ</t>
    </rPh>
    <rPh sb="2" eb="4">
      <t>ショウジ</t>
    </rPh>
    <phoneticPr fontId="2"/>
  </si>
  <si>
    <t>012983</t>
    <phoneticPr fontId="2"/>
  </si>
  <si>
    <t>010988</t>
    <phoneticPr fontId="2"/>
  </si>
  <si>
    <t>梅屋ハネー</t>
    <rPh sb="0" eb="1">
      <t>ウメ</t>
    </rPh>
    <rPh sb="1" eb="2">
      <t>ヤ</t>
    </rPh>
    <phoneticPr fontId="2"/>
  </si>
  <si>
    <t>600g</t>
    <phoneticPr fontId="2"/>
  </si>
  <si>
    <t>014335</t>
    <phoneticPr fontId="2"/>
  </si>
  <si>
    <t>015319</t>
    <phoneticPr fontId="2"/>
  </si>
  <si>
    <t>ダイヤスター</t>
    <phoneticPr fontId="2"/>
  </si>
  <si>
    <t>013368</t>
    <phoneticPr fontId="2"/>
  </si>
  <si>
    <t>小倉あずき缶</t>
    <rPh sb="0" eb="2">
      <t>オグラ</t>
    </rPh>
    <rPh sb="5" eb="6">
      <t>カン</t>
    </rPh>
    <phoneticPr fontId="2"/>
  </si>
  <si>
    <t>天狗缶詰</t>
    <rPh sb="0" eb="2">
      <t>テング</t>
    </rPh>
    <rPh sb="2" eb="4">
      <t>カンヅメ</t>
    </rPh>
    <phoneticPr fontId="2"/>
  </si>
  <si>
    <t>缶</t>
    <rPh sb="0" eb="1">
      <t>カン</t>
    </rPh>
    <phoneticPr fontId="2"/>
  </si>
  <si>
    <t>火乃国商事</t>
    <rPh sb="0" eb="1">
      <t>ヒ</t>
    </rPh>
    <rPh sb="1" eb="2">
      <t>ノ</t>
    </rPh>
    <rPh sb="2" eb="3">
      <t>クニ</t>
    </rPh>
    <rPh sb="3" eb="5">
      <t>ショウジ</t>
    </rPh>
    <phoneticPr fontId="2"/>
  </si>
  <si>
    <t>pc</t>
    <phoneticPr fontId="2"/>
  </si>
  <si>
    <t>石光商事</t>
    <rPh sb="0" eb="4">
      <t>イシミツショウジ</t>
    </rPh>
    <phoneticPr fontId="2"/>
  </si>
  <si>
    <t>きな粉</t>
    <rPh sb="2" eb="3">
      <t>コ</t>
    </rPh>
    <phoneticPr fontId="2"/>
  </si>
  <si>
    <t>100g</t>
    <phoneticPr fontId="2"/>
  </si>
  <si>
    <t>一丁寄せ豆腐（木綿）</t>
    <rPh sb="0" eb="2">
      <t>イッチョウ</t>
    </rPh>
    <rPh sb="2" eb="3">
      <t>ヨ</t>
    </rPh>
    <rPh sb="4" eb="6">
      <t>トウフ</t>
    </rPh>
    <rPh sb="7" eb="9">
      <t>モメン</t>
    </rPh>
    <phoneticPr fontId="2"/>
  </si>
  <si>
    <t>太子食品</t>
    <rPh sb="0" eb="2">
      <t>タイシ</t>
    </rPh>
    <rPh sb="2" eb="4">
      <t>ショクヒン</t>
    </rPh>
    <phoneticPr fontId="2"/>
  </si>
  <si>
    <t>一丁寄せ豆腐（絹）</t>
    <rPh sb="0" eb="2">
      <t>イッチョウ</t>
    </rPh>
    <rPh sb="2" eb="3">
      <t>ヨ</t>
    </rPh>
    <rPh sb="4" eb="6">
      <t>トウフ</t>
    </rPh>
    <rPh sb="7" eb="8">
      <t>キヌ</t>
    </rPh>
    <phoneticPr fontId="2"/>
  </si>
  <si>
    <t>こいしや食品</t>
    <rPh sb="4" eb="6">
      <t>ショクヒン</t>
    </rPh>
    <phoneticPr fontId="2"/>
  </si>
  <si>
    <t>生揚げ</t>
    <rPh sb="0" eb="2">
      <t>ナマア</t>
    </rPh>
    <phoneticPr fontId="2"/>
  </si>
  <si>
    <t>約170ｇ</t>
    <rPh sb="0" eb="1">
      <t>ヤク</t>
    </rPh>
    <phoneticPr fontId="2"/>
  </si>
  <si>
    <t>約15ｇ×2</t>
    <rPh sb="0" eb="1">
      <t>ヤク</t>
    </rPh>
    <phoneticPr fontId="2"/>
  </si>
  <si>
    <t>1000g</t>
    <phoneticPr fontId="2"/>
  </si>
  <si>
    <t>013954</t>
    <phoneticPr fontId="2"/>
  </si>
  <si>
    <t>021817</t>
    <phoneticPr fontId="2"/>
  </si>
  <si>
    <t>フジッコ</t>
    <phoneticPr fontId="2"/>
  </si>
  <si>
    <t>021687</t>
    <phoneticPr fontId="2"/>
  </si>
  <si>
    <t>013159</t>
    <phoneticPr fontId="2"/>
  </si>
  <si>
    <t>010681</t>
    <phoneticPr fontId="2"/>
  </si>
  <si>
    <t>pc</t>
    <phoneticPr fontId="2"/>
  </si>
  <si>
    <t>100g</t>
    <phoneticPr fontId="2"/>
  </si>
  <si>
    <t>087222</t>
    <phoneticPr fontId="2"/>
  </si>
  <si>
    <t>400ｇ</t>
    <phoneticPr fontId="2"/>
  </si>
  <si>
    <t>087111</t>
    <phoneticPr fontId="2"/>
  </si>
  <si>
    <t>087255</t>
    <phoneticPr fontId="2"/>
  </si>
  <si>
    <t>350ｇ</t>
    <phoneticPr fontId="2"/>
  </si>
  <si>
    <t>087264</t>
    <phoneticPr fontId="2"/>
  </si>
  <si>
    <t>087265</t>
    <phoneticPr fontId="2"/>
  </si>
  <si>
    <t>087271</t>
    <phoneticPr fontId="2"/>
  </si>
  <si>
    <t>極小がんも</t>
    <rPh sb="0" eb="2">
      <t>ゴクショウ</t>
    </rPh>
    <phoneticPr fontId="2"/>
  </si>
  <si>
    <t>約10ｇ</t>
    <rPh sb="0" eb="1">
      <t>ヤク</t>
    </rPh>
    <phoneticPr fontId="2"/>
  </si>
  <si>
    <t>014139</t>
    <phoneticPr fontId="2"/>
  </si>
  <si>
    <t>旭松</t>
    <rPh sb="0" eb="2">
      <t>アサヒマツ</t>
    </rPh>
    <phoneticPr fontId="2"/>
  </si>
  <si>
    <t>198g（12個入）</t>
    <rPh sb="7" eb="8">
      <t>コ</t>
    </rPh>
    <rPh sb="8" eb="9">
      <t>イ</t>
    </rPh>
    <phoneticPr fontId="2"/>
  </si>
  <si>
    <t>022560</t>
    <phoneticPr fontId="2"/>
  </si>
  <si>
    <t>オーサト</t>
    <phoneticPr fontId="2"/>
  </si>
  <si>
    <t>45ｇ×4</t>
    <phoneticPr fontId="2"/>
  </si>
  <si>
    <t>088101</t>
    <phoneticPr fontId="2"/>
  </si>
  <si>
    <t>キッコーマン</t>
    <phoneticPr fontId="2"/>
  </si>
  <si>
    <t>1Ｌ</t>
    <phoneticPr fontId="2"/>
  </si>
  <si>
    <t>012456</t>
    <phoneticPr fontId="2"/>
  </si>
  <si>
    <t>049046</t>
  </si>
  <si>
    <t>アイガー</t>
    <phoneticPr fontId="2"/>
  </si>
  <si>
    <t>1㎏（200～260個）</t>
    <rPh sb="10" eb="11">
      <t>コ</t>
    </rPh>
    <phoneticPr fontId="2"/>
  </si>
  <si>
    <t>014351</t>
    <phoneticPr fontId="2"/>
  </si>
  <si>
    <t>栗甘露煮（瓶）</t>
    <rPh sb="0" eb="1">
      <t>クリ</t>
    </rPh>
    <rPh sb="1" eb="4">
      <t>カンロニ</t>
    </rPh>
    <rPh sb="5" eb="6">
      <t>ビン</t>
    </rPh>
    <phoneticPr fontId="2"/>
  </si>
  <si>
    <t>GFC</t>
    <phoneticPr fontId="2"/>
  </si>
  <si>
    <t>1100g　固650g</t>
    <rPh sb="6" eb="7">
      <t>モトヨリ</t>
    </rPh>
    <phoneticPr fontId="2"/>
  </si>
  <si>
    <t>真誠</t>
    <rPh sb="0" eb="2">
      <t>シンセイ</t>
    </rPh>
    <phoneticPr fontId="2"/>
  </si>
  <si>
    <t>014835</t>
    <phoneticPr fontId="2"/>
  </si>
  <si>
    <t>九鬼</t>
    <rPh sb="0" eb="2">
      <t>クキ</t>
    </rPh>
    <phoneticPr fontId="2"/>
  </si>
  <si>
    <t>（生）浅月</t>
  </si>
  <si>
    <t>束</t>
  </si>
  <si>
    <t>約３０ｇ</t>
  </si>
  <si>
    <t>アスパラガス</t>
    <phoneticPr fontId="2"/>
  </si>
  <si>
    <t>束</t>
    <rPh sb="0" eb="1">
      <t>タバ</t>
    </rPh>
    <phoneticPr fontId="2"/>
  </si>
  <si>
    <t>100g</t>
    <phoneticPr fontId="2"/>
  </si>
  <si>
    <t>013876</t>
    <phoneticPr fontId="2"/>
  </si>
  <si>
    <t>ロングアスパラ缶</t>
    <rPh sb="7" eb="8">
      <t>カン</t>
    </rPh>
    <phoneticPr fontId="2"/>
  </si>
  <si>
    <t>ストー缶詰</t>
    <rPh sb="3" eb="5">
      <t>カンヅメ</t>
    </rPh>
    <phoneticPr fontId="2"/>
  </si>
  <si>
    <t>内425g　固285g</t>
    <rPh sb="0" eb="1">
      <t>ナイ</t>
    </rPh>
    <rPh sb="6" eb="7">
      <t>モトヨリ</t>
    </rPh>
    <phoneticPr fontId="2"/>
  </si>
  <si>
    <t>いんげん</t>
    <phoneticPr fontId="2"/>
  </si>
  <si>
    <t>kg</t>
    <phoneticPr fontId="2"/>
  </si>
  <si>
    <t>M</t>
    <phoneticPr fontId="2"/>
  </si>
  <si>
    <t>049119</t>
  </si>
  <si>
    <t>冷）インゲン（M）</t>
  </si>
  <si>
    <t>富士通商</t>
  </si>
  <si>
    <t>500g（長さ8～13cm　直径8～10mm　約80本）</t>
    <phoneticPr fontId="2"/>
  </si>
  <si>
    <t>049169</t>
  </si>
  <si>
    <t>冷）枝豆　（塩茹で）</t>
  </si>
  <si>
    <t>東洋貿易</t>
  </si>
  <si>
    <t>049146</t>
  </si>
  <si>
    <t>冷）キヌサヤ　</t>
  </si>
  <si>
    <t>椿食品</t>
  </si>
  <si>
    <t>500g（長さ4～8cm　約180～250枚）</t>
    <phoneticPr fontId="2"/>
  </si>
  <si>
    <t>049558</t>
    <phoneticPr fontId="2"/>
  </si>
  <si>
    <t>日鉄住金</t>
  </si>
  <si>
    <t>1kg</t>
  </si>
  <si>
    <t>おくら</t>
    <phoneticPr fontId="2"/>
  </si>
  <si>
    <t>6玉</t>
    <rPh sb="1" eb="2">
      <t>タマ</t>
    </rPh>
    <phoneticPr fontId="2"/>
  </si>
  <si>
    <t>049067</t>
  </si>
  <si>
    <t>1kg（約20g～30g　約30～50個）</t>
    <phoneticPr fontId="2"/>
  </si>
  <si>
    <t>カリフラワー</t>
    <phoneticPr fontId="2"/>
  </si>
  <si>
    <t>Ｌ（約５５０ｇ）</t>
    <rPh sb="2" eb="3">
      <t>ヤク</t>
    </rPh>
    <phoneticPr fontId="2"/>
  </si>
  <si>
    <t>049164</t>
  </si>
  <si>
    <t>冷）カリフラワー</t>
  </si>
  <si>
    <t>ライフフーズ</t>
  </si>
  <si>
    <t>小野口商店</t>
    <rPh sb="0" eb="3">
      <t>オノグチ</t>
    </rPh>
    <rPh sb="3" eb="5">
      <t>ショウテン</t>
    </rPh>
    <phoneticPr fontId="2"/>
  </si>
  <si>
    <t>胡瓜</t>
    <rPh sb="0" eb="2">
      <t>キュウリ</t>
    </rPh>
    <phoneticPr fontId="2"/>
  </si>
  <si>
    <t>pc</t>
    <phoneticPr fontId="2"/>
  </si>
  <si>
    <t>牛蒡</t>
    <rPh sb="0" eb="2">
      <t>ゴボウ</t>
    </rPh>
    <phoneticPr fontId="2"/>
  </si>
  <si>
    <t>500g（約3～5ｃｍ　約20～26個）</t>
    <phoneticPr fontId="2"/>
  </si>
  <si>
    <t>013193</t>
    <phoneticPr fontId="2"/>
  </si>
  <si>
    <t>キャベツ</t>
    <phoneticPr fontId="2"/>
  </si>
  <si>
    <t>レッドキャベツ</t>
    <phoneticPr fontId="2"/>
  </si>
  <si>
    <t>1ｋｇ</t>
    <phoneticPr fontId="2"/>
  </si>
  <si>
    <t>クレソン</t>
    <phoneticPr fontId="2"/>
  </si>
  <si>
    <t>50g</t>
    <phoneticPr fontId="2"/>
  </si>
  <si>
    <t>200g</t>
    <phoneticPr fontId="2"/>
  </si>
  <si>
    <t>100g（30本入）</t>
    <rPh sb="7" eb="8">
      <t>ホン</t>
    </rPh>
    <rPh sb="8" eb="9">
      <t>イ</t>
    </rPh>
    <phoneticPr fontId="2"/>
  </si>
  <si>
    <t>大葉(10枚)</t>
    <rPh sb="0" eb="2">
      <t>オオバ</t>
    </rPh>
    <rPh sb="5" eb="6">
      <t>マイ</t>
    </rPh>
    <phoneticPr fontId="2"/>
  </si>
  <si>
    <t>10枚</t>
    <rPh sb="2" eb="3">
      <t>マイ</t>
    </rPh>
    <phoneticPr fontId="2"/>
  </si>
  <si>
    <t>春菊</t>
  </si>
  <si>
    <t>１５０ｇ</t>
  </si>
  <si>
    <t>輸入古根生姜</t>
  </si>
  <si>
    <t>kg</t>
    <phoneticPr fontId="2"/>
  </si>
  <si>
    <t>はじかみ生姜　瓶入り</t>
    <rPh sb="4" eb="6">
      <t>ショウガ</t>
    </rPh>
    <rPh sb="7" eb="8">
      <t>ビン</t>
    </rPh>
    <rPh sb="8" eb="9">
      <t>イ</t>
    </rPh>
    <phoneticPr fontId="2"/>
  </si>
  <si>
    <t>15本　約8ｇ</t>
    <rPh sb="2" eb="3">
      <t>ホン</t>
    </rPh>
    <rPh sb="4" eb="5">
      <t>ヤク</t>
    </rPh>
    <phoneticPr fontId="2"/>
  </si>
  <si>
    <t>甘酢生姜</t>
    <rPh sb="0" eb="2">
      <t>アマズ</t>
    </rPh>
    <rPh sb="2" eb="4">
      <t>ショウガ</t>
    </rPh>
    <phoneticPr fontId="2"/>
  </si>
  <si>
    <t>高山商店</t>
    <rPh sb="0" eb="2">
      <t>タカヤマ</t>
    </rPh>
    <rPh sb="2" eb="4">
      <t>ショウテン</t>
    </rPh>
    <phoneticPr fontId="2"/>
  </si>
  <si>
    <t>東洋貿易</t>
    <rPh sb="0" eb="2">
      <t>トウヨウ</t>
    </rPh>
    <rPh sb="2" eb="4">
      <t>ボウエキ</t>
    </rPh>
    <phoneticPr fontId="2"/>
  </si>
  <si>
    <t>1㎏</t>
    <phoneticPr fontId="2"/>
  </si>
  <si>
    <t>049507</t>
  </si>
  <si>
    <t>冷）空豆</t>
  </si>
  <si>
    <t>アイガー</t>
  </si>
  <si>
    <t>ししとう</t>
    <phoneticPr fontId="2"/>
  </si>
  <si>
    <t>pc</t>
    <phoneticPr fontId="2"/>
  </si>
  <si>
    <t>024005</t>
    <phoneticPr fontId="2"/>
  </si>
  <si>
    <t>アサダ</t>
    <phoneticPr fontId="2"/>
  </si>
  <si>
    <t>020258</t>
    <phoneticPr fontId="2"/>
  </si>
  <si>
    <t>ズッキーニ</t>
    <phoneticPr fontId="2"/>
  </si>
  <si>
    <t>セロリ</t>
    <phoneticPr fontId="2"/>
  </si>
  <si>
    <t>031370</t>
    <phoneticPr fontId="2"/>
  </si>
  <si>
    <t>1㎏</t>
    <phoneticPr fontId="2"/>
  </si>
  <si>
    <t>500g（長さ30mm以上　約120個）</t>
    <phoneticPr fontId="2"/>
  </si>
  <si>
    <t>1kg</t>
    <phoneticPr fontId="2"/>
  </si>
  <si>
    <t>021601</t>
    <phoneticPr fontId="2"/>
  </si>
  <si>
    <t>（漬物）たくあん漬　1本</t>
    <rPh sb="1" eb="3">
      <t>ツケモノ</t>
    </rPh>
    <rPh sb="8" eb="9">
      <t>ツ</t>
    </rPh>
    <rPh sb="11" eb="12">
      <t>ホン</t>
    </rPh>
    <phoneticPr fontId="2"/>
  </si>
  <si>
    <t>山本食品</t>
    <rPh sb="0" eb="2">
      <t>ヤマモト</t>
    </rPh>
    <rPh sb="2" eb="4">
      <t>ショクヒン</t>
    </rPh>
    <phoneticPr fontId="2"/>
  </si>
  <si>
    <t>300～400ｇ</t>
    <phoneticPr fontId="2"/>
  </si>
  <si>
    <t>020332</t>
    <phoneticPr fontId="2"/>
  </si>
  <si>
    <t>三商</t>
    <rPh sb="0" eb="2">
      <t>サンショウ</t>
    </rPh>
    <phoneticPr fontId="2"/>
  </si>
  <si>
    <t>022355</t>
    <phoneticPr fontId="2"/>
  </si>
  <si>
    <t>たけのこ水煮（孟宗筍カット）</t>
    <rPh sb="4" eb="6">
      <t>ミズニ</t>
    </rPh>
    <rPh sb="7" eb="9">
      <t>モウソウ</t>
    </rPh>
    <rPh sb="9" eb="10">
      <t>タケノコ</t>
    </rPh>
    <phoneticPr fontId="2"/>
  </si>
  <si>
    <t>内1400g固1000g</t>
    <rPh sb="0" eb="1">
      <t>ナイ</t>
    </rPh>
    <rPh sb="6" eb="7">
      <t>カタ</t>
    </rPh>
    <phoneticPr fontId="2"/>
  </si>
  <si>
    <t>レッドオニオン</t>
    <phoneticPr fontId="2"/>
  </si>
  <si>
    <t>Ｍ～Ｌ</t>
    <phoneticPr fontId="2"/>
  </si>
  <si>
    <t>049086</t>
  </si>
  <si>
    <t>冷）チンゲン菜カット　</t>
  </si>
  <si>
    <t>チンゲン菜</t>
    <rPh sb="4" eb="5">
      <t>ナ</t>
    </rPh>
    <phoneticPr fontId="2"/>
  </si>
  <si>
    <t>玉蜀黍(トウモロコシ）</t>
    <rPh sb="0" eb="3">
      <t>トウモロコシ</t>
    </rPh>
    <phoneticPr fontId="2"/>
  </si>
  <si>
    <t>約350g</t>
    <rPh sb="0" eb="1">
      <t>ヤク</t>
    </rPh>
    <phoneticPr fontId="2"/>
  </si>
  <si>
    <t>022403</t>
    <phoneticPr fontId="2"/>
  </si>
  <si>
    <t>500g（3～5cmカット）</t>
    <phoneticPr fontId="2"/>
  </si>
  <si>
    <t>049584</t>
    <phoneticPr fontId="2"/>
  </si>
  <si>
    <t>014049</t>
    <phoneticPr fontId="2"/>
  </si>
  <si>
    <t>クリームコーン（粒入り）</t>
    <rPh sb="8" eb="9">
      <t>ツブ</t>
    </rPh>
    <rPh sb="9" eb="10">
      <t>イ</t>
    </rPh>
    <phoneticPr fontId="2"/>
  </si>
  <si>
    <t>キッコーマン</t>
    <phoneticPr fontId="2"/>
  </si>
  <si>
    <t>380g</t>
    <phoneticPr fontId="2"/>
  </si>
  <si>
    <t>トマト(M)</t>
    <phoneticPr fontId="2"/>
  </si>
  <si>
    <t>M</t>
    <phoneticPr fontId="2"/>
  </si>
  <si>
    <t>ミニトマト</t>
    <phoneticPr fontId="2"/>
  </si>
  <si>
    <t>015059</t>
    <phoneticPr fontId="2"/>
  </si>
  <si>
    <t>デルモンテ　ホールトマト1号缶</t>
    <rPh sb="13" eb="14">
      <t>ゴウ</t>
    </rPh>
    <rPh sb="14" eb="15">
      <t>カン</t>
    </rPh>
    <phoneticPr fontId="2"/>
  </si>
  <si>
    <t>キッコーマン</t>
    <phoneticPr fontId="2"/>
  </si>
  <si>
    <t>内2550g固1530g</t>
    <rPh sb="0" eb="1">
      <t>ナイ</t>
    </rPh>
    <rPh sb="6" eb="7">
      <t>カタ</t>
    </rPh>
    <phoneticPr fontId="2"/>
  </si>
  <si>
    <t>茄子</t>
    <rPh sb="0" eb="2">
      <t>ナス</t>
    </rPh>
    <phoneticPr fontId="2"/>
  </si>
  <si>
    <t>kg</t>
    <phoneticPr fontId="2"/>
  </si>
  <si>
    <t>M</t>
    <phoneticPr fontId="2"/>
  </si>
  <si>
    <t>にがうり</t>
    <phoneticPr fontId="2"/>
  </si>
  <si>
    <t>約200g</t>
    <rPh sb="0" eb="1">
      <t>ヤク</t>
    </rPh>
    <phoneticPr fontId="2"/>
  </si>
  <si>
    <t>にら</t>
    <phoneticPr fontId="2"/>
  </si>
  <si>
    <t>049156</t>
  </si>
  <si>
    <t>1kg（約85個）</t>
    <rPh sb="4" eb="5">
      <t>ヤク</t>
    </rPh>
    <rPh sb="7" eb="8">
      <t>コ</t>
    </rPh>
    <phoneticPr fontId="2"/>
  </si>
  <si>
    <t>Ｌ</t>
    <phoneticPr fontId="2"/>
  </si>
  <si>
    <t>輸入　にんにく</t>
    <rPh sb="0" eb="2">
      <t>ユニュウ</t>
    </rPh>
    <phoneticPr fontId="2"/>
  </si>
  <si>
    <t>輸入</t>
    <rPh sb="0" eb="2">
      <t>ユニュウ</t>
    </rPh>
    <phoneticPr fontId="2"/>
  </si>
  <si>
    <t>049265</t>
  </si>
  <si>
    <t>冷）ニンニクの芽カット</t>
    <phoneticPr fontId="2"/>
  </si>
  <si>
    <t>500g(4～6CMｶｯﾄ）</t>
    <phoneticPr fontId="2"/>
  </si>
  <si>
    <t>030315</t>
    <phoneticPr fontId="2"/>
  </si>
  <si>
    <t>長ねぎ</t>
    <rPh sb="0" eb="1">
      <t>ナガ</t>
    </rPh>
    <phoneticPr fontId="2"/>
  </si>
  <si>
    <t>万能葱</t>
  </si>
  <si>
    <t>１００ｇ</t>
  </si>
  <si>
    <t>パセリ</t>
    <phoneticPr fontId="2"/>
  </si>
  <si>
    <t>約50g</t>
    <rPh sb="0" eb="1">
      <t>ヤク</t>
    </rPh>
    <phoneticPr fontId="2"/>
  </si>
  <si>
    <t>ラディッシュ</t>
    <phoneticPr fontId="2"/>
  </si>
  <si>
    <t>ジャンボピーマン(赤)</t>
    <rPh sb="9" eb="10">
      <t>アカ</t>
    </rPh>
    <phoneticPr fontId="2"/>
  </si>
  <si>
    <t>ジャンボピーマン(黄)</t>
    <rPh sb="9" eb="10">
      <t>キ</t>
    </rPh>
    <phoneticPr fontId="2"/>
  </si>
  <si>
    <t>500g（固450g）</t>
    <rPh sb="5" eb="6">
      <t>カタ</t>
    </rPh>
    <phoneticPr fontId="2"/>
  </si>
  <si>
    <t>049320</t>
  </si>
  <si>
    <t>冷）ブロッコリー</t>
  </si>
  <si>
    <t>ハインツ</t>
  </si>
  <si>
    <t>500g（約30個）</t>
    <rPh sb="5" eb="6">
      <t>ヤク</t>
    </rPh>
    <rPh sb="8" eb="9">
      <t>コ</t>
    </rPh>
    <phoneticPr fontId="2"/>
  </si>
  <si>
    <t>ほうれん草</t>
    <rPh sb="4" eb="5">
      <t>ソウ</t>
    </rPh>
    <phoneticPr fontId="2"/>
  </si>
  <si>
    <t>049075</t>
  </si>
  <si>
    <t>冷）ほうれん草カット</t>
  </si>
  <si>
    <t>根三つ葉</t>
  </si>
  <si>
    <t>約３００ｇ</t>
  </si>
  <si>
    <t>ピーマン</t>
    <phoneticPr fontId="2"/>
  </si>
  <si>
    <t>M</t>
    <phoneticPr fontId="2"/>
  </si>
  <si>
    <t>022380</t>
    <phoneticPr fontId="2"/>
  </si>
  <si>
    <t>pc</t>
    <phoneticPr fontId="2"/>
  </si>
  <si>
    <t>ブロッコリー</t>
    <phoneticPr fontId="2"/>
  </si>
  <si>
    <t>200g</t>
    <phoneticPr fontId="2"/>
  </si>
  <si>
    <t>4～5cmカット</t>
    <phoneticPr fontId="2"/>
  </si>
  <si>
    <t>みょうが</t>
    <phoneticPr fontId="2"/>
  </si>
  <si>
    <t>031313</t>
    <phoneticPr fontId="2"/>
  </si>
  <si>
    <t>もやし</t>
    <phoneticPr fontId="2"/>
  </si>
  <si>
    <t>100g</t>
  </si>
  <si>
    <t>レタス</t>
    <phoneticPr fontId="2"/>
  </si>
  <si>
    <t>80g</t>
    <phoneticPr fontId="2"/>
  </si>
  <si>
    <t>グリーンカール</t>
    <phoneticPr fontId="2"/>
  </si>
  <si>
    <t>サニーレタス</t>
    <phoneticPr fontId="2"/>
  </si>
  <si>
    <t>蓮根</t>
    <rPh sb="0" eb="2">
      <t>レンコン</t>
    </rPh>
    <phoneticPr fontId="2"/>
  </si>
  <si>
    <t>ミント</t>
    <phoneticPr fontId="2"/>
  </si>
  <si>
    <t>049534</t>
    <phoneticPr fontId="2"/>
  </si>
  <si>
    <t>冷）ミックスベジタブル1kg</t>
  </si>
  <si>
    <t>木の芽</t>
    <rPh sb="0" eb="1">
      <t>キ</t>
    </rPh>
    <rPh sb="2" eb="3">
      <t>メ</t>
    </rPh>
    <phoneticPr fontId="2"/>
  </si>
  <si>
    <t>049065</t>
    <phoneticPr fontId="2"/>
  </si>
  <si>
    <t>アボカド</t>
    <phoneticPr fontId="2"/>
  </si>
  <si>
    <t>内850g固480ｇ</t>
    <rPh sb="0" eb="1">
      <t>ナイ</t>
    </rPh>
    <rPh sb="5" eb="6">
      <t>カタ</t>
    </rPh>
    <phoneticPr fontId="2"/>
  </si>
  <si>
    <t>88玉</t>
    <rPh sb="2" eb="3">
      <t>タマ</t>
    </rPh>
    <phoneticPr fontId="2"/>
  </si>
  <si>
    <t>キューピー</t>
    <phoneticPr fontId="2"/>
  </si>
  <si>
    <t>33玉</t>
    <rPh sb="2" eb="3">
      <t>タマ</t>
    </rPh>
    <phoneticPr fontId="2"/>
  </si>
  <si>
    <t>グレープフルーツ(白)</t>
    <rPh sb="9" eb="10">
      <t>シロ</t>
    </rPh>
    <phoneticPr fontId="2"/>
  </si>
  <si>
    <t>45玉</t>
    <rPh sb="2" eb="3">
      <t>タマ</t>
    </rPh>
    <phoneticPr fontId="2"/>
  </si>
  <si>
    <t>グレープフルーツ(赤)</t>
    <rPh sb="9" eb="10">
      <t>アカ</t>
    </rPh>
    <phoneticPr fontId="2"/>
  </si>
  <si>
    <t>011369</t>
    <phoneticPr fontId="2"/>
  </si>
  <si>
    <t>キユ―ピー</t>
    <phoneticPr fontId="2"/>
  </si>
  <si>
    <t>835g</t>
    <phoneticPr fontId="2"/>
  </si>
  <si>
    <t>020552</t>
    <phoneticPr fontId="2"/>
  </si>
  <si>
    <t>トノハタ</t>
    <phoneticPr fontId="2"/>
  </si>
  <si>
    <t>014679</t>
    <phoneticPr fontId="2"/>
  </si>
  <si>
    <t>オレンジ</t>
    <phoneticPr fontId="2"/>
  </si>
  <si>
    <t>089708</t>
    <phoneticPr fontId="2"/>
  </si>
  <si>
    <t>トロピカーナ</t>
    <phoneticPr fontId="2"/>
  </si>
  <si>
    <t>900ｍｌ</t>
    <phoneticPr fontId="2"/>
  </si>
  <si>
    <t>011189</t>
    <phoneticPr fontId="2"/>
  </si>
  <si>
    <t>DPママレード</t>
    <phoneticPr fontId="2"/>
  </si>
  <si>
    <t>キューピー</t>
    <phoneticPr fontId="2"/>
  </si>
  <si>
    <t>14ｇ×20</t>
    <phoneticPr fontId="2"/>
  </si>
  <si>
    <t>キウイ</t>
    <phoneticPr fontId="2"/>
  </si>
  <si>
    <t>088152</t>
    <phoneticPr fontId="2"/>
  </si>
  <si>
    <t>100％グレープフルーツジュース</t>
    <phoneticPr fontId="2"/>
  </si>
  <si>
    <t>えのき</t>
    <phoneticPr fontId="2"/>
  </si>
  <si>
    <t>014756</t>
    <phoneticPr fontId="2"/>
  </si>
  <si>
    <t>生椎茸</t>
    <rPh sb="0" eb="1">
      <t>ナマ</t>
    </rPh>
    <rPh sb="1" eb="3">
      <t>シイタケ</t>
    </rPh>
    <phoneticPr fontId="2"/>
  </si>
  <si>
    <t>014755</t>
    <phoneticPr fontId="2"/>
  </si>
  <si>
    <t>ぶなしめじ</t>
    <phoneticPr fontId="2"/>
  </si>
  <si>
    <t>013371</t>
    <phoneticPr fontId="2"/>
  </si>
  <si>
    <t>内400g固200g</t>
    <rPh sb="0" eb="1">
      <t>ナイ</t>
    </rPh>
    <rPh sb="5" eb="6">
      <t>カタ</t>
    </rPh>
    <phoneticPr fontId="2"/>
  </si>
  <si>
    <t>エリンギ茸</t>
    <rPh sb="4" eb="5">
      <t>タケ</t>
    </rPh>
    <phoneticPr fontId="2"/>
  </si>
  <si>
    <t>013941</t>
    <phoneticPr fontId="2"/>
  </si>
  <si>
    <t>舞茸</t>
    <rPh sb="0" eb="2">
      <t>マイタケ</t>
    </rPh>
    <phoneticPr fontId="2"/>
  </si>
  <si>
    <t>018410</t>
    <phoneticPr fontId="2"/>
  </si>
  <si>
    <t>高岡屋</t>
    <rPh sb="0" eb="2">
      <t>タカオカ</t>
    </rPh>
    <rPh sb="2" eb="3">
      <t>ヤ</t>
    </rPh>
    <phoneticPr fontId="2"/>
  </si>
  <si>
    <t>100ｇ</t>
    <phoneticPr fontId="2"/>
  </si>
  <si>
    <t>018503</t>
    <phoneticPr fontId="2"/>
  </si>
  <si>
    <t>徳用きざみのり3ｍｍ幅</t>
    <rPh sb="0" eb="2">
      <t>トクヨウ</t>
    </rPh>
    <rPh sb="10" eb="11">
      <t>ハバ</t>
    </rPh>
    <phoneticPr fontId="2"/>
  </si>
  <si>
    <t>小浅商事</t>
    <rPh sb="0" eb="2">
      <t>コアサ</t>
    </rPh>
    <rPh sb="2" eb="4">
      <t>ショウジ</t>
    </rPh>
    <phoneticPr fontId="2"/>
  </si>
  <si>
    <t>018439</t>
    <phoneticPr fontId="2"/>
  </si>
  <si>
    <t>焼きのり　全型</t>
    <rPh sb="0" eb="1">
      <t>ヤ</t>
    </rPh>
    <rPh sb="5" eb="7">
      <t>ゼンケイ</t>
    </rPh>
    <phoneticPr fontId="2"/>
  </si>
  <si>
    <t>丸山海苔</t>
    <rPh sb="0" eb="2">
      <t>マルヤマ</t>
    </rPh>
    <rPh sb="2" eb="4">
      <t>ノリ</t>
    </rPh>
    <phoneticPr fontId="2"/>
  </si>
  <si>
    <t>018468</t>
    <phoneticPr fontId="2"/>
  </si>
  <si>
    <t>5枚×100</t>
    <rPh sb="1" eb="2">
      <t>マイ</t>
    </rPh>
    <phoneticPr fontId="2"/>
  </si>
  <si>
    <t>018372</t>
    <phoneticPr fontId="2"/>
  </si>
  <si>
    <t>山海通商</t>
    <rPh sb="0" eb="2">
      <t>サンカイ</t>
    </rPh>
    <rPh sb="2" eb="4">
      <t>ツウショウ</t>
    </rPh>
    <phoneticPr fontId="2"/>
  </si>
  <si>
    <t>064164</t>
    <phoneticPr fontId="2"/>
  </si>
  <si>
    <t>カットとろろ昆布</t>
    <rPh sb="6" eb="8">
      <t>コンブ</t>
    </rPh>
    <phoneticPr fontId="2"/>
  </si>
  <si>
    <t>乙女草</t>
    <rPh sb="0" eb="2">
      <t>オトメ</t>
    </rPh>
    <rPh sb="2" eb="3">
      <t>グサ</t>
    </rPh>
    <phoneticPr fontId="2"/>
  </si>
  <si>
    <t>200個</t>
    <rPh sb="3" eb="4">
      <t>コ</t>
    </rPh>
    <phoneticPr fontId="2"/>
  </si>
  <si>
    <t>022623</t>
    <phoneticPr fontId="2"/>
  </si>
  <si>
    <t>015704</t>
    <phoneticPr fontId="2"/>
  </si>
  <si>
    <t>かんてんクック（粉寒天）</t>
    <rPh sb="8" eb="9">
      <t>コナ</t>
    </rPh>
    <rPh sb="9" eb="11">
      <t>カンテン</t>
    </rPh>
    <phoneticPr fontId="2"/>
  </si>
  <si>
    <t>伊那食品</t>
    <rPh sb="0" eb="2">
      <t>イナ</t>
    </rPh>
    <rPh sb="2" eb="4">
      <t>ショクヒン</t>
    </rPh>
    <phoneticPr fontId="2"/>
  </si>
  <si>
    <t>4ｇ×20</t>
    <phoneticPr fontId="2"/>
  </si>
  <si>
    <t>059999</t>
    <phoneticPr fontId="2"/>
  </si>
  <si>
    <t>塩蔵　赤とさか</t>
    <rPh sb="0" eb="2">
      <t>エンゾウ</t>
    </rPh>
    <rPh sb="3" eb="4">
      <t>アカ</t>
    </rPh>
    <phoneticPr fontId="2"/>
  </si>
  <si>
    <t>塩蔵　青とさか</t>
    <rPh sb="0" eb="2">
      <t>エンゾウ</t>
    </rPh>
    <rPh sb="3" eb="4">
      <t>アオ</t>
    </rPh>
    <phoneticPr fontId="2"/>
  </si>
  <si>
    <t>018662</t>
    <phoneticPr fontId="2"/>
  </si>
  <si>
    <t>干ひじき</t>
    <rPh sb="0" eb="1">
      <t>ホ</t>
    </rPh>
    <phoneticPr fontId="2"/>
  </si>
  <si>
    <t>060680</t>
    <phoneticPr fontId="2"/>
  </si>
  <si>
    <t>冷凍　美ら海もずく（味なし）</t>
    <rPh sb="0" eb="2">
      <t>レイトウ</t>
    </rPh>
    <rPh sb="3" eb="4">
      <t>チュ</t>
    </rPh>
    <rPh sb="5" eb="6">
      <t>ウミ</t>
    </rPh>
    <rPh sb="10" eb="11">
      <t>アジ</t>
    </rPh>
    <phoneticPr fontId="2"/>
  </si>
  <si>
    <t>理研ビタミン</t>
    <rPh sb="0" eb="2">
      <t>リケン</t>
    </rPh>
    <phoneticPr fontId="2"/>
  </si>
  <si>
    <t>064013</t>
    <phoneticPr fontId="2"/>
  </si>
  <si>
    <t>018320</t>
    <phoneticPr fontId="2"/>
  </si>
  <si>
    <t>ひかり味噌</t>
    <rPh sb="3" eb="5">
      <t>ミソ</t>
    </rPh>
    <phoneticPr fontId="2"/>
  </si>
  <si>
    <t>064178</t>
    <phoneticPr fontId="2"/>
  </si>
  <si>
    <t>海藻サラダ（華）</t>
    <rPh sb="0" eb="2">
      <t>カイソウ</t>
    </rPh>
    <rPh sb="6" eb="7">
      <t>ハナ</t>
    </rPh>
    <phoneticPr fontId="2"/>
  </si>
  <si>
    <t>054186</t>
    <phoneticPr fontId="2"/>
  </si>
  <si>
    <t>冷凍　銀穴子開き35ｇ（10枚）</t>
    <rPh sb="0" eb="2">
      <t>レイトウ</t>
    </rPh>
    <rPh sb="3" eb="4">
      <t>ギン</t>
    </rPh>
    <rPh sb="4" eb="6">
      <t>アナゴ</t>
    </rPh>
    <rPh sb="6" eb="7">
      <t>ヒラ</t>
    </rPh>
    <rPh sb="14" eb="15">
      <t>マイ</t>
    </rPh>
    <phoneticPr fontId="2"/>
  </si>
  <si>
    <t>三浦水産</t>
    <rPh sb="0" eb="2">
      <t>ミウラ</t>
    </rPh>
    <rPh sb="2" eb="4">
      <t>スイサン</t>
    </rPh>
    <phoneticPr fontId="2"/>
  </si>
  <si>
    <t>35ｇ×10</t>
    <phoneticPr fontId="2"/>
  </si>
  <si>
    <t>018672</t>
    <phoneticPr fontId="2"/>
  </si>
  <si>
    <t>ヤマキ</t>
    <phoneticPr fontId="2"/>
  </si>
  <si>
    <t>054119</t>
    <phoneticPr fontId="2"/>
  </si>
  <si>
    <t>水研</t>
    <rPh sb="0" eb="2">
      <t>スイケン</t>
    </rPh>
    <phoneticPr fontId="2"/>
  </si>
  <si>
    <t>40ｇ×5</t>
    <phoneticPr fontId="2"/>
  </si>
  <si>
    <t>谷藤水産</t>
    <rPh sb="0" eb="1">
      <t>タニ</t>
    </rPh>
    <rPh sb="1" eb="2">
      <t>フジ</t>
    </rPh>
    <rPh sb="2" eb="4">
      <t>スイサン</t>
    </rPh>
    <phoneticPr fontId="2"/>
  </si>
  <si>
    <t>うなぎ蒲焼100ｇ（固形80ｇ）</t>
    <rPh sb="3" eb="5">
      <t>カバヤキ</t>
    </rPh>
    <rPh sb="10" eb="12">
      <t>コケイ</t>
    </rPh>
    <phoneticPr fontId="2"/>
  </si>
  <si>
    <t>054873</t>
    <phoneticPr fontId="2"/>
  </si>
  <si>
    <t>056690</t>
    <phoneticPr fontId="2"/>
  </si>
  <si>
    <t>018549</t>
    <phoneticPr fontId="2"/>
  </si>
  <si>
    <t>マルハチ村松</t>
    <rPh sb="4" eb="6">
      <t>ムラマツ</t>
    </rPh>
    <phoneticPr fontId="2"/>
  </si>
  <si>
    <t>054147</t>
    <phoneticPr fontId="2"/>
  </si>
  <si>
    <t>きす開き（30枚入り）</t>
    <rPh sb="2" eb="3">
      <t>ヒラ</t>
    </rPh>
    <rPh sb="7" eb="8">
      <t>マイ</t>
    </rPh>
    <rPh sb="8" eb="9">
      <t>イ</t>
    </rPh>
    <phoneticPr fontId="2"/>
  </si>
  <si>
    <t>ショクリュー</t>
    <phoneticPr fontId="2"/>
  </si>
  <si>
    <t>550ｇ</t>
    <phoneticPr fontId="2"/>
  </si>
  <si>
    <t>050252</t>
    <phoneticPr fontId="2"/>
  </si>
  <si>
    <t>谷藤水産</t>
    <rPh sb="0" eb="1">
      <t>タニ</t>
    </rPh>
    <rPh sb="1" eb="2">
      <t>トウ</t>
    </rPh>
    <rPh sb="2" eb="4">
      <t>スイサン</t>
    </rPh>
    <phoneticPr fontId="2"/>
  </si>
  <si>
    <t>約130ｇ×10</t>
    <rPh sb="0" eb="1">
      <t>ヤク</t>
    </rPh>
    <phoneticPr fontId="2"/>
  </si>
  <si>
    <t>054671</t>
    <phoneticPr fontId="2"/>
  </si>
  <si>
    <t>約14ｇ×10</t>
    <rPh sb="0" eb="1">
      <t>ヤク</t>
    </rPh>
    <phoneticPr fontId="2"/>
  </si>
  <si>
    <t>060418</t>
    <phoneticPr fontId="2"/>
  </si>
  <si>
    <t>冷凍　白身魚すり身</t>
    <rPh sb="0" eb="2">
      <t>レイトウ</t>
    </rPh>
    <rPh sb="3" eb="5">
      <t>シロミ</t>
    </rPh>
    <rPh sb="5" eb="6">
      <t>サカナ</t>
    </rPh>
    <rPh sb="8" eb="9">
      <t>ミ</t>
    </rPh>
    <phoneticPr fontId="2"/>
  </si>
  <si>
    <t>064540</t>
    <phoneticPr fontId="2"/>
  </si>
  <si>
    <t>冷凍たらこカット済</t>
    <rPh sb="0" eb="2">
      <t>レイトウ</t>
    </rPh>
    <rPh sb="8" eb="9">
      <t>スミ</t>
    </rPh>
    <phoneticPr fontId="2"/>
  </si>
  <si>
    <t>マリンフーズ</t>
    <phoneticPr fontId="2"/>
  </si>
  <si>
    <t>056884</t>
    <phoneticPr fontId="2"/>
  </si>
  <si>
    <t>冷凍　明太子チューブ</t>
    <rPh sb="0" eb="2">
      <t>レイトウ</t>
    </rPh>
    <rPh sb="3" eb="6">
      <t>メンタイコ</t>
    </rPh>
    <phoneticPr fontId="2"/>
  </si>
  <si>
    <t>やまや</t>
    <phoneticPr fontId="2"/>
  </si>
  <si>
    <t>ショクリュー</t>
    <phoneticPr fontId="2"/>
  </si>
  <si>
    <t>ツナフレーク缶（S)</t>
    <rPh sb="6" eb="7">
      <t>カン</t>
    </rPh>
    <phoneticPr fontId="2"/>
  </si>
  <si>
    <t>1ｋｇ</t>
    <phoneticPr fontId="2"/>
  </si>
  <si>
    <t>内130g固65g</t>
    <rPh sb="0" eb="1">
      <t>ナイ</t>
    </rPh>
    <rPh sb="5" eb="6">
      <t>カタ</t>
    </rPh>
    <phoneticPr fontId="2"/>
  </si>
  <si>
    <t>056848</t>
    <phoneticPr fontId="2"/>
  </si>
  <si>
    <t>冷凍刺身ほたて（貝柱）3S</t>
    <rPh sb="0" eb="2">
      <t>レイトウ</t>
    </rPh>
    <rPh sb="2" eb="4">
      <t>サシミ</t>
    </rPh>
    <rPh sb="8" eb="9">
      <t>カイ</t>
    </rPh>
    <rPh sb="9" eb="10">
      <t>ハシラ</t>
    </rPh>
    <phoneticPr fontId="2"/>
  </si>
  <si>
    <t>014359</t>
    <phoneticPr fontId="2"/>
  </si>
  <si>
    <t>貝柱水煮　ほぐし身缶</t>
    <rPh sb="0" eb="2">
      <t>カイバシラ</t>
    </rPh>
    <rPh sb="2" eb="4">
      <t>ミズニ</t>
    </rPh>
    <rPh sb="8" eb="9">
      <t>ミ</t>
    </rPh>
    <rPh sb="9" eb="10">
      <t>カン</t>
    </rPh>
    <phoneticPr fontId="2"/>
  </si>
  <si>
    <t>056143</t>
    <phoneticPr fontId="2"/>
  </si>
  <si>
    <t>冷凍　有頭えび（30尾）</t>
    <rPh sb="0" eb="2">
      <t>レイトウ</t>
    </rPh>
    <rPh sb="3" eb="5">
      <t>ユウトウ</t>
    </rPh>
    <rPh sb="10" eb="11">
      <t>ビ</t>
    </rPh>
    <phoneticPr fontId="2"/>
  </si>
  <si>
    <t>1.3kg</t>
    <phoneticPr fontId="2"/>
  </si>
  <si>
    <t>056391</t>
    <phoneticPr fontId="2"/>
  </si>
  <si>
    <t>素干桜えび（無着色）</t>
    <rPh sb="0" eb="1">
      <t>ス</t>
    </rPh>
    <rPh sb="1" eb="2">
      <t>ボ</t>
    </rPh>
    <rPh sb="2" eb="3">
      <t>サクラ</t>
    </rPh>
    <rPh sb="6" eb="9">
      <t>ムチャクショク</t>
    </rPh>
    <phoneticPr fontId="2"/>
  </si>
  <si>
    <t>ヤマト食品</t>
    <rPh sb="3" eb="5">
      <t>ショクヒン</t>
    </rPh>
    <phoneticPr fontId="2"/>
  </si>
  <si>
    <t>50ｇ</t>
    <phoneticPr fontId="2"/>
  </si>
  <si>
    <t>056260</t>
    <phoneticPr fontId="2"/>
  </si>
  <si>
    <t>むきえび61/70（1ｋｇ）</t>
    <phoneticPr fontId="2"/>
  </si>
  <si>
    <t>1ｋｇ(190～200尾）</t>
    <phoneticPr fontId="2"/>
  </si>
  <si>
    <t>056188</t>
    <phoneticPr fontId="2"/>
  </si>
  <si>
    <t>バナメイ無頭えび16-20</t>
    <rPh sb="4" eb="5">
      <t>ム</t>
    </rPh>
    <rPh sb="5" eb="6">
      <t>アタマ</t>
    </rPh>
    <phoneticPr fontId="2"/>
  </si>
  <si>
    <t>1.8kg（64～80</t>
    <phoneticPr fontId="2"/>
  </si>
  <si>
    <t>056196</t>
    <phoneticPr fontId="2"/>
  </si>
  <si>
    <t>バナメイ無頭えび21-25</t>
    <rPh sb="4" eb="5">
      <t>ム</t>
    </rPh>
    <rPh sb="5" eb="6">
      <t>アタマ</t>
    </rPh>
    <phoneticPr fontId="2"/>
  </si>
  <si>
    <t>1.8kg（84～100</t>
    <phoneticPr fontId="2"/>
  </si>
  <si>
    <t>013133</t>
    <phoneticPr fontId="2"/>
  </si>
  <si>
    <t>ストー缶詰</t>
    <rPh sb="3" eb="4">
      <t>カン</t>
    </rPh>
    <rPh sb="4" eb="5">
      <t>ツ</t>
    </rPh>
    <phoneticPr fontId="2"/>
  </si>
  <si>
    <t>125ｇ</t>
    <phoneticPr fontId="2"/>
  </si>
  <si>
    <t>060563</t>
    <phoneticPr fontId="2"/>
  </si>
  <si>
    <t>冷凍かに棒（かにかま）</t>
    <rPh sb="0" eb="2">
      <t>レイトウ</t>
    </rPh>
    <rPh sb="4" eb="5">
      <t>ボウ</t>
    </rPh>
    <phoneticPr fontId="2"/>
  </si>
  <si>
    <t>スギヨ</t>
    <phoneticPr fontId="2"/>
  </si>
  <si>
    <t>20ｇ×20</t>
    <phoneticPr fontId="2"/>
  </si>
  <si>
    <t>060076</t>
    <phoneticPr fontId="2"/>
  </si>
  <si>
    <t>冷凍　赤小板</t>
    <rPh sb="0" eb="2">
      <t>レイトウ</t>
    </rPh>
    <rPh sb="3" eb="4">
      <t>アカ</t>
    </rPh>
    <rPh sb="4" eb="5">
      <t>コ</t>
    </rPh>
    <rPh sb="5" eb="6">
      <t>イタ</t>
    </rPh>
    <phoneticPr fontId="2"/>
  </si>
  <si>
    <t>スズヒロ</t>
    <phoneticPr fontId="2"/>
  </si>
  <si>
    <t>200ｇ</t>
    <phoneticPr fontId="2"/>
  </si>
  <si>
    <t>060066</t>
    <phoneticPr fontId="2"/>
  </si>
  <si>
    <t>フジミツ</t>
    <phoneticPr fontId="2"/>
  </si>
  <si>
    <t>50ｇ×10</t>
    <phoneticPr fontId="2"/>
  </si>
  <si>
    <t>060113</t>
    <phoneticPr fontId="2"/>
  </si>
  <si>
    <t>冷凍つみれ</t>
    <rPh sb="0" eb="2">
      <t>レイトウ</t>
    </rPh>
    <phoneticPr fontId="2"/>
  </si>
  <si>
    <t>ｷｯｺｰﾏﾝｿｲﾌｰｽﾞ</t>
    <phoneticPr fontId="2"/>
  </si>
  <si>
    <t>1ｋｇ（約70個）</t>
    <phoneticPr fontId="2"/>
  </si>
  <si>
    <t>060092</t>
    <phoneticPr fontId="2"/>
  </si>
  <si>
    <t>スズヒロ</t>
    <phoneticPr fontId="2"/>
  </si>
  <si>
    <t>160ｇ</t>
    <phoneticPr fontId="2"/>
  </si>
  <si>
    <t>060102</t>
    <phoneticPr fontId="2"/>
  </si>
  <si>
    <t>枚</t>
    <rPh sb="0" eb="1">
      <t>マイ</t>
    </rPh>
    <phoneticPr fontId="2"/>
  </si>
  <si>
    <t>60ｇ</t>
    <phoneticPr fontId="2"/>
  </si>
  <si>
    <t>060024</t>
    <phoneticPr fontId="2"/>
  </si>
  <si>
    <t>ｷｯｺｰﾏﾝｿｲﾌｰｽﾞ</t>
    <phoneticPr fontId="2"/>
  </si>
  <si>
    <t>pc</t>
    <phoneticPr fontId="2"/>
  </si>
  <si>
    <t>50ｇ×10</t>
    <phoneticPr fontId="2"/>
  </si>
  <si>
    <t>065037</t>
    <phoneticPr fontId="2"/>
  </si>
  <si>
    <t>ニッスイ</t>
    <phoneticPr fontId="2"/>
  </si>
  <si>
    <t>70ｇ×10</t>
    <phoneticPr fontId="2"/>
  </si>
  <si>
    <t>089999</t>
    <phoneticPr fontId="2"/>
  </si>
  <si>
    <t>和牛肩ロース　丸</t>
    <rPh sb="0" eb="2">
      <t>ワギュウ</t>
    </rPh>
    <rPh sb="2" eb="3">
      <t>カタ</t>
    </rPh>
    <rPh sb="7" eb="8">
      <t>マル</t>
    </rPh>
    <phoneticPr fontId="2"/>
  </si>
  <si>
    <t>エスフーズ</t>
    <phoneticPr fontId="2"/>
  </si>
  <si>
    <t>和牛もも　丸</t>
    <rPh sb="0" eb="2">
      <t>ワギュウ</t>
    </rPh>
    <rPh sb="5" eb="6">
      <t>マル</t>
    </rPh>
    <phoneticPr fontId="2"/>
  </si>
  <si>
    <t>和牛ひれ　丸</t>
    <rPh sb="0" eb="2">
      <t>ワギュウ</t>
    </rPh>
    <rPh sb="5" eb="6">
      <t>マル</t>
    </rPh>
    <phoneticPr fontId="2"/>
  </si>
  <si>
    <t>082326</t>
    <phoneticPr fontId="2"/>
  </si>
  <si>
    <t>牛肩ローススライス3ｍｍ厚</t>
    <rPh sb="0" eb="1">
      <t>ギュウ</t>
    </rPh>
    <rPh sb="1" eb="2">
      <t>カタ</t>
    </rPh>
    <rPh sb="12" eb="13">
      <t>アツ</t>
    </rPh>
    <phoneticPr fontId="2"/>
  </si>
  <si>
    <t>旭屋</t>
    <rPh sb="0" eb="2">
      <t>アサヒヤ</t>
    </rPh>
    <phoneticPr fontId="2"/>
  </si>
  <si>
    <t>082360</t>
    <phoneticPr fontId="2"/>
  </si>
  <si>
    <t>牛バラスライス2.5ｍｍ厚</t>
    <rPh sb="0" eb="1">
      <t>ギュウ</t>
    </rPh>
    <rPh sb="12" eb="13">
      <t>アツ</t>
    </rPh>
    <phoneticPr fontId="2"/>
  </si>
  <si>
    <t>082462</t>
    <phoneticPr fontId="2"/>
  </si>
  <si>
    <t>牛モモスライス2.3ｍｍ厚</t>
    <rPh sb="0" eb="1">
      <t>ギュウ</t>
    </rPh>
    <rPh sb="12" eb="13">
      <t>アツ</t>
    </rPh>
    <phoneticPr fontId="2"/>
  </si>
  <si>
    <t>082290</t>
    <phoneticPr fontId="2"/>
  </si>
  <si>
    <t>チルドAust牛ヒレ</t>
    <rPh sb="7" eb="8">
      <t>ギュウ</t>
    </rPh>
    <phoneticPr fontId="2"/>
  </si>
  <si>
    <t>1ｋｇ単位</t>
    <rPh sb="3" eb="5">
      <t>タンイ</t>
    </rPh>
    <phoneticPr fontId="2"/>
  </si>
  <si>
    <t>牛挽肉</t>
    <rPh sb="0" eb="1">
      <t>ギュウ</t>
    </rPh>
    <rPh sb="1" eb="3">
      <t>ヒキニク</t>
    </rPh>
    <phoneticPr fontId="2"/>
  </si>
  <si>
    <t>チルドカナダ産豚肩ロースS</t>
    <rPh sb="6" eb="7">
      <t>サン</t>
    </rPh>
    <rPh sb="7" eb="8">
      <t>トン</t>
    </rPh>
    <rPh sb="8" eb="9">
      <t>カタ</t>
    </rPh>
    <phoneticPr fontId="2"/>
  </si>
  <si>
    <t>チルドカナダ産豚ロースS</t>
    <rPh sb="6" eb="7">
      <t>サン</t>
    </rPh>
    <rPh sb="7" eb="8">
      <t>トン</t>
    </rPh>
    <phoneticPr fontId="2"/>
  </si>
  <si>
    <t>082203</t>
    <phoneticPr fontId="2"/>
  </si>
  <si>
    <t>2～3mmｽﾗｲｽ</t>
    <phoneticPr fontId="2"/>
  </si>
  <si>
    <t>080565</t>
    <phoneticPr fontId="2"/>
  </si>
  <si>
    <t>冷凍豚モモスライス</t>
    <rPh sb="0" eb="1">
      <t>レイ</t>
    </rPh>
    <rPh sb="1" eb="2">
      <t>トウ</t>
    </rPh>
    <rPh sb="2" eb="3">
      <t>トン</t>
    </rPh>
    <phoneticPr fontId="2"/>
  </si>
  <si>
    <t>チルド豚ヒレブロック</t>
    <rPh sb="3" eb="4">
      <t>トン</t>
    </rPh>
    <phoneticPr fontId="2"/>
  </si>
  <si>
    <t>不定貫（1本約400ｇ）本単位</t>
    <rPh sb="0" eb="3">
      <t>フテイカン</t>
    </rPh>
    <rPh sb="5" eb="6">
      <t>ホン</t>
    </rPh>
    <rPh sb="12" eb="13">
      <t>ホン</t>
    </rPh>
    <rPh sb="13" eb="15">
      <t>タンイ</t>
    </rPh>
    <phoneticPr fontId="2"/>
  </si>
  <si>
    <t>豚挽肉（BQF)</t>
    <rPh sb="0" eb="1">
      <t>トン</t>
    </rPh>
    <rPh sb="1" eb="3">
      <t>ヒキニク</t>
    </rPh>
    <phoneticPr fontId="2"/>
  </si>
  <si>
    <t>松坂ハム</t>
    <rPh sb="0" eb="2">
      <t>マツザカ</t>
    </rPh>
    <phoneticPr fontId="2"/>
  </si>
  <si>
    <t>生ハムスライス（ロース）</t>
    <rPh sb="0" eb="1">
      <t>ナマ</t>
    </rPh>
    <phoneticPr fontId="2"/>
  </si>
  <si>
    <t>お買い得ポークウインナー</t>
    <rPh sb="1" eb="2">
      <t>カ</t>
    </rPh>
    <rPh sb="3" eb="4">
      <t>ドク</t>
    </rPh>
    <phoneticPr fontId="2"/>
  </si>
  <si>
    <t>フランク（並）</t>
    <rPh sb="5" eb="6">
      <t>ナミ</t>
    </rPh>
    <phoneticPr fontId="2"/>
  </si>
  <si>
    <t>豚肩ロース焼豚ブロック</t>
    <rPh sb="0" eb="1">
      <t>トン</t>
    </rPh>
    <rPh sb="1" eb="2">
      <t>カタ</t>
    </rPh>
    <rPh sb="5" eb="6">
      <t>ヤキ</t>
    </rPh>
    <rPh sb="6" eb="7">
      <t>ブタ</t>
    </rPh>
    <phoneticPr fontId="2"/>
  </si>
  <si>
    <t>約800ｇ</t>
    <rPh sb="0" eb="1">
      <t>ヤク</t>
    </rPh>
    <phoneticPr fontId="2"/>
  </si>
  <si>
    <t>粉ゼラチン</t>
    <rPh sb="0" eb="1">
      <t>コナ</t>
    </rPh>
    <phoneticPr fontId="2"/>
  </si>
  <si>
    <t>愛国</t>
    <rPh sb="0" eb="2">
      <t>アイコク</t>
    </rPh>
    <phoneticPr fontId="2"/>
  </si>
  <si>
    <t>080970</t>
    <phoneticPr fontId="2"/>
  </si>
  <si>
    <t>080100</t>
    <phoneticPr fontId="2"/>
  </si>
  <si>
    <t>085344</t>
    <phoneticPr fontId="2"/>
  </si>
  <si>
    <t>ロースハムスライス</t>
    <phoneticPr fontId="2"/>
  </si>
  <si>
    <t>180ｇ（２ｍｍ厚、１２～１３枚）</t>
    <phoneticPr fontId="2"/>
  </si>
  <si>
    <t>085409</t>
    <phoneticPr fontId="2"/>
  </si>
  <si>
    <t>100ｇ（12枚～14枚）</t>
    <phoneticPr fontId="2"/>
  </si>
  <si>
    <t>085197</t>
    <phoneticPr fontId="2"/>
  </si>
  <si>
    <t>ベーコンブロック</t>
    <phoneticPr fontId="2"/>
  </si>
  <si>
    <t>デリフレッシュ</t>
    <phoneticPr fontId="2"/>
  </si>
  <si>
    <t>850ｇ</t>
    <phoneticPr fontId="2"/>
  </si>
  <si>
    <t>085200</t>
    <phoneticPr fontId="2"/>
  </si>
  <si>
    <t>ベーコンスライス</t>
    <phoneticPr fontId="2"/>
  </si>
  <si>
    <t>155ｇ（2.5ｍｍ厚・約７枚）</t>
    <phoneticPr fontId="2"/>
  </si>
  <si>
    <t>085155</t>
    <phoneticPr fontId="2"/>
  </si>
  <si>
    <t>380ｇ（約22本入り）</t>
    <phoneticPr fontId="2"/>
  </si>
  <si>
    <t>085147</t>
    <phoneticPr fontId="2"/>
  </si>
  <si>
    <t>1ｋｇ、約20本、50ｇ/本（径26mm、長110mm）</t>
    <phoneticPr fontId="2"/>
  </si>
  <si>
    <t>085206</t>
    <phoneticPr fontId="2"/>
  </si>
  <si>
    <t>NCK</t>
    <phoneticPr fontId="2"/>
  </si>
  <si>
    <t>015710</t>
    <phoneticPr fontId="2"/>
  </si>
  <si>
    <t>450ｇ</t>
    <phoneticPr fontId="2"/>
  </si>
  <si>
    <t>甲州屋</t>
    <rPh sb="0" eb="2">
      <t>コウシュウ</t>
    </rPh>
    <rPh sb="2" eb="3">
      <t>ヤ</t>
    </rPh>
    <phoneticPr fontId="2"/>
  </si>
  <si>
    <t>10ｇ単位対応（+-５ｇ誤差）</t>
    <rPh sb="3" eb="5">
      <t>タンイ</t>
    </rPh>
    <rPh sb="5" eb="7">
      <t>タイオウ</t>
    </rPh>
    <rPh sb="12" eb="14">
      <t>ゴサ</t>
    </rPh>
    <phoneticPr fontId="2"/>
  </si>
  <si>
    <t>089999</t>
  </si>
  <si>
    <t>081054</t>
    <phoneticPr fontId="2"/>
  </si>
  <si>
    <t>筋なしささみ</t>
    <rPh sb="0" eb="1">
      <t>スジ</t>
    </rPh>
    <phoneticPr fontId="2"/>
  </si>
  <si>
    <t>IBC都デリカ</t>
    <rPh sb="3" eb="4">
      <t>ミヤコ</t>
    </rPh>
    <phoneticPr fontId="2"/>
  </si>
  <si>
    <t>1ｋｇ（45～65g/本）</t>
    <phoneticPr fontId="2"/>
  </si>
  <si>
    <t>081748</t>
    <phoneticPr fontId="2"/>
  </si>
  <si>
    <t>2ｋｇ</t>
    <phoneticPr fontId="2"/>
  </si>
  <si>
    <t>081061</t>
    <phoneticPr fontId="2"/>
  </si>
  <si>
    <t>鶏肝（心臓付）チルド</t>
    <rPh sb="0" eb="1">
      <t>トリ</t>
    </rPh>
    <rPh sb="1" eb="2">
      <t>キモ</t>
    </rPh>
    <rPh sb="3" eb="5">
      <t>シンゾウ</t>
    </rPh>
    <rPh sb="5" eb="6">
      <t>ツキ</t>
    </rPh>
    <phoneticPr fontId="2"/>
  </si>
  <si>
    <t>083401</t>
    <phoneticPr fontId="2"/>
  </si>
  <si>
    <t>合挽（IQF)</t>
    <rPh sb="0" eb="2">
      <t>アイビキ</t>
    </rPh>
    <phoneticPr fontId="2"/>
  </si>
  <si>
    <t>ﾀｲﾍｲﾌｰﾄﾞ</t>
    <phoneticPr fontId="2"/>
  </si>
  <si>
    <t>013342</t>
    <phoneticPr fontId="2"/>
  </si>
  <si>
    <t>うずら卵水煮缶</t>
    <rPh sb="3" eb="4">
      <t>タマゴ</t>
    </rPh>
    <rPh sb="4" eb="6">
      <t>ミズニ</t>
    </rPh>
    <rPh sb="6" eb="7">
      <t>カン</t>
    </rPh>
    <phoneticPr fontId="2"/>
  </si>
  <si>
    <t>２号缶（50～55粒）</t>
    <rPh sb="1" eb="2">
      <t>ゴウ</t>
    </rPh>
    <rPh sb="2" eb="3">
      <t>カン</t>
    </rPh>
    <phoneticPr fontId="2"/>
  </si>
  <si>
    <t>084016</t>
    <phoneticPr fontId="2"/>
  </si>
  <si>
    <t>ｺﾞｰﾙﾄﾞｴｯｸﾞ</t>
    <phoneticPr fontId="2"/>
  </si>
  <si>
    <t>３０個</t>
    <rPh sb="2" eb="3">
      <t>コ</t>
    </rPh>
    <phoneticPr fontId="2"/>
  </si>
  <si>
    <t>060638</t>
    <phoneticPr fontId="2"/>
  </si>
  <si>
    <t>卵とうふ</t>
    <rPh sb="0" eb="1">
      <t>タマゴ</t>
    </rPh>
    <phoneticPr fontId="2"/>
  </si>
  <si>
    <t>スギヨ</t>
    <phoneticPr fontId="2"/>
  </si>
  <si>
    <t>180ｇ</t>
    <phoneticPr fontId="2"/>
  </si>
  <si>
    <t>094147</t>
    <phoneticPr fontId="2"/>
  </si>
  <si>
    <t>明治</t>
    <rPh sb="0" eb="2">
      <t>メイジ</t>
    </rPh>
    <phoneticPr fontId="2"/>
  </si>
  <si>
    <t>089801</t>
    <phoneticPr fontId="2"/>
  </si>
  <si>
    <t>200ｍｌ</t>
    <phoneticPr fontId="2"/>
  </si>
  <si>
    <t>088111</t>
    <phoneticPr fontId="2"/>
  </si>
  <si>
    <t>森永</t>
    <rPh sb="0" eb="2">
      <t>モリナガ</t>
    </rPh>
    <phoneticPr fontId="2"/>
  </si>
  <si>
    <t>016600</t>
    <phoneticPr fontId="2"/>
  </si>
  <si>
    <t>185ｇ</t>
    <phoneticPr fontId="2"/>
  </si>
  <si>
    <t>087420</t>
    <phoneticPr fontId="2"/>
  </si>
  <si>
    <t>087435</t>
    <phoneticPr fontId="2"/>
  </si>
  <si>
    <t>ﾏﾙﾊﾆﾁﾛ</t>
    <phoneticPr fontId="2"/>
  </si>
  <si>
    <t>600ｍｌ</t>
    <phoneticPr fontId="2"/>
  </si>
  <si>
    <t>089608</t>
    <phoneticPr fontId="2"/>
  </si>
  <si>
    <t>日清</t>
    <rPh sb="0" eb="2">
      <t>ニッシン</t>
    </rPh>
    <phoneticPr fontId="2"/>
  </si>
  <si>
    <t>65ｍｌ×10</t>
    <phoneticPr fontId="2"/>
  </si>
  <si>
    <t>094082</t>
    <phoneticPr fontId="2"/>
  </si>
  <si>
    <t>pc</t>
    <phoneticPr fontId="2"/>
  </si>
  <si>
    <t>450ｇ</t>
    <phoneticPr fontId="2"/>
  </si>
  <si>
    <t>087449</t>
    <phoneticPr fontId="2"/>
  </si>
  <si>
    <t>カッテージチーズ</t>
    <phoneticPr fontId="2"/>
  </si>
  <si>
    <t>メイトー</t>
    <phoneticPr fontId="2"/>
  </si>
  <si>
    <t>220ｇ</t>
    <phoneticPr fontId="2"/>
  </si>
  <si>
    <t>087337</t>
    <phoneticPr fontId="2"/>
  </si>
  <si>
    <t>クリームチーズ</t>
    <phoneticPr fontId="2"/>
  </si>
  <si>
    <t>087348</t>
    <phoneticPr fontId="2"/>
  </si>
  <si>
    <t>パルメザンチーズ</t>
    <phoneticPr fontId="2"/>
  </si>
  <si>
    <t>ムラカワ</t>
    <phoneticPr fontId="2"/>
  </si>
  <si>
    <t>80ｇ</t>
    <phoneticPr fontId="2"/>
  </si>
  <si>
    <t>087208</t>
    <phoneticPr fontId="2"/>
  </si>
  <si>
    <t>プロセスチーズ</t>
    <phoneticPr fontId="2"/>
  </si>
  <si>
    <t>800ｇ</t>
    <phoneticPr fontId="2"/>
  </si>
  <si>
    <t>EXVオリーブオイル</t>
    <phoneticPr fontId="2"/>
  </si>
  <si>
    <t>大昌貿易</t>
    <rPh sb="0" eb="2">
      <t>ダイショウ</t>
    </rPh>
    <rPh sb="2" eb="4">
      <t>ボウエキ</t>
    </rPh>
    <phoneticPr fontId="2"/>
  </si>
  <si>
    <t>日清オイリオ</t>
    <rPh sb="0" eb="2">
      <t>ニッシン</t>
    </rPh>
    <phoneticPr fontId="2"/>
  </si>
  <si>
    <t>16㎏</t>
    <phoneticPr fontId="2"/>
  </si>
  <si>
    <t>087114</t>
    <phoneticPr fontId="2"/>
  </si>
  <si>
    <t>有塩バター</t>
    <rPh sb="0" eb="2">
      <t>ユウエン</t>
    </rPh>
    <phoneticPr fontId="2"/>
  </si>
  <si>
    <t>450ｇ</t>
    <phoneticPr fontId="2"/>
  </si>
  <si>
    <t>087509</t>
    <phoneticPr fontId="2"/>
  </si>
  <si>
    <t>無塩バター</t>
    <rPh sb="0" eb="2">
      <t>ムエン</t>
    </rPh>
    <phoneticPr fontId="2"/>
  </si>
  <si>
    <t>087022</t>
    <phoneticPr fontId="2"/>
  </si>
  <si>
    <t>ソフトマーガリン</t>
    <phoneticPr fontId="2"/>
  </si>
  <si>
    <t>ボーソー油脂</t>
    <rPh sb="4" eb="6">
      <t>ユシ</t>
    </rPh>
    <phoneticPr fontId="2"/>
  </si>
  <si>
    <t>225ｇ</t>
    <phoneticPr fontId="2"/>
  </si>
  <si>
    <t>087059</t>
    <phoneticPr fontId="2"/>
  </si>
  <si>
    <t>一口マーガリン</t>
    <rPh sb="0" eb="2">
      <t>ヒトクチ</t>
    </rPh>
    <phoneticPr fontId="2"/>
  </si>
  <si>
    <t>マリンフード</t>
    <phoneticPr fontId="2"/>
  </si>
  <si>
    <t>8ｇ×50</t>
    <phoneticPr fontId="2"/>
  </si>
  <si>
    <t>1L（916g）</t>
    <phoneticPr fontId="2"/>
  </si>
  <si>
    <t>1650ｇ</t>
    <phoneticPr fontId="2"/>
  </si>
  <si>
    <t>オリジナルフライオイル</t>
    <phoneticPr fontId="2"/>
  </si>
  <si>
    <t>1.8L</t>
    <phoneticPr fontId="2"/>
  </si>
  <si>
    <t>キッコーマン</t>
    <phoneticPr fontId="2"/>
  </si>
  <si>
    <t>011582</t>
    <phoneticPr fontId="2"/>
  </si>
  <si>
    <t>011197</t>
    <phoneticPr fontId="2"/>
  </si>
  <si>
    <t>ミツカン</t>
    <phoneticPr fontId="2"/>
  </si>
  <si>
    <t>016434</t>
    <phoneticPr fontId="2"/>
  </si>
  <si>
    <t>煎茶スライス</t>
    <rPh sb="0" eb="2">
      <t>センチャ</t>
    </rPh>
    <phoneticPr fontId="2"/>
  </si>
  <si>
    <t>丸山海苔店</t>
    <rPh sb="0" eb="2">
      <t>マルヤマ</t>
    </rPh>
    <rPh sb="2" eb="4">
      <t>ノリ</t>
    </rPh>
    <rPh sb="4" eb="5">
      <t>テン</t>
    </rPh>
    <phoneticPr fontId="2"/>
  </si>
  <si>
    <t>017056</t>
    <phoneticPr fontId="2"/>
  </si>
  <si>
    <t>紅茶（ティーパック）</t>
    <rPh sb="0" eb="2">
      <t>コウチャ</t>
    </rPh>
    <phoneticPr fontId="2"/>
  </si>
  <si>
    <t>リプトン</t>
    <phoneticPr fontId="2"/>
  </si>
  <si>
    <t>1.8g×100</t>
    <phoneticPr fontId="2"/>
  </si>
  <si>
    <t>016688</t>
    <phoneticPr fontId="2"/>
  </si>
  <si>
    <t>AGFインスタントコーヒー</t>
    <phoneticPr fontId="2"/>
  </si>
  <si>
    <t>AGF</t>
    <phoneticPr fontId="2"/>
  </si>
  <si>
    <t>630ｇ</t>
    <phoneticPr fontId="2"/>
  </si>
  <si>
    <t>010660</t>
    <phoneticPr fontId="2"/>
  </si>
  <si>
    <t>ブルドック</t>
    <phoneticPr fontId="2"/>
  </si>
  <si>
    <t>1.8L</t>
    <phoneticPr fontId="2"/>
  </si>
  <si>
    <t>010533</t>
    <phoneticPr fontId="2"/>
  </si>
  <si>
    <t>1.8L</t>
  </si>
  <si>
    <t>011359</t>
    <phoneticPr fontId="2"/>
  </si>
  <si>
    <t>トーバンジャン</t>
    <phoneticPr fontId="2"/>
  </si>
  <si>
    <t>交易</t>
    <rPh sb="0" eb="2">
      <t>コウエキ</t>
    </rPh>
    <phoneticPr fontId="2"/>
  </si>
  <si>
    <t>010262</t>
    <phoneticPr fontId="2"/>
  </si>
  <si>
    <t>ヤマサ</t>
    <phoneticPr fontId="2"/>
  </si>
  <si>
    <t>010366</t>
    <phoneticPr fontId="2"/>
  </si>
  <si>
    <t>ヤマサ減塩醤油</t>
    <rPh sb="3" eb="5">
      <t>ゲンエン</t>
    </rPh>
    <rPh sb="5" eb="7">
      <t>ショウユ</t>
    </rPh>
    <phoneticPr fontId="2"/>
  </si>
  <si>
    <t>010288</t>
    <phoneticPr fontId="2"/>
  </si>
  <si>
    <t>ヒガシマル</t>
    <phoneticPr fontId="2"/>
  </si>
  <si>
    <t>012270</t>
    <phoneticPr fontId="2"/>
  </si>
  <si>
    <t>瀬戸のほんじお</t>
    <rPh sb="0" eb="2">
      <t>セト</t>
    </rPh>
    <phoneticPr fontId="2"/>
  </si>
  <si>
    <t>012339</t>
    <phoneticPr fontId="2"/>
  </si>
  <si>
    <t>日本海水</t>
    <rPh sb="0" eb="2">
      <t>ニホン</t>
    </rPh>
    <rPh sb="2" eb="3">
      <t>ウミ</t>
    </rPh>
    <rPh sb="3" eb="4">
      <t>ミズ</t>
    </rPh>
    <phoneticPr fontId="2"/>
  </si>
  <si>
    <t>011106</t>
    <phoneticPr fontId="2"/>
  </si>
  <si>
    <t>ミツカン</t>
    <phoneticPr fontId="2"/>
  </si>
  <si>
    <t>010178</t>
    <phoneticPr fontId="2"/>
  </si>
  <si>
    <t>ほんだし</t>
    <phoneticPr fontId="2"/>
  </si>
  <si>
    <t>011333</t>
    <phoneticPr fontId="2"/>
  </si>
  <si>
    <t>中華味（顆粒）</t>
    <rPh sb="0" eb="2">
      <t>チュウカ</t>
    </rPh>
    <rPh sb="2" eb="3">
      <t>アジ</t>
    </rPh>
    <rPh sb="4" eb="6">
      <t>カリュウ</t>
    </rPh>
    <phoneticPr fontId="2"/>
  </si>
  <si>
    <t>011250</t>
    <phoneticPr fontId="2"/>
  </si>
  <si>
    <t>チキンコンソメ</t>
    <phoneticPr fontId="2"/>
  </si>
  <si>
    <t>012466</t>
    <phoneticPr fontId="2"/>
  </si>
  <si>
    <t>オイスターソース</t>
    <phoneticPr fontId="2"/>
  </si>
  <si>
    <t>富士食品工業</t>
    <rPh sb="0" eb="2">
      <t>フジ</t>
    </rPh>
    <rPh sb="2" eb="4">
      <t>ショクヒン</t>
    </rPh>
    <rPh sb="4" eb="6">
      <t>コウギョウ</t>
    </rPh>
    <phoneticPr fontId="2"/>
  </si>
  <si>
    <t>815g</t>
    <phoneticPr fontId="2"/>
  </si>
  <si>
    <t>010245</t>
    <phoneticPr fontId="2"/>
  </si>
  <si>
    <t>カゴメトマトピューレ</t>
    <phoneticPr fontId="2"/>
  </si>
  <si>
    <t>カゴメ</t>
    <phoneticPr fontId="2"/>
  </si>
  <si>
    <t>010851</t>
    <phoneticPr fontId="2"/>
  </si>
  <si>
    <t>トマトケチャプ</t>
    <phoneticPr fontId="2"/>
  </si>
  <si>
    <t>デルモンテ</t>
    <phoneticPr fontId="2"/>
  </si>
  <si>
    <t>010932</t>
    <phoneticPr fontId="2"/>
  </si>
  <si>
    <t>チリソース</t>
    <phoneticPr fontId="2"/>
  </si>
  <si>
    <t>ネスレ</t>
    <phoneticPr fontId="2"/>
  </si>
  <si>
    <t>340g</t>
    <phoneticPr fontId="2"/>
  </si>
  <si>
    <t>011168</t>
    <phoneticPr fontId="2"/>
  </si>
  <si>
    <t>和風ドレッシング</t>
    <rPh sb="0" eb="2">
      <t>ワフウ</t>
    </rPh>
    <phoneticPr fontId="2"/>
  </si>
  <si>
    <t>1L</t>
    <phoneticPr fontId="2"/>
  </si>
  <si>
    <t>011964</t>
    <phoneticPr fontId="2"/>
  </si>
  <si>
    <t>GRフレンチ（白）</t>
    <rPh sb="7" eb="8">
      <t>シロ</t>
    </rPh>
    <phoneticPr fontId="2"/>
  </si>
  <si>
    <t>ケンコーマヨネーズ</t>
    <phoneticPr fontId="2"/>
  </si>
  <si>
    <t>1L</t>
    <phoneticPr fontId="2"/>
  </si>
  <si>
    <t>リングマヨネーズ</t>
    <phoneticPr fontId="2"/>
  </si>
  <si>
    <t>010744</t>
    <phoneticPr fontId="2"/>
  </si>
  <si>
    <t>信州みそ（白みそ）</t>
    <rPh sb="0" eb="2">
      <t>シンシュウ</t>
    </rPh>
    <rPh sb="5" eb="6">
      <t>シロ</t>
    </rPh>
    <phoneticPr fontId="2"/>
  </si>
  <si>
    <t>010733</t>
    <phoneticPr fontId="2"/>
  </si>
  <si>
    <t>合わせみそ（赤みそ）</t>
    <rPh sb="0" eb="1">
      <t>ア</t>
    </rPh>
    <rPh sb="6" eb="7">
      <t>アカ</t>
    </rPh>
    <phoneticPr fontId="2"/>
  </si>
  <si>
    <t>010571</t>
    <phoneticPr fontId="2"/>
  </si>
  <si>
    <t>バーモンドカレー（固形）</t>
    <rPh sb="9" eb="11">
      <t>コケイ</t>
    </rPh>
    <phoneticPr fontId="2"/>
  </si>
  <si>
    <t>ハウス</t>
    <phoneticPr fontId="2"/>
  </si>
  <si>
    <t>011190</t>
    <phoneticPr fontId="2"/>
  </si>
  <si>
    <t>011760</t>
    <phoneticPr fontId="2"/>
  </si>
  <si>
    <t>SB</t>
    <phoneticPr fontId="2"/>
  </si>
  <si>
    <t>400g</t>
    <phoneticPr fontId="2"/>
  </si>
  <si>
    <t>012268</t>
    <phoneticPr fontId="2"/>
  </si>
  <si>
    <t>100g（丸缶）</t>
    <rPh sb="5" eb="6">
      <t>マル</t>
    </rPh>
    <rPh sb="6" eb="7">
      <t>カン</t>
    </rPh>
    <phoneticPr fontId="2"/>
  </si>
  <si>
    <t>012271</t>
    <phoneticPr fontId="2"/>
  </si>
  <si>
    <t>ホワイトペッパー</t>
    <phoneticPr fontId="2"/>
  </si>
  <si>
    <t>80g（丸缶）</t>
    <rPh sb="4" eb="5">
      <t>マル</t>
    </rPh>
    <rPh sb="5" eb="6">
      <t>カン</t>
    </rPh>
    <phoneticPr fontId="2"/>
  </si>
  <si>
    <t>012284</t>
    <phoneticPr fontId="2"/>
  </si>
  <si>
    <t>011060</t>
    <phoneticPr fontId="2"/>
  </si>
  <si>
    <t>010065</t>
    <phoneticPr fontId="2"/>
  </si>
  <si>
    <t>ガーリックパウダー</t>
    <phoneticPr fontId="2"/>
  </si>
  <si>
    <t>400g</t>
    <phoneticPr fontId="2"/>
  </si>
  <si>
    <t>012064</t>
    <phoneticPr fontId="2"/>
  </si>
  <si>
    <t>015750</t>
    <phoneticPr fontId="2"/>
  </si>
  <si>
    <t>450ｇ</t>
    <phoneticPr fontId="2"/>
  </si>
  <si>
    <t>ナンプラー</t>
    <phoneticPr fontId="2"/>
  </si>
  <si>
    <t>010064</t>
    <phoneticPr fontId="2"/>
  </si>
  <si>
    <t>ユウキ食品</t>
    <rPh sb="3" eb="5">
      <t>ショクヒン</t>
    </rPh>
    <phoneticPr fontId="2"/>
  </si>
  <si>
    <t>500ｍｌ</t>
    <phoneticPr fontId="2"/>
  </si>
  <si>
    <t>015943</t>
    <phoneticPr fontId="2"/>
  </si>
  <si>
    <t>360ｍｌ</t>
    <phoneticPr fontId="2"/>
  </si>
  <si>
    <t>017441</t>
    <phoneticPr fontId="2"/>
  </si>
  <si>
    <t>中華ドレッシング</t>
    <rPh sb="0" eb="2">
      <t>チュウカ</t>
    </rPh>
    <phoneticPr fontId="2"/>
  </si>
  <si>
    <t>キユーピー</t>
    <phoneticPr fontId="2"/>
  </si>
  <si>
    <t>011665</t>
    <phoneticPr fontId="2"/>
  </si>
  <si>
    <t>赤だしみそ</t>
    <rPh sb="0" eb="1">
      <t>アカ</t>
    </rPh>
    <phoneticPr fontId="2"/>
  </si>
  <si>
    <t>サンジルシ</t>
    <phoneticPr fontId="2"/>
  </si>
  <si>
    <t>012103</t>
    <phoneticPr fontId="2"/>
  </si>
  <si>
    <t>400g（粉末）</t>
    <rPh sb="5" eb="7">
      <t>フンマツ</t>
    </rPh>
    <phoneticPr fontId="2"/>
  </si>
  <si>
    <t>017564</t>
    <phoneticPr fontId="2"/>
  </si>
  <si>
    <t>デミグラス（小缶）</t>
    <rPh sb="6" eb="7">
      <t>ショウ</t>
    </rPh>
    <rPh sb="7" eb="8">
      <t>カン</t>
    </rPh>
    <phoneticPr fontId="2"/>
  </si>
  <si>
    <t>ハインツ</t>
    <phoneticPr fontId="2"/>
  </si>
  <si>
    <t>840ｇ2号缶</t>
    <rPh sb="5" eb="6">
      <t>ゴウ</t>
    </rPh>
    <rPh sb="6" eb="7">
      <t>カン</t>
    </rPh>
    <phoneticPr fontId="2"/>
  </si>
  <si>
    <t>011717</t>
    <phoneticPr fontId="2"/>
  </si>
  <si>
    <t>コーンクリームスープ</t>
    <phoneticPr fontId="2"/>
  </si>
  <si>
    <t>091399</t>
    <phoneticPr fontId="2"/>
  </si>
  <si>
    <t>サクッとクリーミーコロッケ（かに入）</t>
    <rPh sb="16" eb="17">
      <t>イ</t>
    </rPh>
    <phoneticPr fontId="2"/>
  </si>
  <si>
    <t>ニチレイ</t>
    <phoneticPr fontId="2"/>
  </si>
  <si>
    <t>55ｇ×10</t>
    <phoneticPr fontId="2"/>
  </si>
  <si>
    <t>092098</t>
    <phoneticPr fontId="2"/>
  </si>
  <si>
    <t>えびフライ（特）M</t>
    <rPh sb="6" eb="7">
      <t>トク</t>
    </rPh>
    <phoneticPr fontId="2"/>
  </si>
  <si>
    <t>240ｇ（10尾）</t>
    <rPh sb="7" eb="8">
      <t>ビ</t>
    </rPh>
    <phoneticPr fontId="2"/>
  </si>
  <si>
    <t>091554</t>
    <phoneticPr fontId="2"/>
  </si>
  <si>
    <t>シューマイ</t>
    <phoneticPr fontId="2"/>
  </si>
  <si>
    <t>日本水産</t>
    <rPh sb="0" eb="2">
      <t>ニホン</t>
    </rPh>
    <rPh sb="2" eb="4">
      <t>スイサン</t>
    </rPh>
    <phoneticPr fontId="2"/>
  </si>
  <si>
    <t>16ｇ×25</t>
    <phoneticPr fontId="2"/>
  </si>
  <si>
    <t>092080</t>
    <phoneticPr fontId="2"/>
  </si>
  <si>
    <t>80ｇ×20</t>
    <phoneticPr fontId="2"/>
  </si>
  <si>
    <t>093248</t>
    <phoneticPr fontId="2"/>
  </si>
  <si>
    <t>肉だんごタレ付き（甘酢あん）</t>
    <rPh sb="0" eb="1">
      <t>ニク</t>
    </rPh>
    <rPh sb="6" eb="7">
      <t>ツキ</t>
    </rPh>
    <rPh sb="9" eb="10">
      <t>アマ</t>
    </rPh>
    <rPh sb="10" eb="11">
      <t>ス</t>
    </rPh>
    <phoneticPr fontId="2"/>
  </si>
  <si>
    <t>ケイエス</t>
    <phoneticPr fontId="2"/>
  </si>
  <si>
    <t>1kg（約50個）</t>
    <rPh sb="4" eb="5">
      <t>ヤク</t>
    </rPh>
    <rPh sb="7" eb="8">
      <t>コ</t>
    </rPh>
    <phoneticPr fontId="2"/>
  </si>
  <si>
    <t>091256</t>
    <phoneticPr fontId="2"/>
  </si>
  <si>
    <t>味のちぬや</t>
    <rPh sb="0" eb="1">
      <t>アジ</t>
    </rPh>
    <phoneticPr fontId="2"/>
  </si>
  <si>
    <t>80ｇ×10</t>
    <phoneticPr fontId="2"/>
  </si>
  <si>
    <t>093248</t>
  </si>
  <si>
    <t>096013</t>
  </si>
  <si>
    <t>090006</t>
  </si>
  <si>
    <t>085282</t>
  </si>
  <si>
    <t>083205</t>
  </si>
  <si>
    <t>092240</t>
  </si>
  <si>
    <t>092726</t>
  </si>
  <si>
    <t>090021</t>
  </si>
  <si>
    <t>090024</t>
  </si>
  <si>
    <t>084116</t>
  </si>
  <si>
    <t>095359</t>
  </si>
  <si>
    <t>095221</t>
  </si>
  <si>
    <t>095225</t>
  </si>
  <si>
    <t>095168</t>
  </si>
  <si>
    <t>095229</t>
  </si>
  <si>
    <t>084122</t>
  </si>
  <si>
    <t>084110</t>
  </si>
  <si>
    <t>095439</t>
  </si>
  <si>
    <t>095310</t>
  </si>
  <si>
    <t>095358</t>
  </si>
  <si>
    <t>095311</t>
  </si>
  <si>
    <t>093257</t>
  </si>
  <si>
    <t>059777</t>
  </si>
  <si>
    <t>059776</t>
  </si>
  <si>
    <t>090831</t>
  </si>
  <si>
    <t>095831</t>
  </si>
  <si>
    <t>095657</t>
  </si>
  <si>
    <t>029111</t>
  </si>
  <si>
    <t>028289</t>
  </si>
  <si>
    <t>028337</t>
  </si>
  <si>
    <t>029173</t>
  </si>
  <si>
    <t>01063B</t>
    <phoneticPr fontId="2"/>
  </si>
  <si>
    <t>017121</t>
  </si>
  <si>
    <t>017124</t>
  </si>
  <si>
    <t>013295</t>
  </si>
  <si>
    <t>059970</t>
  </si>
  <si>
    <t>012767</t>
  </si>
  <si>
    <t>012682</t>
  </si>
  <si>
    <t>041395</t>
  </si>
  <si>
    <t>046186</t>
  </si>
  <si>
    <t>013223</t>
  </si>
  <si>
    <t>014209</t>
  </si>
  <si>
    <t>014792</t>
  </si>
  <si>
    <t>013203</t>
  </si>
  <si>
    <t>015797</t>
  </si>
  <si>
    <t>02039A</t>
    <phoneticPr fontId="2"/>
  </si>
  <si>
    <t>02039B</t>
    <phoneticPr fontId="2"/>
  </si>
  <si>
    <t>012575</t>
  </si>
  <si>
    <t>014772</t>
  </si>
  <si>
    <t>013070</t>
  </si>
  <si>
    <t>012996</t>
  </si>
  <si>
    <t>013083</t>
  </si>
  <si>
    <t>012983</t>
  </si>
  <si>
    <t>010988</t>
  </si>
  <si>
    <t>014335</t>
  </si>
  <si>
    <t>015319</t>
  </si>
  <si>
    <t>013368</t>
  </si>
  <si>
    <t>013954</t>
  </si>
  <si>
    <t>021817</t>
  </si>
  <si>
    <t>021687</t>
  </si>
  <si>
    <t>013159</t>
  </si>
  <si>
    <t>010681</t>
  </si>
  <si>
    <t>087222</t>
  </si>
  <si>
    <t>087111</t>
  </si>
  <si>
    <t>087255</t>
  </si>
  <si>
    <t>087264</t>
  </si>
  <si>
    <t>087265</t>
  </si>
  <si>
    <t>087271</t>
  </si>
  <si>
    <t>014139</t>
  </si>
  <si>
    <t>022560</t>
  </si>
  <si>
    <t>088101</t>
  </si>
  <si>
    <t>012456</t>
  </si>
  <si>
    <t>014351</t>
  </si>
  <si>
    <t>014835</t>
  </si>
  <si>
    <t>05018A</t>
    <phoneticPr fontId="2"/>
  </si>
  <si>
    <t>05018B</t>
    <phoneticPr fontId="2"/>
  </si>
  <si>
    <t>013876</t>
  </si>
  <si>
    <t>049558</t>
  </si>
  <si>
    <t>013193</t>
  </si>
  <si>
    <t>024005</t>
  </si>
  <si>
    <t>020258</t>
  </si>
  <si>
    <t>甘酢生姜</t>
    <phoneticPr fontId="2"/>
  </si>
  <si>
    <t>031370</t>
  </si>
  <si>
    <t>022403</t>
  </si>
  <si>
    <t>021601</t>
  </si>
  <si>
    <t>020332</t>
  </si>
  <si>
    <t>022355</t>
  </si>
  <si>
    <t>049584</t>
  </si>
  <si>
    <t>014049</t>
  </si>
  <si>
    <t>ミニトマト</t>
  </si>
  <si>
    <t>015059</t>
  </si>
  <si>
    <t>冷）ニンニクの芽カット</t>
  </si>
  <si>
    <t>030315</t>
  </si>
  <si>
    <t>ラディッシュ</t>
  </si>
  <si>
    <t>022380</t>
  </si>
  <si>
    <t>グリーンカール</t>
  </si>
  <si>
    <t>ミント</t>
  </si>
  <si>
    <t>049534</t>
  </si>
  <si>
    <t>アボカド</t>
  </si>
  <si>
    <t>011369</t>
  </si>
  <si>
    <t>020552</t>
  </si>
  <si>
    <t>014679</t>
  </si>
  <si>
    <t>089708</t>
  </si>
  <si>
    <t>011189</t>
  </si>
  <si>
    <t>キウイ</t>
  </si>
  <si>
    <t>088152</t>
  </si>
  <si>
    <t>100％グレープフルーツジュース</t>
  </si>
  <si>
    <t>014617</t>
  </si>
  <si>
    <t>チェリー缶</t>
    <rPh sb="4" eb="5">
      <t>カン</t>
    </rPh>
    <phoneticPr fontId="2"/>
  </si>
  <si>
    <t>014633</t>
  </si>
  <si>
    <t>洋なし缶（6～8割れ）</t>
    <rPh sb="0" eb="1">
      <t>ヨウ</t>
    </rPh>
    <rPh sb="3" eb="4">
      <t>カン</t>
    </rPh>
    <rPh sb="8" eb="9">
      <t>ワ</t>
    </rPh>
    <phoneticPr fontId="2"/>
  </si>
  <si>
    <t>014264</t>
  </si>
  <si>
    <t>TNOパイン8枚スライス缶</t>
    <rPh sb="7" eb="8">
      <t>マイ</t>
    </rPh>
    <rPh sb="12" eb="13">
      <t>カン</t>
    </rPh>
    <phoneticPr fontId="2"/>
  </si>
  <si>
    <t>バナナ</t>
  </si>
  <si>
    <t>015652</t>
  </si>
  <si>
    <t>014660</t>
  </si>
  <si>
    <t>白桃二つ割4号缶</t>
    <rPh sb="0" eb="2">
      <t>ハクトウ</t>
    </rPh>
    <rPh sb="2" eb="3">
      <t>２</t>
    </rPh>
    <rPh sb="4" eb="5">
      <t>ワリ</t>
    </rPh>
    <rPh sb="6" eb="7">
      <t>ゴウ</t>
    </rPh>
    <rPh sb="7" eb="8">
      <t>カン</t>
    </rPh>
    <phoneticPr fontId="2"/>
  </si>
  <si>
    <t>014662</t>
  </si>
  <si>
    <t>089709</t>
  </si>
  <si>
    <t>010128</t>
  </si>
  <si>
    <t>サンキストレモン</t>
  </si>
  <si>
    <t>014853</t>
  </si>
  <si>
    <t>フルーツカクテル</t>
  </si>
  <si>
    <t>014756</t>
  </si>
  <si>
    <t>014755</t>
  </si>
  <si>
    <t>ぶなしめじ</t>
  </si>
  <si>
    <t>013371</t>
  </si>
  <si>
    <t>013941</t>
  </si>
  <si>
    <t>018410</t>
  </si>
  <si>
    <t>018503</t>
  </si>
  <si>
    <t>09004A</t>
    <phoneticPr fontId="2"/>
  </si>
  <si>
    <t>09004B</t>
    <phoneticPr fontId="2"/>
  </si>
  <si>
    <t>018468</t>
  </si>
  <si>
    <t>018372</t>
  </si>
  <si>
    <t>064164</t>
  </si>
  <si>
    <t>022623</t>
  </si>
  <si>
    <t>015704</t>
  </si>
  <si>
    <t>018662</t>
  </si>
  <si>
    <t>060680</t>
  </si>
  <si>
    <t>064013</t>
  </si>
  <si>
    <t>018320</t>
  </si>
  <si>
    <t>064178</t>
  </si>
  <si>
    <t>054186</t>
  </si>
  <si>
    <t>018672</t>
  </si>
  <si>
    <t>054119</t>
  </si>
  <si>
    <t>054873</t>
  </si>
  <si>
    <t>056690</t>
  </si>
  <si>
    <t>018549</t>
  </si>
  <si>
    <t>014845</t>
  </si>
  <si>
    <t>054147</t>
  </si>
  <si>
    <t>050252</t>
  </si>
  <si>
    <t>054671</t>
  </si>
  <si>
    <t>060418</t>
  </si>
  <si>
    <t>064540</t>
  </si>
  <si>
    <t>056884</t>
  </si>
  <si>
    <t>013200</t>
  </si>
  <si>
    <t>056848</t>
  </si>
  <si>
    <t>014359</t>
  </si>
  <si>
    <t>056143</t>
  </si>
  <si>
    <t>056391</t>
  </si>
  <si>
    <t>056260</t>
  </si>
  <si>
    <t>056188</t>
  </si>
  <si>
    <t>056196</t>
  </si>
  <si>
    <t>013133</t>
  </si>
  <si>
    <t>060563</t>
  </si>
  <si>
    <t>060076</t>
  </si>
  <si>
    <t>060066</t>
  </si>
  <si>
    <t>060113</t>
  </si>
  <si>
    <t>060092</t>
  </si>
  <si>
    <t>060102</t>
  </si>
  <si>
    <t>060024</t>
  </si>
  <si>
    <t>065037</t>
  </si>
  <si>
    <t>082326</t>
  </si>
  <si>
    <t>082360</t>
  </si>
  <si>
    <t>082462</t>
  </si>
  <si>
    <t>082290</t>
  </si>
  <si>
    <t>082203</t>
  </si>
  <si>
    <t>080565</t>
  </si>
  <si>
    <t>080970</t>
  </si>
  <si>
    <t>080100</t>
  </si>
  <si>
    <t>085344</t>
  </si>
  <si>
    <t>ロースハムスライス</t>
  </si>
  <si>
    <t>085409</t>
  </si>
  <si>
    <t>085197</t>
  </si>
  <si>
    <t>ベーコンブロック</t>
  </si>
  <si>
    <t>085200</t>
  </si>
  <si>
    <t>ベーコンスライス</t>
  </si>
  <si>
    <t>085155</t>
  </si>
  <si>
    <t>085147</t>
  </si>
  <si>
    <t>085206</t>
  </si>
  <si>
    <t>015710</t>
  </si>
  <si>
    <t>081054</t>
  </si>
  <si>
    <t>081748</t>
  </si>
  <si>
    <t>081061</t>
  </si>
  <si>
    <t>083401</t>
  </si>
  <si>
    <t>013342</t>
  </si>
  <si>
    <t>084016</t>
  </si>
  <si>
    <t>060638</t>
  </si>
  <si>
    <t>094147</t>
  </si>
  <si>
    <t>089801</t>
  </si>
  <si>
    <t>088111</t>
  </si>
  <si>
    <t>016600</t>
  </si>
  <si>
    <t>087420</t>
  </si>
  <si>
    <t>087435</t>
  </si>
  <si>
    <t>094082</t>
  </si>
  <si>
    <t>089608</t>
  </si>
  <si>
    <t>087449</t>
  </si>
  <si>
    <t>087337</t>
  </si>
  <si>
    <t>087348</t>
  </si>
  <si>
    <t>パルメザンチーズ</t>
  </si>
  <si>
    <t>087208</t>
  </si>
  <si>
    <t>EXVオリーブオイル</t>
  </si>
  <si>
    <t>087114</t>
  </si>
  <si>
    <t>087509</t>
  </si>
  <si>
    <t>087022</t>
  </si>
  <si>
    <t>ソフトマーガリン</t>
  </si>
  <si>
    <t>087059</t>
  </si>
  <si>
    <t>011595</t>
  </si>
  <si>
    <t>011605</t>
  </si>
  <si>
    <t>011582</t>
  </si>
  <si>
    <t>011197</t>
  </si>
  <si>
    <t>016434</t>
  </si>
  <si>
    <t>017056</t>
  </si>
  <si>
    <t>016688</t>
  </si>
  <si>
    <t>010660</t>
  </si>
  <si>
    <t>010533</t>
  </si>
  <si>
    <t>011359</t>
  </si>
  <si>
    <t>トーバンジャン</t>
  </si>
  <si>
    <t>010262</t>
  </si>
  <si>
    <t>010366</t>
  </si>
  <si>
    <t>010288</t>
  </si>
  <si>
    <t>012270</t>
  </si>
  <si>
    <t>012339</t>
  </si>
  <si>
    <t>011106</t>
  </si>
  <si>
    <t>ほんだし</t>
  </si>
  <si>
    <t>011333</t>
  </si>
  <si>
    <t>011250</t>
  </si>
  <si>
    <t>チキンコンソメ</t>
  </si>
  <si>
    <t>012466</t>
  </si>
  <si>
    <t>オイスターソース</t>
  </si>
  <si>
    <t>17086</t>
    <phoneticPr fontId="2"/>
  </si>
  <si>
    <t>010245</t>
  </si>
  <si>
    <t>カゴメトマトピューレ</t>
  </si>
  <si>
    <t>010851</t>
  </si>
  <si>
    <t>トマトケチャプ</t>
  </si>
  <si>
    <t>010932</t>
  </si>
  <si>
    <t>011168</t>
  </si>
  <si>
    <t>011964</t>
  </si>
  <si>
    <t>011060</t>
  </si>
  <si>
    <t>010744</t>
  </si>
  <si>
    <t>010733</t>
  </si>
  <si>
    <t>010571</t>
  </si>
  <si>
    <t>011190</t>
  </si>
  <si>
    <t>011760</t>
  </si>
  <si>
    <t>012268</t>
  </si>
  <si>
    <t>012271</t>
  </si>
  <si>
    <t>012284</t>
  </si>
  <si>
    <t>012064</t>
  </si>
  <si>
    <t>015750</t>
  </si>
  <si>
    <t>091399</t>
  </si>
  <si>
    <t>092098</t>
  </si>
  <si>
    <t>091554</t>
  </si>
  <si>
    <t>092080</t>
  </si>
  <si>
    <t>091256</t>
  </si>
  <si>
    <t>01067A</t>
    <phoneticPr fontId="2"/>
  </si>
  <si>
    <t>01067B</t>
    <phoneticPr fontId="2"/>
  </si>
  <si>
    <t>02003A</t>
    <phoneticPr fontId="2"/>
  </si>
  <si>
    <t>02003B</t>
    <phoneticPr fontId="2"/>
  </si>
  <si>
    <t>06238</t>
    <phoneticPr fontId="2"/>
  </si>
  <si>
    <t>バジル</t>
    <phoneticPr fontId="2"/>
  </si>
  <si>
    <t>07092B</t>
    <phoneticPr fontId="2"/>
  </si>
  <si>
    <t>09040A</t>
    <phoneticPr fontId="2"/>
  </si>
  <si>
    <t>09040B</t>
    <phoneticPr fontId="2"/>
  </si>
  <si>
    <t>10055</t>
    <phoneticPr fontId="2"/>
  </si>
  <si>
    <t>13003A</t>
    <phoneticPr fontId="2"/>
  </si>
  <si>
    <t>13003B</t>
    <phoneticPr fontId="2"/>
  </si>
  <si>
    <t>16036</t>
    <phoneticPr fontId="2"/>
  </si>
  <si>
    <t>17093</t>
    <phoneticPr fontId="2"/>
  </si>
  <si>
    <t>17045</t>
    <phoneticPr fontId="2"/>
  </si>
  <si>
    <t>冷凍刻み生柚子</t>
    <rPh sb="2" eb="3">
      <t>キザ</t>
    </rPh>
    <rPh sb="4" eb="5">
      <t>ナマ</t>
    </rPh>
    <rPh sb="5" eb="7">
      <t>ユズ</t>
    </rPh>
    <phoneticPr fontId="2"/>
  </si>
  <si>
    <t>07142A</t>
    <phoneticPr fontId="2"/>
  </si>
  <si>
    <t>07142B</t>
    <phoneticPr fontId="2"/>
  </si>
  <si>
    <t>冷凍刻み生柚子</t>
    <rPh sb="0" eb="2">
      <t>レイトウ</t>
    </rPh>
    <rPh sb="2" eb="3">
      <t>キザ</t>
    </rPh>
    <rPh sb="4" eb="5">
      <t>ナマ</t>
    </rPh>
    <rPh sb="5" eb="7">
      <t>ユズ</t>
    </rPh>
    <phoneticPr fontId="2"/>
  </si>
  <si>
    <t>100ｇ</t>
    <phoneticPr fontId="2"/>
  </si>
  <si>
    <t>50g</t>
    <phoneticPr fontId="2"/>
  </si>
  <si>
    <t>11220A</t>
    <phoneticPr fontId="2"/>
  </si>
  <si>
    <t>11220B</t>
    <phoneticPr fontId="2"/>
  </si>
  <si>
    <t>11219A</t>
    <phoneticPr fontId="2"/>
  </si>
  <si>
    <t>11219B</t>
    <phoneticPr fontId="2"/>
  </si>
  <si>
    <t>11221B</t>
    <phoneticPr fontId="2"/>
  </si>
  <si>
    <t>11221A</t>
    <phoneticPr fontId="2"/>
  </si>
  <si>
    <t>商事で取り扱いがないもの</t>
    <rPh sb="0" eb="2">
      <t>ショウジ</t>
    </rPh>
    <rPh sb="3" eb="4">
      <t>ト</t>
    </rPh>
    <rPh sb="5" eb="6">
      <t>アツカ</t>
    </rPh>
    <phoneticPr fontId="2"/>
  </si>
  <si>
    <t>成分表にない食品</t>
    <rPh sb="0" eb="3">
      <t>セイブンヒョウ</t>
    </rPh>
    <rPh sb="6" eb="8">
      <t>ショクヒン</t>
    </rPh>
    <phoneticPr fontId="2"/>
  </si>
  <si>
    <t>R81651</t>
    <phoneticPr fontId="2"/>
  </si>
  <si>
    <t>R81652</t>
  </si>
  <si>
    <t>R81652</t>
    <phoneticPr fontId="2"/>
  </si>
  <si>
    <t>R81655</t>
  </si>
  <si>
    <t>R81654</t>
    <phoneticPr fontId="2"/>
  </si>
  <si>
    <t>R81655</t>
    <phoneticPr fontId="2"/>
  </si>
  <si>
    <t>R81656</t>
  </si>
  <si>
    <t>R81656</t>
    <phoneticPr fontId="2"/>
  </si>
  <si>
    <t>R40506</t>
    <phoneticPr fontId="2"/>
  </si>
  <si>
    <t>R40116</t>
    <phoneticPr fontId="2"/>
  </si>
  <si>
    <t>R22025</t>
    <phoneticPr fontId="2"/>
  </si>
  <si>
    <t>R81651</t>
    <phoneticPr fontId="2"/>
  </si>
  <si>
    <t>R81654</t>
    <phoneticPr fontId="2"/>
  </si>
  <si>
    <t>R40506</t>
    <phoneticPr fontId="2"/>
  </si>
  <si>
    <t>R40116</t>
    <phoneticPr fontId="2"/>
  </si>
  <si>
    <t>R22025</t>
    <phoneticPr fontId="2"/>
  </si>
  <si>
    <t>017564</t>
    <phoneticPr fontId="2"/>
  </si>
  <si>
    <t>010064</t>
    <phoneticPr fontId="2"/>
  </si>
  <si>
    <t>011717</t>
    <phoneticPr fontId="2"/>
  </si>
  <si>
    <t>コーンクリームスープ（粉末）</t>
    <rPh sb="11" eb="13">
      <t>フンマツ</t>
    </rPh>
    <phoneticPr fontId="2"/>
  </si>
  <si>
    <t>おさかなソー</t>
    <phoneticPr fontId="2"/>
  </si>
  <si>
    <t>017394</t>
    <phoneticPr fontId="2"/>
  </si>
  <si>
    <t>隆光商事</t>
    <rPh sb="0" eb="1">
      <t>タカシ</t>
    </rPh>
    <rPh sb="1" eb="2">
      <t>ヒカリ</t>
    </rPh>
    <rPh sb="2" eb="4">
      <t>ショウジ</t>
    </rPh>
    <phoneticPr fontId="2"/>
  </si>
  <si>
    <t>約110g</t>
    <rPh sb="0" eb="1">
      <t>ヤク</t>
    </rPh>
    <phoneticPr fontId="2"/>
  </si>
  <si>
    <t>017121</t>
    <phoneticPr fontId="2"/>
  </si>
  <si>
    <t>200g</t>
    <phoneticPr fontId="2"/>
  </si>
  <si>
    <t>017124</t>
    <phoneticPr fontId="2"/>
  </si>
  <si>
    <t>飯島食品</t>
    <rPh sb="0" eb="2">
      <t>イイジマ</t>
    </rPh>
    <rPh sb="2" eb="4">
      <t>ショクヒン</t>
    </rPh>
    <phoneticPr fontId="2"/>
  </si>
  <si>
    <t>60g</t>
  </si>
  <si>
    <t>013295</t>
    <phoneticPr fontId="2"/>
  </si>
  <si>
    <t>500g</t>
    <phoneticPr fontId="2"/>
  </si>
  <si>
    <t>059970</t>
    <phoneticPr fontId="2"/>
  </si>
  <si>
    <t>三上水産</t>
    <rPh sb="0" eb="2">
      <t>ミカミ</t>
    </rPh>
    <rPh sb="2" eb="4">
      <t>スイサン</t>
    </rPh>
    <phoneticPr fontId="2"/>
  </si>
  <si>
    <t>pc</t>
    <phoneticPr fontId="2"/>
  </si>
  <si>
    <t>約100ｇ</t>
    <rPh sb="0" eb="1">
      <t>ヤク</t>
    </rPh>
    <phoneticPr fontId="2"/>
  </si>
  <si>
    <t>内425ｇ固230ｇ</t>
    <rPh sb="0" eb="1">
      <t>ナイ</t>
    </rPh>
    <rPh sb="5" eb="6">
      <t>カタ</t>
    </rPh>
    <phoneticPr fontId="2"/>
  </si>
  <si>
    <t>内825ｇ固440ｇ</t>
    <rPh sb="0" eb="1">
      <t>ナイ</t>
    </rPh>
    <rPh sb="5" eb="6">
      <t>カタ</t>
    </rPh>
    <phoneticPr fontId="2"/>
  </si>
  <si>
    <t>谷尾</t>
    <rPh sb="0" eb="2">
      <t>タニオ</t>
    </rPh>
    <phoneticPr fontId="2"/>
  </si>
  <si>
    <t>固260g</t>
    <rPh sb="0" eb="1">
      <t>カタ</t>
    </rPh>
    <phoneticPr fontId="2"/>
  </si>
  <si>
    <t>正栄食品</t>
    <rPh sb="0" eb="2">
      <t>ショウエイ</t>
    </rPh>
    <rPh sb="2" eb="4">
      <t>ショクヒン</t>
    </rPh>
    <phoneticPr fontId="2"/>
  </si>
  <si>
    <t>アンデスメロン</t>
  </si>
  <si>
    <t>個</t>
  </si>
  <si>
    <t>６玉</t>
  </si>
  <si>
    <t>内425g固250g</t>
    <rPh sb="0" eb="1">
      <t>ナイ</t>
    </rPh>
    <rPh sb="5" eb="6">
      <t>カタ</t>
    </rPh>
    <phoneticPr fontId="2"/>
  </si>
  <si>
    <t>内825g固500g</t>
    <rPh sb="0" eb="1">
      <t>ナイ</t>
    </rPh>
    <rPh sb="5" eb="6">
      <t>カタ</t>
    </rPh>
    <phoneticPr fontId="2"/>
  </si>
  <si>
    <t>014617</t>
    <phoneticPr fontId="2"/>
  </si>
  <si>
    <t>すいか</t>
    <phoneticPr fontId="2"/>
  </si>
  <si>
    <t>014633</t>
    <phoneticPr fontId="2"/>
  </si>
  <si>
    <t>パイナップル</t>
    <phoneticPr fontId="2"/>
  </si>
  <si>
    <t>014264</t>
    <phoneticPr fontId="2"/>
  </si>
  <si>
    <t>バナナ</t>
    <phoneticPr fontId="2"/>
  </si>
  <si>
    <t>300g</t>
    <phoneticPr fontId="2"/>
  </si>
  <si>
    <t>015652</t>
    <phoneticPr fontId="2"/>
  </si>
  <si>
    <t>1ｋｇ</t>
    <phoneticPr fontId="2"/>
  </si>
  <si>
    <t>014660</t>
    <phoneticPr fontId="2"/>
  </si>
  <si>
    <t>014662</t>
    <phoneticPr fontId="2"/>
  </si>
  <si>
    <t>りんご</t>
    <phoneticPr fontId="2"/>
  </si>
  <si>
    <t>089709</t>
    <phoneticPr fontId="2"/>
  </si>
  <si>
    <t>トロピカーナ</t>
    <phoneticPr fontId="2"/>
  </si>
  <si>
    <t>900ｍｌ</t>
    <phoneticPr fontId="2"/>
  </si>
  <si>
    <t>レモン</t>
    <phoneticPr fontId="2"/>
  </si>
  <si>
    <t>140玉</t>
    <rPh sb="3" eb="4">
      <t>タマ</t>
    </rPh>
    <phoneticPr fontId="2"/>
  </si>
  <si>
    <t>010128</t>
    <phoneticPr fontId="2"/>
  </si>
  <si>
    <t>サンキストレモン</t>
    <phoneticPr fontId="2"/>
  </si>
  <si>
    <t>ミツカン</t>
    <phoneticPr fontId="2"/>
  </si>
  <si>
    <t>1L</t>
    <phoneticPr fontId="2"/>
  </si>
  <si>
    <t>献立表　一般食（人材不足を補う省労力メニュー）　～朝食～</t>
    <rPh sb="0" eb="2">
      <t>コンダテ</t>
    </rPh>
    <rPh sb="2" eb="3">
      <t>ヒョウ</t>
    </rPh>
    <rPh sb="4" eb="6">
      <t>イッパン</t>
    </rPh>
    <rPh sb="6" eb="7">
      <t>ショク</t>
    </rPh>
    <rPh sb="8" eb="10">
      <t>ジンザイ</t>
    </rPh>
    <rPh sb="10" eb="12">
      <t>フソク</t>
    </rPh>
    <rPh sb="13" eb="14">
      <t>オギナ</t>
    </rPh>
    <rPh sb="15" eb="16">
      <t>ショウ</t>
    </rPh>
    <rPh sb="16" eb="18">
      <t>ロウリョク</t>
    </rPh>
    <rPh sb="25" eb="27">
      <t>チョウショク</t>
    </rPh>
    <phoneticPr fontId="2"/>
  </si>
  <si>
    <t>献立表　一般食（人材不足を補う省労力メニュー）　～昼食～</t>
    <rPh sb="0" eb="2">
      <t>コンダテ</t>
    </rPh>
    <rPh sb="2" eb="3">
      <t>ヒョウ</t>
    </rPh>
    <rPh sb="4" eb="6">
      <t>イッパン</t>
    </rPh>
    <rPh sb="6" eb="7">
      <t>ショク</t>
    </rPh>
    <rPh sb="8" eb="10">
      <t>ジンザイ</t>
    </rPh>
    <rPh sb="10" eb="12">
      <t>フソク</t>
    </rPh>
    <rPh sb="13" eb="14">
      <t>オギナ</t>
    </rPh>
    <rPh sb="15" eb="16">
      <t>ショウ</t>
    </rPh>
    <rPh sb="16" eb="18">
      <t>ロウリョク</t>
    </rPh>
    <rPh sb="25" eb="27">
      <t>チュウショク</t>
    </rPh>
    <phoneticPr fontId="2"/>
  </si>
  <si>
    <t>献立表　一般食（人材不足を補う省労力メニュー）　～夕食～</t>
    <rPh sb="0" eb="2">
      <t>コンダテ</t>
    </rPh>
    <rPh sb="2" eb="3">
      <t>ヒョウ</t>
    </rPh>
    <rPh sb="4" eb="6">
      <t>イッパン</t>
    </rPh>
    <rPh sb="6" eb="7">
      <t>ショク</t>
    </rPh>
    <rPh sb="8" eb="10">
      <t>ジンザイ</t>
    </rPh>
    <rPh sb="10" eb="12">
      <t>フソク</t>
    </rPh>
    <rPh sb="13" eb="14">
      <t>オギナ</t>
    </rPh>
    <rPh sb="15" eb="16">
      <t>ショウ</t>
    </rPh>
    <rPh sb="16" eb="18">
      <t>ロウリョク</t>
    </rPh>
    <rPh sb="25" eb="27">
      <t>ユウショク</t>
    </rPh>
    <phoneticPr fontId="2"/>
  </si>
  <si>
    <t>献立表　　　行事食（世界を旅するお弁当）</t>
    <rPh sb="0" eb="2">
      <t>コンダテ</t>
    </rPh>
    <rPh sb="2" eb="3">
      <t>ヒョウ</t>
    </rPh>
    <rPh sb="6" eb="8">
      <t>ギョウジ</t>
    </rPh>
    <rPh sb="8" eb="9">
      <t>ショク</t>
    </rPh>
    <rPh sb="9" eb="10">
      <t>ジョウショク</t>
    </rPh>
    <rPh sb="10" eb="12">
      <t>セカイ</t>
    </rPh>
    <rPh sb="13" eb="14">
      <t>タビ</t>
    </rPh>
    <rPh sb="17" eb="19">
      <t>ベントウ</t>
    </rPh>
    <phoneticPr fontId="2"/>
  </si>
  <si>
    <t>行事食部門</t>
    <rPh sb="0" eb="2">
      <t>ギョウジ</t>
    </rPh>
    <rPh sb="2" eb="3">
      <t>ショク</t>
    </rPh>
    <rPh sb="3" eb="5">
      <t>ブモン</t>
    </rPh>
    <phoneticPr fontId="2"/>
  </si>
  <si>
    <t>06095A</t>
    <phoneticPr fontId="2"/>
  </si>
  <si>
    <t>06095B</t>
    <phoneticPr fontId="2"/>
  </si>
  <si>
    <t>11163A</t>
    <phoneticPr fontId="2"/>
  </si>
  <si>
    <r>
      <t>商品番号の</t>
    </r>
    <r>
      <rPr>
        <b/>
        <sz val="11"/>
        <color indexed="10"/>
        <rFont val="ＭＳ Ｐゴシック"/>
        <family val="3"/>
        <charset val="128"/>
      </rPr>
      <t>赤字</t>
    </r>
    <rPh sb="0" eb="2">
      <t>ショウヒン</t>
    </rPh>
    <rPh sb="2" eb="4">
      <t>バンゴウ</t>
    </rPh>
    <rPh sb="5" eb="6">
      <t>アカ</t>
    </rPh>
    <phoneticPr fontId="2"/>
  </si>
  <si>
    <t>　一覧表から削除するかどうか、現金購入にする？</t>
    <rPh sb="1" eb="3">
      <t>イチラン</t>
    </rPh>
    <rPh sb="3" eb="4">
      <t>ヒョウ</t>
    </rPh>
    <rPh sb="6" eb="8">
      <t>サクジョ</t>
    </rPh>
    <rPh sb="15" eb="17">
      <t>ゲンキン</t>
    </rPh>
    <rPh sb="17" eb="19">
      <t>コウニュウ</t>
    </rPh>
    <phoneticPr fontId="2"/>
  </si>
  <si>
    <t>R22260</t>
  </si>
  <si>
    <t>R22403</t>
  </si>
  <si>
    <t>I01824</t>
  </si>
  <si>
    <t>R22666</t>
  </si>
  <si>
    <t>ほたてひも付き（冷）</t>
    <rPh sb="5" eb="6">
      <t>ツ</t>
    </rPh>
    <rPh sb="8" eb="9">
      <t>レイ</t>
    </rPh>
    <phoneticPr fontId="2"/>
  </si>
  <si>
    <t>にわとり　若鶏肉　むね-皮つき、生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</si>
  <si>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むね-皮なし、生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</si>
  <si>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もも-皮つき、生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</si>
  <si>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もも-皮なし、生</t>
    <rPh sb="5" eb="6">
      <t>ワカ</t>
    </rPh>
    <rPh sb="6" eb="7">
      <t>トリ</t>
    </rPh>
    <rPh sb="7" eb="8">
      <t>ニク</t>
    </rPh>
    <rPh sb="12" eb="13">
      <t>カワ</t>
    </rPh>
    <rPh sb="16" eb="17">
      <t>ナマ</t>
    </rPh>
    <phoneticPr fontId="2"/>
  </si>
  <si>
    <t>にわとり　若鶏肉　ささ身-生</t>
    <rPh sb="5" eb="6">
      <t>ワカ</t>
    </rPh>
    <rPh sb="6" eb="7">
      <t>トリ</t>
    </rPh>
    <rPh sb="7" eb="8">
      <t>ニク</t>
    </rPh>
    <rPh sb="11" eb="12">
      <t>ミ</t>
    </rPh>
    <rPh sb="13" eb="14">
      <t>ナマ</t>
    </rPh>
    <phoneticPr fontId="2"/>
  </si>
  <si>
    <t>合いびき肉〈牛：豚＝1:1〉</t>
    <rPh sb="0" eb="1">
      <t>ア</t>
    </rPh>
    <rPh sb="4" eb="5">
      <t>ニク</t>
    </rPh>
    <rPh sb="6" eb="7">
      <t>ウシ</t>
    </rPh>
    <rPh sb="8" eb="9">
      <t>ブタ</t>
    </rPh>
    <phoneticPr fontId="2"/>
  </si>
  <si>
    <t>からし　粉</t>
    <rPh sb="4" eb="5">
      <t>コナ</t>
    </rPh>
    <phoneticPr fontId="2"/>
  </si>
  <si>
    <t>デミグラスソース</t>
    <phoneticPr fontId="2"/>
  </si>
  <si>
    <t>コーンクリームスープ　粉末</t>
    <rPh sb="11" eb="13">
      <t>フンマツ</t>
    </rPh>
    <phoneticPr fontId="2"/>
  </si>
  <si>
    <t>即席みそ　ペーストタイプ</t>
    <rPh sb="0" eb="2">
      <t>ソクセキ</t>
    </rPh>
    <phoneticPr fontId="2"/>
  </si>
  <si>
    <t>ドレッシングタイプ中華風調味料</t>
    <rPh sb="9" eb="12">
      <t>チュウカフウ</t>
    </rPh>
    <rPh sb="12" eb="15">
      <t>チョウミリョウ</t>
    </rPh>
    <phoneticPr fontId="2"/>
  </si>
  <si>
    <t>味ぽん</t>
    <rPh sb="0" eb="1">
      <t>アジ</t>
    </rPh>
    <phoneticPr fontId="2"/>
  </si>
  <si>
    <t>20－完調品用食材</t>
    <rPh sb="3" eb="5">
      <t>カンチョウ</t>
    </rPh>
    <rPh sb="5" eb="6">
      <t>ヒン</t>
    </rPh>
    <rPh sb="6" eb="7">
      <t>ヨウ</t>
    </rPh>
    <rPh sb="7" eb="9">
      <t>ショクザイ</t>
    </rPh>
    <phoneticPr fontId="2"/>
  </si>
  <si>
    <t>11163B</t>
    <phoneticPr fontId="2"/>
  </si>
  <si>
    <t>14006</t>
    <phoneticPr fontId="2"/>
  </si>
  <si>
    <t>095445</t>
    <phoneticPr fontId="2"/>
  </si>
  <si>
    <t>２００ｇ×２０</t>
    <phoneticPr fontId="2"/>
  </si>
  <si>
    <t>焼きふ</t>
    <rPh sb="0" eb="1">
      <t>ヤ</t>
    </rPh>
    <phoneticPr fontId="2"/>
  </si>
  <si>
    <t>青かっぱ漬</t>
    <rPh sb="0" eb="1">
      <t>アオ</t>
    </rPh>
    <rPh sb="4" eb="5">
      <t>ヅ</t>
    </rPh>
    <phoneticPr fontId="2"/>
  </si>
  <si>
    <t>020379</t>
    <phoneticPr fontId="2"/>
  </si>
  <si>
    <t>三商</t>
    <rPh sb="0" eb="1">
      <t>サン</t>
    </rPh>
    <phoneticPr fontId="2"/>
  </si>
  <si>
    <t>06173</t>
    <phoneticPr fontId="2"/>
  </si>
  <si>
    <t>06174</t>
    <phoneticPr fontId="2"/>
  </si>
  <si>
    <t>冬瓜、ゆで</t>
    <rPh sb="0" eb="2">
      <t>トウガン</t>
    </rPh>
    <phoneticPr fontId="2"/>
  </si>
  <si>
    <t>冬瓜、生</t>
    <rPh sb="0" eb="2">
      <t>トウガン</t>
    </rPh>
    <rPh sb="3" eb="4">
      <t>ナマ</t>
    </rPh>
    <phoneticPr fontId="2"/>
  </si>
  <si>
    <t>06095A</t>
  </si>
  <si>
    <t>06095B</t>
  </si>
  <si>
    <t>06177</t>
    <phoneticPr fontId="2"/>
  </si>
  <si>
    <t>07062</t>
    <phoneticPr fontId="2"/>
  </si>
  <si>
    <t>07164</t>
    <phoneticPr fontId="2"/>
  </si>
  <si>
    <t>07138</t>
    <phoneticPr fontId="2"/>
  </si>
  <si>
    <t>07175</t>
    <phoneticPr fontId="2"/>
  </si>
  <si>
    <t>フルーツカクテル</t>
    <phoneticPr fontId="2"/>
  </si>
  <si>
    <t>10263</t>
    <phoneticPr fontId="2"/>
  </si>
  <si>
    <t>10264</t>
    <phoneticPr fontId="2"/>
  </si>
  <si>
    <t>まぐろ　缶詰－油漬,ﾌﾚｰｸ,ﾗｲﾄ</t>
    <rPh sb="4" eb="6">
      <t>カンヅメ</t>
    </rPh>
    <rPh sb="7" eb="8">
      <t>アブラ</t>
    </rPh>
    <rPh sb="8" eb="9">
      <t>ヅ</t>
    </rPh>
    <phoneticPr fontId="2"/>
  </si>
  <si>
    <t>まぐろ　缶詰－油漬,ﾌﾚｰｸ,ﾎﾜｲﾄ</t>
    <rPh sb="4" eb="6">
      <t>カンヅメ</t>
    </rPh>
    <rPh sb="7" eb="8">
      <t>アブラ</t>
    </rPh>
    <rPh sb="8" eb="9">
      <t>ヅ</t>
    </rPh>
    <phoneticPr fontId="2"/>
  </si>
  <si>
    <t>1㎏</t>
  </si>
  <si>
    <t>185ｇ</t>
  </si>
  <si>
    <t>10329A</t>
    <phoneticPr fontId="2"/>
  </si>
  <si>
    <t>10329B</t>
    <phoneticPr fontId="2"/>
  </si>
  <si>
    <t>ショクリュー</t>
    <phoneticPr fontId="2"/>
  </si>
  <si>
    <t>pc</t>
  </si>
  <si>
    <t>11183A</t>
    <phoneticPr fontId="2"/>
  </si>
  <si>
    <t>11183B</t>
    <phoneticPr fontId="2"/>
  </si>
  <si>
    <t>ぶた　中型種　かたロース-脂身つき、生</t>
    <rPh sb="3" eb="5">
      <t>チュウガタ</t>
    </rPh>
    <rPh sb="5" eb="6">
      <t>シュ</t>
    </rPh>
    <rPh sb="13" eb="15">
      <t>アブラミ</t>
    </rPh>
    <rPh sb="18" eb="19">
      <t>ナマ</t>
    </rPh>
    <phoneticPr fontId="2"/>
  </si>
  <si>
    <t>ぶた　中型種　ロース-脂身つき、生</t>
    <rPh sb="3" eb="5">
      <t>チュウガタ</t>
    </rPh>
    <rPh sb="5" eb="6">
      <t>シュ</t>
    </rPh>
    <rPh sb="11" eb="13">
      <t>アブラミ</t>
    </rPh>
    <rPh sb="16" eb="17">
      <t>ナマ</t>
    </rPh>
    <phoneticPr fontId="2"/>
  </si>
  <si>
    <t>ぶた　中型種　もも-脂身つき、生</t>
    <rPh sb="3" eb="5">
      <t>チュウガタ</t>
    </rPh>
    <rPh sb="5" eb="6">
      <t>シュ</t>
    </rPh>
    <rPh sb="10" eb="12">
      <t>アブラミ</t>
    </rPh>
    <rPh sb="15" eb="16">
      <t>ナマ</t>
    </rPh>
    <phoneticPr fontId="2"/>
  </si>
  <si>
    <t>ぶた　中型種　ヒレ-赤肉、生</t>
    <rPh sb="3" eb="5">
      <t>チュウガタ</t>
    </rPh>
    <rPh sb="5" eb="6">
      <t>シュ</t>
    </rPh>
    <rPh sb="10" eb="11">
      <t>アカ</t>
    </rPh>
    <rPh sb="11" eb="12">
      <t>ニク</t>
    </rPh>
    <rPh sb="13" eb="14">
      <t>ナマ</t>
    </rPh>
    <phoneticPr fontId="2"/>
  </si>
  <si>
    <t>09040B</t>
  </si>
  <si>
    <t>ごま－ねり</t>
    <phoneticPr fontId="2"/>
  </si>
  <si>
    <t>うんしゅうみかん　じょうのう-普通,生</t>
    <rPh sb="15" eb="17">
      <t>フツウ</t>
    </rPh>
    <rPh sb="18" eb="19">
      <t>ナマ</t>
    </rPh>
    <phoneticPr fontId="2"/>
  </si>
  <si>
    <t>07027</t>
    <phoneticPr fontId="2"/>
  </si>
  <si>
    <t>もも　缶詰-白肉種　果肉</t>
    <rPh sb="3" eb="5">
      <t>カンヅメ</t>
    </rPh>
    <rPh sb="6" eb="7">
      <t>シロ</t>
    </rPh>
    <rPh sb="7" eb="8">
      <t>ニク</t>
    </rPh>
    <rPh sb="8" eb="9">
      <t>シュ</t>
    </rPh>
    <rPh sb="10" eb="12">
      <t>カニク</t>
    </rPh>
    <phoneticPr fontId="2"/>
  </si>
  <si>
    <t>もも　缶詰-黄肉種　果肉</t>
    <rPh sb="3" eb="5">
      <t>カンヅメ</t>
    </rPh>
    <rPh sb="6" eb="7">
      <t>キ</t>
    </rPh>
    <rPh sb="7" eb="8">
      <t>ニク</t>
    </rPh>
    <rPh sb="8" eb="9">
      <t>シュ</t>
    </rPh>
    <rPh sb="10" eb="12">
      <t>カニク</t>
    </rPh>
    <phoneticPr fontId="2"/>
  </si>
  <si>
    <t>10417</t>
    <phoneticPr fontId="2"/>
  </si>
  <si>
    <t>16023</t>
    <phoneticPr fontId="2"/>
  </si>
  <si>
    <t>煎茶</t>
    <rPh sb="0" eb="2">
      <t>センチャ</t>
    </rPh>
    <phoneticPr fontId="2"/>
  </si>
  <si>
    <t>減塩しょうゆ</t>
    <rPh sb="0" eb="2">
      <t>ゲンエン</t>
    </rPh>
    <phoneticPr fontId="2"/>
  </si>
  <si>
    <t>顆粒中華だし</t>
    <rPh sb="0" eb="2">
      <t>カリュウ</t>
    </rPh>
    <rPh sb="2" eb="4">
      <t>チュウカ</t>
    </rPh>
    <phoneticPr fontId="2"/>
  </si>
  <si>
    <t>米みそ‐淡色辛みそ</t>
    <rPh sb="0" eb="1">
      <t>コメ</t>
    </rPh>
    <rPh sb="4" eb="6">
      <t>タンショク</t>
    </rPh>
    <rPh sb="6" eb="7">
      <t>カラ</t>
    </rPh>
    <phoneticPr fontId="2"/>
  </si>
  <si>
    <t>011665</t>
  </si>
  <si>
    <t>ガーリックパウダー-食塩添加</t>
    <rPh sb="10" eb="12">
      <t>ショクエン</t>
    </rPh>
    <rPh sb="12" eb="14">
      <t>テンカ</t>
    </rPh>
    <phoneticPr fontId="2"/>
  </si>
  <si>
    <t>010065</t>
  </si>
  <si>
    <t>ガーリックパウダー</t>
  </si>
  <si>
    <t>06216B</t>
  </si>
  <si>
    <t>02012A</t>
    <phoneticPr fontId="2"/>
  </si>
  <si>
    <t>02012B</t>
    <phoneticPr fontId="2"/>
  </si>
  <si>
    <t>冷）六角里芋</t>
    <rPh sb="0" eb="1">
      <t>レイ</t>
    </rPh>
    <rPh sb="2" eb="4">
      <t>ロッカク</t>
    </rPh>
    <rPh sb="4" eb="6">
      <t>サトイモ</t>
    </rPh>
    <phoneticPr fontId="2"/>
  </si>
  <si>
    <t>シナモン</t>
    <phoneticPr fontId="2"/>
  </si>
  <si>
    <t>冷）六角里芋</t>
    <rPh sb="0" eb="1">
      <t>レイ</t>
    </rPh>
    <rPh sb="2" eb="4">
      <t>ロッカク</t>
    </rPh>
    <rPh sb="4" eb="6">
      <t>サトイモ</t>
    </rPh>
    <phoneticPr fontId="2"/>
  </si>
  <si>
    <t>049813</t>
    <phoneticPr fontId="2"/>
  </si>
  <si>
    <t>さといも－冷凍　六角</t>
    <rPh sb="5" eb="7">
      <t>レイトウ</t>
    </rPh>
    <rPh sb="8" eb="10">
      <t>ロッカク</t>
    </rPh>
    <phoneticPr fontId="2"/>
  </si>
  <si>
    <t>さといも－冷凍　丸</t>
    <rPh sb="5" eb="7">
      <t>レイトウ</t>
    </rPh>
    <rPh sb="8" eb="9">
      <t>マル</t>
    </rPh>
    <phoneticPr fontId="2"/>
  </si>
  <si>
    <t>黒砂糖</t>
    <rPh sb="0" eb="1">
      <t>クロ</t>
    </rPh>
    <rPh sb="1" eb="3">
      <t>サトウ</t>
    </rPh>
    <phoneticPr fontId="2"/>
  </si>
  <si>
    <t>粉砂糖</t>
    <rPh sb="0" eb="1">
      <t>コナ</t>
    </rPh>
    <rPh sb="1" eb="3">
      <t>サトウ</t>
    </rPh>
    <phoneticPr fontId="2"/>
  </si>
  <si>
    <t>メープルシロップ</t>
    <phoneticPr fontId="2"/>
  </si>
  <si>
    <t>きぬさや</t>
    <phoneticPr fontId="2"/>
  </si>
  <si>
    <t>タアサイ</t>
    <phoneticPr fontId="2"/>
  </si>
  <si>
    <t>バジル</t>
    <phoneticPr fontId="2"/>
  </si>
  <si>
    <t>桜でんぶ</t>
    <rPh sb="0" eb="1">
      <t>サクラ</t>
    </rPh>
    <phoneticPr fontId="2"/>
  </si>
  <si>
    <t>ココア</t>
    <phoneticPr fontId="2"/>
  </si>
  <si>
    <t>シナモン</t>
    <phoneticPr fontId="2"/>
  </si>
  <si>
    <t>07092A</t>
    <phoneticPr fontId="2"/>
  </si>
  <si>
    <t>07022</t>
    <phoneticPr fontId="2"/>
  </si>
  <si>
    <t>アイガー</t>
    <phoneticPr fontId="2"/>
  </si>
  <si>
    <t>500ｇ</t>
    <phoneticPr fontId="2"/>
  </si>
  <si>
    <t>17021</t>
    <phoneticPr fontId="2"/>
  </si>
  <si>
    <t>010178</t>
    <phoneticPr fontId="2"/>
  </si>
  <si>
    <t>05042</t>
    <phoneticPr fontId="2"/>
  </si>
  <si>
    <t>11145</t>
    <phoneticPr fontId="2"/>
  </si>
  <si>
    <t>11149</t>
    <phoneticPr fontId="2"/>
  </si>
  <si>
    <t>11154</t>
    <phoneticPr fontId="2"/>
  </si>
  <si>
    <t>11162</t>
    <phoneticPr fontId="2"/>
  </si>
  <si>
    <t>11224</t>
    <phoneticPr fontId="2"/>
  </si>
  <si>
    <t>11227</t>
    <phoneticPr fontId="2"/>
  </si>
  <si>
    <t>13018</t>
    <phoneticPr fontId="2"/>
  </si>
  <si>
    <t>17050</t>
    <phoneticPr fontId="2"/>
  </si>
  <si>
    <t>17057</t>
    <phoneticPr fontId="2"/>
  </si>
  <si>
    <t>17067</t>
    <phoneticPr fontId="2"/>
  </si>
  <si>
    <t>17105</t>
    <phoneticPr fontId="2"/>
  </si>
  <si>
    <t>17107</t>
    <phoneticPr fontId="2"/>
  </si>
  <si>
    <t>17128</t>
    <phoneticPr fontId="2"/>
  </si>
  <si>
    <t>18004</t>
    <phoneticPr fontId="2"/>
  </si>
  <si>
    <t>20001</t>
    <phoneticPr fontId="2"/>
  </si>
  <si>
    <t>20002</t>
    <phoneticPr fontId="2"/>
  </si>
  <si>
    <t>20003</t>
    <phoneticPr fontId="2"/>
  </si>
  <si>
    <t>20004</t>
    <phoneticPr fontId="2"/>
  </si>
  <si>
    <t>20005</t>
    <phoneticPr fontId="2"/>
  </si>
  <si>
    <t>20006</t>
    <phoneticPr fontId="2"/>
  </si>
  <si>
    <t>20007</t>
    <phoneticPr fontId="2"/>
  </si>
  <si>
    <t>20008</t>
    <phoneticPr fontId="2"/>
  </si>
  <si>
    <t>20009</t>
    <phoneticPr fontId="2"/>
  </si>
  <si>
    <t>20010</t>
    <phoneticPr fontId="2"/>
  </si>
  <si>
    <t>20011</t>
    <phoneticPr fontId="2"/>
  </si>
  <si>
    <t>20012</t>
    <phoneticPr fontId="2"/>
  </si>
  <si>
    <t>20014</t>
    <phoneticPr fontId="2"/>
  </si>
  <si>
    <t>20015</t>
    <phoneticPr fontId="2"/>
  </si>
  <si>
    <t>20016</t>
    <phoneticPr fontId="2"/>
  </si>
  <si>
    <t>20017</t>
    <phoneticPr fontId="2"/>
  </si>
  <si>
    <t>20018</t>
    <phoneticPr fontId="2"/>
  </si>
  <si>
    <t>20019</t>
    <phoneticPr fontId="2"/>
  </si>
  <si>
    <t>20020</t>
    <phoneticPr fontId="2"/>
  </si>
  <si>
    <t>20021</t>
    <phoneticPr fontId="2"/>
  </si>
  <si>
    <t>20022</t>
    <phoneticPr fontId="2"/>
  </si>
  <si>
    <t>20023</t>
    <phoneticPr fontId="2"/>
  </si>
  <si>
    <t>20024</t>
    <phoneticPr fontId="2"/>
  </si>
  <si>
    <t>20025</t>
    <phoneticPr fontId="2"/>
  </si>
  <si>
    <t>20026</t>
    <phoneticPr fontId="2"/>
  </si>
  <si>
    <t>20027</t>
    <phoneticPr fontId="2"/>
  </si>
  <si>
    <t>20028</t>
    <phoneticPr fontId="2"/>
  </si>
  <si>
    <t>20029</t>
    <phoneticPr fontId="2"/>
  </si>
  <si>
    <t>20030</t>
    <phoneticPr fontId="2"/>
  </si>
  <si>
    <t>20031</t>
    <phoneticPr fontId="2"/>
  </si>
  <si>
    <t>20032</t>
    <phoneticPr fontId="2"/>
  </si>
  <si>
    <t>20033</t>
    <phoneticPr fontId="2"/>
  </si>
  <si>
    <t>20034</t>
    <phoneticPr fontId="2"/>
  </si>
  <si>
    <t>20035</t>
    <phoneticPr fontId="2"/>
  </si>
  <si>
    <t>20036</t>
    <phoneticPr fontId="2"/>
  </si>
  <si>
    <t>20037</t>
    <phoneticPr fontId="2"/>
  </si>
  <si>
    <t>20038</t>
    <phoneticPr fontId="2"/>
  </si>
  <si>
    <t>20039</t>
    <phoneticPr fontId="2"/>
  </si>
  <si>
    <t>01063A</t>
    <phoneticPr fontId="2"/>
  </si>
  <si>
    <t>06039A</t>
  </si>
  <si>
    <t>06039A</t>
    <phoneticPr fontId="2"/>
  </si>
  <si>
    <t>冷）かぶ　乱切り</t>
    <rPh sb="0" eb="1">
      <t>レイ</t>
    </rPh>
    <rPh sb="5" eb="7">
      <t>ランギ</t>
    </rPh>
    <phoneticPr fontId="2"/>
  </si>
  <si>
    <t>06039B</t>
  </si>
  <si>
    <t>06039B</t>
    <phoneticPr fontId="2"/>
  </si>
  <si>
    <t>041029</t>
    <phoneticPr fontId="2"/>
  </si>
  <si>
    <t>041030</t>
    <phoneticPr fontId="2"/>
  </si>
  <si>
    <t>冷）かぶ　いちょう切り</t>
    <rPh sb="0" eb="1">
      <t>レイ</t>
    </rPh>
    <rPh sb="9" eb="10">
      <t>ギ</t>
    </rPh>
    <phoneticPr fontId="2"/>
  </si>
  <si>
    <t>06135A</t>
  </si>
  <si>
    <t>06135A</t>
    <phoneticPr fontId="2"/>
  </si>
  <si>
    <t>042414</t>
    <phoneticPr fontId="2"/>
  </si>
  <si>
    <t>冷）だいこん　せん切り</t>
    <rPh sb="0" eb="1">
      <t>レイ</t>
    </rPh>
    <rPh sb="9" eb="10">
      <t>ギ</t>
    </rPh>
    <phoneticPr fontId="2"/>
  </si>
  <si>
    <t>042416</t>
    <phoneticPr fontId="2"/>
  </si>
  <si>
    <t>冷）だいこん　乱切り</t>
    <rPh sb="0" eb="1">
      <t>レイ</t>
    </rPh>
    <rPh sb="7" eb="9">
      <t>ランギ</t>
    </rPh>
    <phoneticPr fontId="2"/>
  </si>
  <si>
    <t>041029</t>
    <phoneticPr fontId="2"/>
  </si>
  <si>
    <t>冷）かぶ　乱切り</t>
    <rPh sb="0" eb="1">
      <t>レイ</t>
    </rPh>
    <rPh sb="5" eb="7">
      <t>ランギ</t>
    </rPh>
    <phoneticPr fontId="2"/>
  </si>
  <si>
    <t>椿食品</t>
    <rPh sb="0" eb="1">
      <t>ツバキ</t>
    </rPh>
    <rPh sb="1" eb="3">
      <t>ショクヒン</t>
    </rPh>
    <phoneticPr fontId="2"/>
  </si>
  <si>
    <t>500ｇ</t>
    <phoneticPr fontId="2"/>
  </si>
  <si>
    <t>かぶ-根、皮むき、ゆで、いちょう切り</t>
    <rPh sb="3" eb="4">
      <t>ネ</t>
    </rPh>
    <rPh sb="5" eb="6">
      <t>カワ</t>
    </rPh>
    <rPh sb="16" eb="17">
      <t>ギ</t>
    </rPh>
    <phoneticPr fontId="2"/>
  </si>
  <si>
    <t>かぶ-根、皮むき、ゆで、乱切り</t>
    <rPh sb="3" eb="4">
      <t>ネ</t>
    </rPh>
    <rPh sb="5" eb="6">
      <t>カワ</t>
    </rPh>
    <rPh sb="12" eb="13">
      <t>ラン</t>
    </rPh>
    <rPh sb="13" eb="14">
      <t>ギ</t>
    </rPh>
    <phoneticPr fontId="2"/>
  </si>
  <si>
    <t>041030</t>
    <phoneticPr fontId="2"/>
  </si>
  <si>
    <t>冷）かぶ　いちょう切り</t>
    <rPh sb="0" eb="1">
      <t>レイ</t>
    </rPh>
    <rPh sb="9" eb="10">
      <t>ギ</t>
    </rPh>
    <phoneticPr fontId="2"/>
  </si>
  <si>
    <t>500ｇ</t>
    <phoneticPr fontId="2"/>
  </si>
  <si>
    <t>だいこん-根、皮むき、ゆで、せん切り</t>
    <rPh sb="5" eb="6">
      <t>ネ</t>
    </rPh>
    <rPh sb="7" eb="8">
      <t>カワ</t>
    </rPh>
    <rPh sb="16" eb="17">
      <t>ギ</t>
    </rPh>
    <phoneticPr fontId="2"/>
  </si>
  <si>
    <t>だいこん-根、皮むき、ゆで、乱切り</t>
    <rPh sb="5" eb="6">
      <t>ネ</t>
    </rPh>
    <rPh sb="7" eb="8">
      <t>カワ</t>
    </rPh>
    <rPh sb="14" eb="15">
      <t>ラン</t>
    </rPh>
    <rPh sb="15" eb="16">
      <t>ギ</t>
    </rPh>
    <phoneticPr fontId="2"/>
  </si>
  <si>
    <t>042414</t>
    <phoneticPr fontId="2"/>
  </si>
  <si>
    <t>042416</t>
    <phoneticPr fontId="2"/>
  </si>
  <si>
    <t>冷）だいこん　せん切り</t>
    <rPh sb="0" eb="1">
      <t>レイ</t>
    </rPh>
    <rPh sb="9" eb="10">
      <t>ギ</t>
    </rPh>
    <phoneticPr fontId="2"/>
  </si>
  <si>
    <t>勝美ジャパン</t>
    <rPh sb="0" eb="2">
      <t>カツミ</t>
    </rPh>
    <phoneticPr fontId="2"/>
  </si>
  <si>
    <t>冷）だいこん　乱切り</t>
    <rPh sb="0" eb="1">
      <t>レイ</t>
    </rPh>
    <rPh sb="7" eb="9">
      <t>ランギ</t>
    </rPh>
    <phoneticPr fontId="2"/>
  </si>
  <si>
    <t>01063A</t>
  </si>
  <si>
    <t>01063B</t>
  </si>
  <si>
    <t>01067A</t>
  </si>
  <si>
    <t>01067B</t>
  </si>
  <si>
    <t>02003A</t>
  </si>
  <si>
    <t>02003B</t>
  </si>
  <si>
    <t>02012A</t>
  </si>
  <si>
    <t>02012B</t>
  </si>
  <si>
    <t>02039A</t>
  </si>
  <si>
    <t>02039B</t>
  </si>
  <si>
    <t>05018A</t>
  </si>
  <si>
    <t>05018B</t>
  </si>
  <si>
    <t>05042</t>
  </si>
  <si>
    <t>06135B</t>
  </si>
  <si>
    <t>06173</t>
  </si>
  <si>
    <t>06174</t>
  </si>
  <si>
    <t>06177</t>
  </si>
  <si>
    <t>06238</t>
  </si>
  <si>
    <t>07022</t>
  </si>
  <si>
    <t>07027</t>
  </si>
  <si>
    <t>07062</t>
  </si>
  <si>
    <t>07164</t>
  </si>
  <si>
    <t>07092A</t>
  </si>
  <si>
    <t>07138</t>
  </si>
  <si>
    <t>07175</t>
  </si>
  <si>
    <t>07142A</t>
  </si>
  <si>
    <t>07142B</t>
  </si>
  <si>
    <t>07092B</t>
  </si>
  <si>
    <t>09004A</t>
  </si>
  <si>
    <t>09004B</t>
  </si>
  <si>
    <t>09040A</t>
  </si>
  <si>
    <t>06135B</t>
    <phoneticPr fontId="2"/>
  </si>
  <si>
    <t>034119</t>
    <phoneticPr fontId="2"/>
  </si>
  <si>
    <t>030208</t>
    <phoneticPr fontId="2"/>
  </si>
  <si>
    <t>030440</t>
    <phoneticPr fontId="2"/>
  </si>
  <si>
    <t>030416</t>
    <phoneticPr fontId="2"/>
  </si>
  <si>
    <t>033735</t>
    <phoneticPr fontId="2"/>
  </si>
  <si>
    <t>033366</t>
    <phoneticPr fontId="2"/>
  </si>
  <si>
    <t>034220</t>
    <phoneticPr fontId="2"/>
  </si>
  <si>
    <t>033612</t>
    <phoneticPr fontId="2"/>
  </si>
  <si>
    <t>033522</t>
    <phoneticPr fontId="2"/>
  </si>
  <si>
    <t>033345</t>
    <phoneticPr fontId="2"/>
  </si>
  <si>
    <t>030619</t>
    <phoneticPr fontId="2"/>
  </si>
  <si>
    <t>032127</t>
    <phoneticPr fontId="2"/>
  </si>
  <si>
    <t>031014</t>
    <phoneticPr fontId="2"/>
  </si>
  <si>
    <t>020379</t>
    <phoneticPr fontId="2"/>
  </si>
  <si>
    <t>033862</t>
    <phoneticPr fontId="2"/>
  </si>
  <si>
    <t>032143</t>
    <phoneticPr fontId="2"/>
  </si>
  <si>
    <t>031414</t>
    <phoneticPr fontId="2"/>
  </si>
  <si>
    <t>032059</t>
    <phoneticPr fontId="2"/>
  </si>
  <si>
    <t>033984</t>
    <phoneticPr fontId="2"/>
  </si>
  <si>
    <t>032395</t>
    <phoneticPr fontId="2"/>
  </si>
  <si>
    <t>032046</t>
    <phoneticPr fontId="2"/>
  </si>
  <si>
    <t>032021</t>
    <phoneticPr fontId="2"/>
  </si>
  <si>
    <t>032686</t>
    <phoneticPr fontId="2"/>
  </si>
  <si>
    <t>032092</t>
    <phoneticPr fontId="2"/>
  </si>
  <si>
    <t>030519</t>
    <phoneticPr fontId="2"/>
  </si>
  <si>
    <t>030047</t>
    <phoneticPr fontId="2"/>
  </si>
  <si>
    <t>033120</t>
    <phoneticPr fontId="2"/>
  </si>
  <si>
    <t>034320</t>
    <phoneticPr fontId="2"/>
  </si>
  <si>
    <t>049065</t>
    <phoneticPr fontId="2"/>
  </si>
  <si>
    <t>033793</t>
    <phoneticPr fontId="2"/>
  </si>
  <si>
    <t>030814</t>
    <phoneticPr fontId="2"/>
  </si>
  <si>
    <t>032279</t>
    <phoneticPr fontId="2"/>
  </si>
  <si>
    <t>030920</t>
    <phoneticPr fontId="2"/>
  </si>
  <si>
    <t>033995</t>
    <phoneticPr fontId="2"/>
  </si>
  <si>
    <t>032033</t>
    <phoneticPr fontId="2"/>
  </si>
  <si>
    <t>030222</t>
    <phoneticPr fontId="2"/>
  </si>
  <si>
    <t>032019</t>
    <phoneticPr fontId="2"/>
  </si>
  <si>
    <t>033748</t>
    <phoneticPr fontId="2"/>
  </si>
  <si>
    <t>030729</t>
    <phoneticPr fontId="2"/>
  </si>
  <si>
    <t>032106</t>
    <phoneticPr fontId="2"/>
  </si>
  <si>
    <t>032130</t>
    <phoneticPr fontId="2"/>
  </si>
  <si>
    <t>031111</t>
    <phoneticPr fontId="2"/>
  </si>
  <si>
    <t>031153</t>
    <phoneticPr fontId="2"/>
  </si>
  <si>
    <t>031166</t>
    <phoneticPr fontId="2"/>
  </si>
  <si>
    <t>033357</t>
    <phoneticPr fontId="2"/>
  </si>
  <si>
    <t>032062</t>
    <phoneticPr fontId="2"/>
  </si>
  <si>
    <t>031234</t>
    <phoneticPr fontId="2"/>
  </si>
  <si>
    <t>032664</t>
    <phoneticPr fontId="2"/>
  </si>
  <si>
    <t>030038</t>
    <phoneticPr fontId="2"/>
  </si>
  <si>
    <t>031313</t>
    <phoneticPr fontId="2"/>
  </si>
  <si>
    <t>032088</t>
    <phoneticPr fontId="2"/>
  </si>
  <si>
    <t>032118</t>
    <phoneticPr fontId="2"/>
  </si>
  <si>
    <t>033421</t>
    <phoneticPr fontId="2"/>
  </si>
  <si>
    <t>033337</t>
    <phoneticPr fontId="2"/>
  </si>
  <si>
    <t>034219</t>
    <phoneticPr fontId="2"/>
  </si>
  <si>
    <t>037821</t>
    <phoneticPr fontId="2"/>
  </si>
  <si>
    <t>037753</t>
    <phoneticPr fontId="2"/>
  </si>
  <si>
    <t>037818</t>
    <phoneticPr fontId="2"/>
  </si>
  <si>
    <t>037779</t>
    <phoneticPr fontId="2"/>
  </si>
  <si>
    <t>036242</t>
    <phoneticPr fontId="2"/>
  </si>
  <si>
    <t>037782</t>
    <phoneticPr fontId="2"/>
  </si>
  <si>
    <t>037924</t>
    <phoneticPr fontId="2"/>
  </si>
  <si>
    <t>035047</t>
    <phoneticPr fontId="2"/>
  </si>
  <si>
    <t>036725</t>
    <phoneticPr fontId="2"/>
  </si>
  <si>
    <t>037591</t>
    <phoneticPr fontId="2"/>
  </si>
  <si>
    <t>037711</t>
    <phoneticPr fontId="2"/>
  </si>
  <si>
    <t>037824</t>
    <phoneticPr fontId="2"/>
  </si>
  <si>
    <t>033308</t>
    <phoneticPr fontId="2"/>
  </si>
  <si>
    <t>032075</t>
    <phoneticPr fontId="2"/>
  </si>
  <si>
    <t>033298</t>
    <phoneticPr fontId="2"/>
  </si>
  <si>
    <t>033408</t>
    <phoneticPr fontId="2"/>
  </si>
  <si>
    <t>033272</t>
    <phoneticPr fontId="2"/>
  </si>
  <si>
    <t>059999</t>
    <phoneticPr fontId="2"/>
  </si>
  <si>
    <t>064500</t>
    <phoneticPr fontId="2"/>
  </si>
  <si>
    <t>015579</t>
    <phoneticPr fontId="2"/>
  </si>
  <si>
    <t>016322</t>
    <phoneticPr fontId="2"/>
  </si>
  <si>
    <t>015922</t>
    <phoneticPr fontId="2"/>
  </si>
  <si>
    <t>012103</t>
    <phoneticPr fontId="2"/>
  </si>
  <si>
    <t>049813</t>
    <phoneticPr fontId="2"/>
  </si>
  <si>
    <t>032457</t>
    <phoneticPr fontId="2"/>
  </si>
  <si>
    <t>033557</t>
    <phoneticPr fontId="2"/>
  </si>
  <si>
    <t>032635</t>
    <phoneticPr fontId="2"/>
  </si>
  <si>
    <t>049820</t>
    <phoneticPr fontId="2"/>
  </si>
  <si>
    <t>018439</t>
    <phoneticPr fontId="2"/>
  </si>
  <si>
    <t>025001</t>
    <phoneticPr fontId="2"/>
  </si>
  <si>
    <t>長芋</t>
    <phoneticPr fontId="2"/>
  </si>
  <si>
    <t>押麦</t>
    <rPh sb="0" eb="1">
      <t>オ</t>
    </rPh>
    <rPh sb="1" eb="2">
      <t>ムギ</t>
    </rPh>
    <phoneticPr fontId="2"/>
  </si>
  <si>
    <t>小麦粉</t>
    <rPh sb="0" eb="3">
      <t>コムギコ</t>
    </rPh>
    <phoneticPr fontId="2"/>
  </si>
  <si>
    <t>天ぷら粉</t>
    <rPh sb="0" eb="1">
      <t>テン</t>
    </rPh>
    <rPh sb="3" eb="4">
      <t>コ</t>
    </rPh>
    <phoneticPr fontId="2"/>
  </si>
  <si>
    <t>フランスパン</t>
    <phoneticPr fontId="2"/>
  </si>
  <si>
    <t>ロールパン</t>
    <phoneticPr fontId="2"/>
  </si>
  <si>
    <t>冷凍うどん</t>
    <rPh sb="0" eb="2">
      <t>レイトウ</t>
    </rPh>
    <phoneticPr fontId="2"/>
  </si>
  <si>
    <t>冷凍ラーメン</t>
    <rPh sb="0" eb="2">
      <t>レイトウ</t>
    </rPh>
    <phoneticPr fontId="2"/>
  </si>
  <si>
    <t>おつゆふ</t>
    <phoneticPr fontId="2"/>
  </si>
  <si>
    <t>餃子の皮</t>
    <rPh sb="0" eb="2">
      <t>ギョウザ</t>
    </rPh>
    <rPh sb="3" eb="4">
      <t>カワ</t>
    </rPh>
    <phoneticPr fontId="2"/>
  </si>
  <si>
    <t>生パン粉</t>
    <rPh sb="0" eb="1">
      <t>ナマ</t>
    </rPh>
    <rPh sb="3" eb="4">
      <t>コナ</t>
    </rPh>
    <phoneticPr fontId="2"/>
  </si>
  <si>
    <t>パン粉</t>
    <rPh sb="2" eb="3">
      <t>コナ</t>
    </rPh>
    <phoneticPr fontId="2"/>
  </si>
  <si>
    <t>もち米</t>
    <rPh sb="2" eb="3">
      <t>コメ</t>
    </rPh>
    <phoneticPr fontId="2"/>
  </si>
  <si>
    <t>上新粉</t>
    <rPh sb="0" eb="3">
      <t>ジョウシンコ</t>
    </rPh>
    <phoneticPr fontId="2"/>
  </si>
  <si>
    <t>ビーフン</t>
    <phoneticPr fontId="2"/>
  </si>
  <si>
    <t>切り餅</t>
    <rPh sb="0" eb="1">
      <t>キ</t>
    </rPh>
    <rPh sb="2" eb="3">
      <t>モチ</t>
    </rPh>
    <phoneticPr fontId="2"/>
  </si>
  <si>
    <t>そば　乾麺</t>
    <rPh sb="3" eb="5">
      <t>カンメン</t>
    </rPh>
    <phoneticPr fontId="2"/>
  </si>
  <si>
    <t>讃岐うどん　乾麺</t>
    <rPh sb="0" eb="2">
      <t>サヌキ</t>
    </rPh>
    <rPh sb="6" eb="8">
      <t>カンメン</t>
    </rPh>
    <phoneticPr fontId="2"/>
  </si>
  <si>
    <t>讃岐そうめん　乾麺</t>
    <rPh sb="0" eb="2">
      <t>サヌキ</t>
    </rPh>
    <rPh sb="7" eb="9">
      <t>カンメン</t>
    </rPh>
    <phoneticPr fontId="2"/>
  </si>
  <si>
    <t>乾燥マッシュポテト</t>
    <rPh sb="0" eb="2">
      <t>カンソウ</t>
    </rPh>
    <phoneticPr fontId="2"/>
  </si>
  <si>
    <t>くずきり</t>
    <phoneticPr fontId="2"/>
  </si>
  <si>
    <t>片栗粉</t>
    <rPh sb="0" eb="2">
      <t>カタクリ</t>
    </rPh>
    <rPh sb="2" eb="3">
      <t>コナ</t>
    </rPh>
    <phoneticPr fontId="2"/>
  </si>
  <si>
    <t>上白糖</t>
    <rPh sb="0" eb="3">
      <t>ジョウハクトウ</t>
    </rPh>
    <phoneticPr fontId="2"/>
  </si>
  <si>
    <t>三温糖</t>
    <rPh sb="0" eb="1">
      <t>サン</t>
    </rPh>
    <rPh sb="1" eb="2">
      <t>オン</t>
    </rPh>
    <rPh sb="2" eb="3">
      <t>トウ</t>
    </rPh>
    <phoneticPr fontId="2"/>
  </si>
  <si>
    <t>グラニュー糖</t>
    <rPh sb="5" eb="6">
      <t>トウ</t>
    </rPh>
    <phoneticPr fontId="2"/>
  </si>
  <si>
    <t>ざらめ糖</t>
    <rPh sb="3" eb="4">
      <t>トウ</t>
    </rPh>
    <phoneticPr fontId="2"/>
  </si>
  <si>
    <t>みずあめ</t>
    <phoneticPr fontId="2"/>
  </si>
  <si>
    <t>純粋はちみつ</t>
    <rPh sb="0" eb="2">
      <t>ジュンスイ</t>
    </rPh>
    <phoneticPr fontId="2"/>
  </si>
  <si>
    <t>あずき</t>
    <phoneticPr fontId="2"/>
  </si>
  <si>
    <t>こしあん（練）</t>
    <rPh sb="5" eb="6">
      <t>ネ</t>
    </rPh>
    <phoneticPr fontId="2"/>
  </si>
  <si>
    <t>金時豆</t>
    <rPh sb="0" eb="2">
      <t>キントキ</t>
    </rPh>
    <rPh sb="2" eb="3">
      <t>マメ</t>
    </rPh>
    <phoneticPr fontId="2"/>
  </si>
  <si>
    <t>うぐいす豆</t>
    <rPh sb="4" eb="5">
      <t>マメ</t>
    </rPh>
    <phoneticPr fontId="2"/>
  </si>
  <si>
    <t>国産大豆水煮</t>
    <rPh sb="0" eb="2">
      <t>コクサン</t>
    </rPh>
    <rPh sb="2" eb="4">
      <t>ダイズ</t>
    </rPh>
    <rPh sb="4" eb="6">
      <t>ミズニ</t>
    </rPh>
    <phoneticPr fontId="2"/>
  </si>
  <si>
    <t>きぬ豆腐</t>
    <rPh sb="2" eb="4">
      <t>トウフ</t>
    </rPh>
    <phoneticPr fontId="2"/>
  </si>
  <si>
    <t>あさひ　こうや豆腐</t>
    <rPh sb="7" eb="9">
      <t>トウフ</t>
    </rPh>
    <phoneticPr fontId="2"/>
  </si>
  <si>
    <t>納豆</t>
    <rPh sb="0" eb="2">
      <t>ナットウ</t>
    </rPh>
    <phoneticPr fontId="2"/>
  </si>
  <si>
    <t>アーモンドスライス</t>
    <phoneticPr fontId="2"/>
  </si>
  <si>
    <t>冷）むき栗　</t>
    <phoneticPr fontId="2"/>
  </si>
  <si>
    <t>冷）インゲン</t>
    <phoneticPr fontId="2"/>
  </si>
  <si>
    <t>冷）グリーンピース</t>
    <phoneticPr fontId="2"/>
  </si>
  <si>
    <t>冷）かぼちゃ乱切り</t>
    <phoneticPr fontId="2"/>
  </si>
  <si>
    <t>かんぴょう</t>
    <phoneticPr fontId="2"/>
  </si>
  <si>
    <t>冷）スウィートコーン</t>
    <phoneticPr fontId="2"/>
  </si>
  <si>
    <t>冷凍冬瓜乱切</t>
    <phoneticPr fontId="2"/>
  </si>
  <si>
    <t>トマト</t>
    <phoneticPr fontId="2"/>
  </si>
  <si>
    <t>とうもろこし</t>
    <phoneticPr fontId="2"/>
  </si>
  <si>
    <t xml:space="preserve">冷）シャトー人参 </t>
    <phoneticPr fontId="2"/>
  </si>
  <si>
    <t>にんにく</t>
    <phoneticPr fontId="2"/>
  </si>
  <si>
    <t>モロヘイヤ</t>
    <phoneticPr fontId="2"/>
  </si>
  <si>
    <t>梅干し</t>
    <rPh sb="0" eb="2">
      <t>ウメボ</t>
    </rPh>
    <phoneticPr fontId="2"/>
  </si>
  <si>
    <t>イチゴジャム</t>
    <phoneticPr fontId="2"/>
  </si>
  <si>
    <t>みかん缶</t>
    <rPh sb="3" eb="4">
      <t>カン</t>
    </rPh>
    <phoneticPr fontId="2"/>
  </si>
  <si>
    <t>100％オレンジジュース</t>
    <phoneticPr fontId="2"/>
  </si>
  <si>
    <t>ママレード</t>
    <phoneticPr fontId="2"/>
  </si>
  <si>
    <t>パイン スライス　缶</t>
    <rPh sb="9" eb="10">
      <t>カン</t>
    </rPh>
    <phoneticPr fontId="2"/>
  </si>
  <si>
    <t>レーズン</t>
    <phoneticPr fontId="2"/>
  </si>
  <si>
    <t>白桃缶</t>
    <rPh sb="0" eb="2">
      <t>ハクトウ</t>
    </rPh>
    <rPh sb="2" eb="3">
      <t>カン</t>
    </rPh>
    <phoneticPr fontId="2"/>
  </si>
  <si>
    <t>100％アップルジュース</t>
    <phoneticPr fontId="2"/>
  </si>
  <si>
    <t>きくらげ</t>
    <phoneticPr fontId="2"/>
  </si>
  <si>
    <t>干し椎茸</t>
    <rPh sb="0" eb="1">
      <t>ホ</t>
    </rPh>
    <rPh sb="2" eb="4">
      <t>シイタケ</t>
    </rPh>
    <phoneticPr fontId="2"/>
  </si>
  <si>
    <t>マッシュルームスライス缶</t>
    <rPh sb="11" eb="12">
      <t>カン</t>
    </rPh>
    <phoneticPr fontId="2"/>
  </si>
  <si>
    <t>青のり（粉）</t>
    <rPh sb="0" eb="1">
      <t>アオ</t>
    </rPh>
    <rPh sb="4" eb="5">
      <t>コ</t>
    </rPh>
    <phoneticPr fontId="2"/>
  </si>
  <si>
    <t>味付のり</t>
    <rPh sb="0" eb="2">
      <t>アジツ</t>
    </rPh>
    <phoneticPr fontId="2"/>
  </si>
  <si>
    <t>だし昆布</t>
    <rPh sb="2" eb="4">
      <t>コンブ</t>
    </rPh>
    <phoneticPr fontId="2"/>
  </si>
  <si>
    <t>とろろ昆布</t>
    <rPh sb="3" eb="5">
      <t>コンブ</t>
    </rPh>
    <phoneticPr fontId="2"/>
  </si>
  <si>
    <t>冷凍 もずく（味なし）</t>
    <rPh sb="0" eb="2">
      <t>レイトウ</t>
    </rPh>
    <rPh sb="7" eb="8">
      <t>アジ</t>
    </rPh>
    <phoneticPr fontId="2"/>
  </si>
  <si>
    <t>生わかめ</t>
    <rPh sb="0" eb="1">
      <t>ナマ</t>
    </rPh>
    <phoneticPr fontId="2"/>
  </si>
  <si>
    <t>冷凍　銀穴子開き35ｇ</t>
    <rPh sb="0" eb="2">
      <t>レイトウ</t>
    </rPh>
    <rPh sb="3" eb="4">
      <t>ギン</t>
    </rPh>
    <rPh sb="4" eb="6">
      <t>アナゴ</t>
    </rPh>
    <rPh sb="6" eb="7">
      <t>ヒラ</t>
    </rPh>
    <phoneticPr fontId="2"/>
  </si>
  <si>
    <t>にぼし</t>
    <phoneticPr fontId="2"/>
  </si>
  <si>
    <t>冷凍いわし開き</t>
    <rPh sb="0" eb="2">
      <t>レイトウ</t>
    </rPh>
    <rPh sb="5" eb="6">
      <t>ヒラ</t>
    </rPh>
    <phoneticPr fontId="2"/>
  </si>
  <si>
    <t>冷凍しらす干</t>
    <rPh sb="0" eb="2">
      <t>レイトウ</t>
    </rPh>
    <rPh sb="5" eb="6">
      <t>ホ</t>
    </rPh>
    <phoneticPr fontId="2"/>
  </si>
  <si>
    <t>うなぎ蒲焼</t>
    <rPh sb="3" eb="5">
      <t>カバヤキ</t>
    </rPh>
    <phoneticPr fontId="2"/>
  </si>
  <si>
    <t>きす開き</t>
    <rPh sb="2" eb="3">
      <t>ヒラ</t>
    </rPh>
    <phoneticPr fontId="2"/>
  </si>
  <si>
    <t>スモークサーモンスライス</t>
    <phoneticPr fontId="2"/>
  </si>
  <si>
    <t>冷凍さんまIQF</t>
    <rPh sb="0" eb="2">
      <t>レイトウ</t>
    </rPh>
    <phoneticPr fontId="2"/>
  </si>
  <si>
    <t>冷凍子持ししゃも</t>
    <rPh sb="0" eb="2">
      <t>レイトウ</t>
    </rPh>
    <rPh sb="2" eb="4">
      <t>コモ</t>
    </rPh>
    <phoneticPr fontId="2"/>
  </si>
  <si>
    <t>ライトツナフレーク</t>
    <phoneticPr fontId="2"/>
  </si>
  <si>
    <t>ツナフレーク缶</t>
    <rPh sb="6" eb="7">
      <t>カン</t>
    </rPh>
    <phoneticPr fontId="2"/>
  </si>
  <si>
    <t>冷凍刺身ほたて（貝柱）</t>
    <rPh sb="0" eb="2">
      <t>レイトウ</t>
    </rPh>
    <rPh sb="2" eb="4">
      <t>サシミ</t>
    </rPh>
    <rPh sb="8" eb="9">
      <t>カイ</t>
    </rPh>
    <rPh sb="9" eb="10">
      <t>ハシラ</t>
    </rPh>
    <phoneticPr fontId="2"/>
  </si>
  <si>
    <t>冷凍　有頭えび</t>
    <rPh sb="0" eb="2">
      <t>レイトウ</t>
    </rPh>
    <rPh sb="3" eb="5">
      <t>ユウトウ</t>
    </rPh>
    <phoneticPr fontId="2"/>
  </si>
  <si>
    <t>むきえび61/70</t>
    <phoneticPr fontId="2"/>
  </si>
  <si>
    <t>焼ちくわ</t>
    <rPh sb="0" eb="1">
      <t>ヤ</t>
    </rPh>
    <phoneticPr fontId="2"/>
  </si>
  <si>
    <t>なると巻き</t>
    <rPh sb="3" eb="4">
      <t>マ</t>
    </rPh>
    <phoneticPr fontId="2"/>
  </si>
  <si>
    <t>牛ヒレ</t>
    <rPh sb="0" eb="1">
      <t>ギュウ</t>
    </rPh>
    <phoneticPr fontId="2"/>
  </si>
  <si>
    <t>ポークウインナー</t>
    <phoneticPr fontId="2"/>
  </si>
  <si>
    <t>フランク</t>
    <phoneticPr fontId="2"/>
  </si>
  <si>
    <t>生ハムスライス</t>
    <rPh sb="0" eb="1">
      <t>ナマ</t>
    </rPh>
    <phoneticPr fontId="2"/>
  </si>
  <si>
    <t>豚肩ロース焼豚</t>
    <rPh sb="0" eb="1">
      <t>トン</t>
    </rPh>
    <rPh sb="1" eb="2">
      <t>カタ</t>
    </rPh>
    <rPh sb="5" eb="6">
      <t>ヤキ</t>
    </rPh>
    <rPh sb="6" eb="7">
      <t>ブタ</t>
    </rPh>
    <phoneticPr fontId="2"/>
  </si>
  <si>
    <t>鶏肝チルド</t>
    <rPh sb="0" eb="1">
      <t>トリ</t>
    </rPh>
    <rPh sb="1" eb="2">
      <t>キモ</t>
    </rPh>
    <phoneticPr fontId="2"/>
  </si>
  <si>
    <t>鶏卵　</t>
    <rPh sb="0" eb="2">
      <t>ケイラン</t>
    </rPh>
    <phoneticPr fontId="2"/>
  </si>
  <si>
    <t>低脂肪牛乳</t>
    <rPh sb="0" eb="3">
      <t>テイシボウ</t>
    </rPh>
    <rPh sb="3" eb="5">
      <t>ギュウニュウ</t>
    </rPh>
    <phoneticPr fontId="2"/>
  </si>
  <si>
    <t>ごま油</t>
    <rPh sb="2" eb="3">
      <t>アブラ</t>
    </rPh>
    <phoneticPr fontId="2"/>
  </si>
  <si>
    <t>本みりん</t>
    <rPh sb="0" eb="1">
      <t>ホン</t>
    </rPh>
    <phoneticPr fontId="2"/>
  </si>
  <si>
    <t>煎茶〈茶葉〉</t>
    <rPh sb="0" eb="2">
      <t>センチャ</t>
    </rPh>
    <rPh sb="3" eb="5">
      <t>チャバ</t>
    </rPh>
    <phoneticPr fontId="2"/>
  </si>
  <si>
    <t>インスタントコーヒー</t>
    <phoneticPr fontId="2"/>
  </si>
  <si>
    <t>ウスターソース</t>
    <phoneticPr fontId="2"/>
  </si>
  <si>
    <t>うすくち醤油</t>
    <rPh sb="4" eb="6">
      <t>ショウユ</t>
    </rPh>
    <phoneticPr fontId="2"/>
  </si>
  <si>
    <t>精製塩</t>
    <rPh sb="0" eb="2">
      <t>セイセイ</t>
    </rPh>
    <rPh sb="2" eb="3">
      <t>エン</t>
    </rPh>
    <phoneticPr fontId="2"/>
  </si>
  <si>
    <t>酢</t>
    <rPh sb="0" eb="1">
      <t>ス</t>
    </rPh>
    <phoneticPr fontId="2"/>
  </si>
  <si>
    <t>みりん風調味料</t>
    <rPh sb="3" eb="4">
      <t>フウ</t>
    </rPh>
    <rPh sb="4" eb="7">
      <t>チョウミリョウ</t>
    </rPh>
    <phoneticPr fontId="2"/>
  </si>
  <si>
    <t>ブラックペッパー</t>
    <phoneticPr fontId="2"/>
  </si>
  <si>
    <t>七味唐辛子</t>
    <rPh sb="0" eb="2">
      <t>シチミ</t>
    </rPh>
    <rPh sb="2" eb="5">
      <t>トウガラシ</t>
    </rPh>
    <phoneticPr fontId="2"/>
  </si>
  <si>
    <t>減塩醤油</t>
    <rPh sb="0" eb="2">
      <t>ゲンエン</t>
    </rPh>
    <rPh sb="2" eb="4">
      <t>ショウユ</t>
    </rPh>
    <phoneticPr fontId="2"/>
  </si>
  <si>
    <t>ナンプラー</t>
    <phoneticPr fontId="2"/>
  </si>
  <si>
    <t>デミグラスソース</t>
    <phoneticPr fontId="2"/>
  </si>
  <si>
    <t>ベーキングパウダー</t>
    <phoneticPr fontId="2"/>
  </si>
  <si>
    <t>クリーミーコロッケ（かに入）</t>
    <rPh sb="12" eb="13">
      <t>イ</t>
    </rPh>
    <phoneticPr fontId="2"/>
  </si>
  <si>
    <t>メンチカツ</t>
    <phoneticPr fontId="2"/>
  </si>
  <si>
    <t>カットわかめ</t>
    <phoneticPr fontId="2"/>
  </si>
  <si>
    <t>豚挽肉</t>
    <rPh sb="0" eb="1">
      <t>トン</t>
    </rPh>
    <rPh sb="1" eb="3">
      <t>ヒキニク</t>
    </rPh>
    <phoneticPr fontId="2"/>
  </si>
  <si>
    <t>合挽〈牛：豚・１：１〉</t>
    <rPh sb="0" eb="2">
      <t>アイビキ</t>
    </rPh>
    <rPh sb="3" eb="4">
      <t>ウシ</t>
    </rPh>
    <rPh sb="5" eb="6">
      <t>ブタ</t>
    </rPh>
    <phoneticPr fontId="2"/>
  </si>
  <si>
    <t>049488</t>
  </si>
  <si>
    <t>049488</t>
    <phoneticPr fontId="2"/>
  </si>
  <si>
    <t>049484</t>
  </si>
  <si>
    <t>049484</t>
    <phoneticPr fontId="2"/>
  </si>
  <si>
    <t>冷）れんこんスライス</t>
    <rPh sb="0" eb="1">
      <t>レイ</t>
    </rPh>
    <phoneticPr fontId="2"/>
  </si>
  <si>
    <t>冷）れんこん乱切り</t>
    <rPh sb="0" eb="1">
      <t>レイ</t>
    </rPh>
    <rPh sb="6" eb="8">
      <t>ランギ</t>
    </rPh>
    <phoneticPr fontId="2"/>
  </si>
  <si>
    <t>06318A</t>
  </si>
  <si>
    <t>06318A</t>
    <phoneticPr fontId="2"/>
  </si>
  <si>
    <t>06318B</t>
  </si>
  <si>
    <t>06318B</t>
    <phoneticPr fontId="2"/>
  </si>
  <si>
    <t>れんこん-根茎、ゆで</t>
    <rPh sb="5" eb="6">
      <t>ネ</t>
    </rPh>
    <rPh sb="6" eb="7">
      <t>クキ</t>
    </rPh>
    <phoneticPr fontId="2"/>
  </si>
  <si>
    <t>094520</t>
    <phoneticPr fontId="2"/>
  </si>
  <si>
    <t>094520</t>
    <phoneticPr fontId="2"/>
  </si>
  <si>
    <t>031098</t>
    <phoneticPr fontId="2"/>
  </si>
  <si>
    <t>約3ｋｇ</t>
    <rPh sb="0" eb="1">
      <t>ヤク</t>
    </rPh>
    <phoneticPr fontId="2"/>
  </si>
  <si>
    <t>034453</t>
    <phoneticPr fontId="2"/>
  </si>
  <si>
    <t>034453</t>
    <phoneticPr fontId="2"/>
  </si>
  <si>
    <t>20ｇ　</t>
    <phoneticPr fontId="2"/>
  </si>
  <si>
    <t>200ｇ</t>
    <phoneticPr fontId="2"/>
  </si>
  <si>
    <t>kg</t>
    <phoneticPr fontId="2"/>
  </si>
  <si>
    <t>1ｋｇ</t>
    <phoneticPr fontId="2"/>
  </si>
  <si>
    <t>033780</t>
    <phoneticPr fontId="2"/>
  </si>
  <si>
    <t>033780</t>
    <phoneticPr fontId="2"/>
  </si>
  <si>
    <t>06310</t>
    <phoneticPr fontId="2"/>
  </si>
  <si>
    <t>033683</t>
    <phoneticPr fontId="2"/>
  </si>
  <si>
    <t>034343</t>
    <phoneticPr fontId="2"/>
  </si>
  <si>
    <t>06310</t>
    <phoneticPr fontId="2"/>
  </si>
  <si>
    <t>033683</t>
    <phoneticPr fontId="2"/>
  </si>
  <si>
    <t>ルッコラ</t>
    <phoneticPr fontId="2"/>
  </si>
  <si>
    <t>06191</t>
    <phoneticPr fontId="2"/>
  </si>
  <si>
    <t>ルッコラ</t>
    <phoneticPr fontId="2"/>
  </si>
  <si>
    <t>モロヘイヤ</t>
    <phoneticPr fontId="2"/>
  </si>
  <si>
    <t>みかん</t>
    <phoneticPr fontId="2"/>
  </si>
  <si>
    <t>pc</t>
    <phoneticPr fontId="2"/>
  </si>
  <si>
    <t>20ｇ</t>
    <phoneticPr fontId="2"/>
  </si>
  <si>
    <t>アンデスメロン</t>
    <phoneticPr fontId="2"/>
  </si>
  <si>
    <t>きくらげ</t>
    <phoneticPr fontId="2"/>
  </si>
  <si>
    <t>100％アップルジュース</t>
    <phoneticPr fontId="2"/>
  </si>
  <si>
    <t>100％オレンジジュース</t>
    <phoneticPr fontId="2"/>
  </si>
  <si>
    <t>イチゴジャム</t>
    <phoneticPr fontId="2"/>
  </si>
  <si>
    <t>冷）かぼちゃ乱切り</t>
    <phoneticPr fontId="2"/>
  </si>
  <si>
    <t>かんぴょう</t>
    <phoneticPr fontId="2"/>
  </si>
  <si>
    <t>冷）むき栗　</t>
    <phoneticPr fontId="2"/>
  </si>
  <si>
    <t>アーモンドスライス</t>
    <phoneticPr fontId="2"/>
  </si>
  <si>
    <t>ところてん</t>
    <phoneticPr fontId="2"/>
  </si>
  <si>
    <t>カットわかめ</t>
    <phoneticPr fontId="2"/>
  </si>
  <si>
    <t>14020A</t>
    <phoneticPr fontId="2"/>
  </si>
  <si>
    <t>14020B</t>
    <phoneticPr fontId="2"/>
  </si>
  <si>
    <t>17015A</t>
    <phoneticPr fontId="2"/>
  </si>
  <si>
    <t>17015B</t>
    <phoneticPr fontId="2"/>
  </si>
  <si>
    <t>015943</t>
  </si>
  <si>
    <t>味ぽん</t>
    <rPh sb="0" eb="1">
      <t>アジ</t>
    </rPh>
    <phoneticPr fontId="2"/>
  </si>
  <si>
    <t>17039A</t>
    <phoneticPr fontId="2"/>
  </si>
  <si>
    <t>17039B</t>
    <phoneticPr fontId="2"/>
  </si>
  <si>
    <t>017441</t>
  </si>
  <si>
    <t>NKCD</t>
  </si>
  <si>
    <t>ホールトマト</t>
    <phoneticPr fontId="2"/>
  </si>
  <si>
    <t>水煮ふき煮無着色</t>
    <rPh sb="0" eb="2">
      <t>ミズニ</t>
    </rPh>
    <rPh sb="4" eb="5">
      <t>ニ</t>
    </rPh>
    <rPh sb="5" eb="8">
      <t>ムチャクショク</t>
    </rPh>
    <phoneticPr fontId="2"/>
  </si>
  <si>
    <t>水煮ふき煮無着色（５ｃｍ）カット</t>
    <rPh sb="0" eb="2">
      <t>ミズニ</t>
    </rPh>
    <rPh sb="4" eb="5">
      <t>ニ</t>
    </rPh>
    <rPh sb="5" eb="8">
      <t>ムチャクショク</t>
    </rPh>
    <phoneticPr fontId="2"/>
  </si>
  <si>
    <t>ルッコラ</t>
    <phoneticPr fontId="2"/>
  </si>
  <si>
    <t>きざみのり3ｍｍ幅</t>
    <rPh sb="8" eb="9">
      <t>ハバ</t>
    </rPh>
    <phoneticPr fontId="2"/>
  </si>
  <si>
    <t>粉寒天</t>
    <rPh sb="0" eb="1">
      <t>コナ</t>
    </rPh>
    <rPh sb="1" eb="3">
      <t>カンテン</t>
    </rPh>
    <phoneticPr fontId="2"/>
  </si>
  <si>
    <t>ところてん</t>
    <phoneticPr fontId="2"/>
  </si>
  <si>
    <t>花かつお</t>
    <rPh sb="0" eb="1">
      <t>ハナ</t>
    </rPh>
    <phoneticPr fontId="2"/>
  </si>
  <si>
    <t>蒸しかまぼこ（赤小板）</t>
    <rPh sb="0" eb="1">
      <t>ム</t>
    </rPh>
    <rPh sb="7" eb="8">
      <t>アカ</t>
    </rPh>
    <rPh sb="8" eb="9">
      <t>コ</t>
    </rPh>
    <rPh sb="9" eb="10">
      <t>イタ</t>
    </rPh>
    <phoneticPr fontId="2"/>
  </si>
  <si>
    <t>魚肉ハム</t>
    <rPh sb="0" eb="2">
      <t>ギョニク</t>
    </rPh>
    <phoneticPr fontId="2"/>
  </si>
  <si>
    <t>豚肩ロース　Ｓ</t>
    <rPh sb="0" eb="1">
      <t>トン</t>
    </rPh>
    <rPh sb="1" eb="2">
      <t>カタ</t>
    </rPh>
    <phoneticPr fontId="2"/>
  </si>
  <si>
    <t>豚ロース　Ｓ</t>
    <rPh sb="0" eb="1">
      <t>トン</t>
    </rPh>
    <phoneticPr fontId="2"/>
  </si>
  <si>
    <t>豚ヒレ</t>
    <rPh sb="0" eb="1">
      <t>トン</t>
    </rPh>
    <phoneticPr fontId="2"/>
  </si>
  <si>
    <t>豚モモスライス</t>
    <rPh sb="0" eb="1">
      <t>トン</t>
    </rPh>
    <phoneticPr fontId="2"/>
  </si>
  <si>
    <t>鶏むね　皮つき</t>
    <rPh sb="0" eb="1">
      <t>トリ</t>
    </rPh>
    <rPh sb="4" eb="5">
      <t>カワ</t>
    </rPh>
    <phoneticPr fontId="2"/>
  </si>
  <si>
    <t>鶏むね　皮なし</t>
    <rPh sb="0" eb="1">
      <t>トリ</t>
    </rPh>
    <rPh sb="4" eb="5">
      <t>カワ</t>
    </rPh>
    <phoneticPr fontId="2"/>
  </si>
  <si>
    <t>鶏モモ　皮つき</t>
    <rPh sb="0" eb="1">
      <t>トリ</t>
    </rPh>
    <rPh sb="4" eb="5">
      <t>カワ</t>
    </rPh>
    <phoneticPr fontId="2"/>
  </si>
  <si>
    <t>鶏モモ　皮なし</t>
    <rPh sb="0" eb="1">
      <t>トリ</t>
    </rPh>
    <rPh sb="4" eb="5">
      <t>カワ</t>
    </rPh>
    <phoneticPr fontId="2"/>
  </si>
  <si>
    <t>鶏むね 皮なし 挽肉</t>
    <rPh sb="0" eb="1">
      <t>トリ</t>
    </rPh>
    <rPh sb="4" eb="5">
      <t>カワ</t>
    </rPh>
    <rPh sb="8" eb="10">
      <t>ヒキニク</t>
    </rPh>
    <phoneticPr fontId="2"/>
  </si>
  <si>
    <t>081744</t>
  </si>
  <si>
    <t>081744</t>
    <phoneticPr fontId="2"/>
  </si>
  <si>
    <t>鶏むね 皮つき 挽肉</t>
    <rPh sb="0" eb="1">
      <t>トリ</t>
    </rPh>
    <rPh sb="4" eb="5">
      <t>カワ</t>
    </rPh>
    <rPh sb="8" eb="10">
      <t>ヒキニク</t>
    </rPh>
    <phoneticPr fontId="2"/>
  </si>
  <si>
    <t>081705</t>
    <phoneticPr fontId="2"/>
  </si>
  <si>
    <t>鶏モモ　皮つき　挽肉</t>
    <rPh sb="0" eb="1">
      <t>トリ</t>
    </rPh>
    <rPh sb="4" eb="5">
      <t>カワ</t>
    </rPh>
    <rPh sb="8" eb="10">
      <t>ヒキニク</t>
    </rPh>
    <phoneticPr fontId="2"/>
  </si>
  <si>
    <t>081705</t>
    <phoneticPr fontId="2"/>
  </si>
  <si>
    <t>鶏モモ　皮つき 挽肉</t>
    <rPh sb="0" eb="1">
      <t>トリ</t>
    </rPh>
    <rPh sb="4" eb="5">
      <t>カワ</t>
    </rPh>
    <rPh sb="8" eb="10">
      <t>ヒキニク</t>
    </rPh>
    <phoneticPr fontId="2"/>
  </si>
  <si>
    <t>普通牛乳　１L</t>
    <rPh sb="0" eb="2">
      <t>フツウ</t>
    </rPh>
    <rPh sb="2" eb="4">
      <t>ギュウニュウ</t>
    </rPh>
    <phoneticPr fontId="2"/>
  </si>
  <si>
    <t>普通牛乳　200ｍｌ</t>
    <rPh sb="0" eb="2">
      <t>フツウ</t>
    </rPh>
    <rPh sb="2" eb="4">
      <t>ギュウニュウ</t>
    </rPh>
    <phoneticPr fontId="2"/>
  </si>
  <si>
    <t>ヨーグルト 全脂無糖</t>
    <rPh sb="6" eb="7">
      <t>ゼン</t>
    </rPh>
    <rPh sb="7" eb="8">
      <t>アブラ</t>
    </rPh>
    <rPh sb="8" eb="10">
      <t>ムトウ</t>
    </rPh>
    <phoneticPr fontId="2"/>
  </si>
  <si>
    <t>クリーム 乳脂肪</t>
    <rPh sb="5" eb="6">
      <t>ニュウ</t>
    </rPh>
    <rPh sb="6" eb="8">
      <t>シボウ</t>
    </rPh>
    <phoneticPr fontId="2"/>
  </si>
  <si>
    <t>クリーム 植物脂肪</t>
    <rPh sb="5" eb="7">
      <t>ショクブツ</t>
    </rPh>
    <rPh sb="7" eb="9">
      <t>シボウ</t>
    </rPh>
    <phoneticPr fontId="2"/>
  </si>
  <si>
    <t>乳酸菌飲料</t>
    <rPh sb="0" eb="3">
      <t>ニュウサンキン</t>
    </rPh>
    <rPh sb="3" eb="5">
      <t>インリョウ</t>
    </rPh>
    <phoneticPr fontId="2"/>
  </si>
  <si>
    <t>フレンチドレッシング（白）</t>
    <rPh sb="11" eb="12">
      <t>シロ</t>
    </rPh>
    <phoneticPr fontId="2"/>
  </si>
  <si>
    <t>スキムミルク</t>
    <phoneticPr fontId="2"/>
  </si>
  <si>
    <t>フレッシュクリーム</t>
    <phoneticPr fontId="2"/>
  </si>
  <si>
    <t>ホイップクリーム</t>
    <phoneticPr fontId="2"/>
  </si>
  <si>
    <t>ブルガリアヨーグルト</t>
    <phoneticPr fontId="2"/>
  </si>
  <si>
    <t>日清ヨーク　ピルクル</t>
    <rPh sb="0" eb="1">
      <t>ヒ</t>
    </rPh>
    <rPh sb="1" eb="2">
      <t>シン</t>
    </rPh>
    <phoneticPr fontId="2"/>
  </si>
  <si>
    <t>カレールウ</t>
    <phoneticPr fontId="2"/>
  </si>
  <si>
    <t>からし粉</t>
    <rPh sb="3" eb="4">
      <t>コナ</t>
    </rPh>
    <phoneticPr fontId="2"/>
  </si>
  <si>
    <t>えびフライ-冷凍</t>
    <rPh sb="6" eb="8">
      <t>レイトウ</t>
    </rPh>
    <phoneticPr fontId="2"/>
  </si>
  <si>
    <t>20013</t>
  </si>
  <si>
    <t>濃口醤油</t>
    <rPh sb="0" eb="2">
      <t>コイクチ</t>
    </rPh>
    <rPh sb="2" eb="4">
      <t>ショウユ</t>
    </rPh>
    <phoneticPr fontId="2"/>
  </si>
  <si>
    <t>059999</t>
    <phoneticPr fontId="2"/>
  </si>
  <si>
    <t>5ｋｇ</t>
    <phoneticPr fontId="2"/>
  </si>
  <si>
    <t>ｃｓ</t>
    <phoneticPr fontId="2"/>
  </si>
  <si>
    <t>ｋｇ</t>
    <phoneticPr fontId="2"/>
  </si>
  <si>
    <t>約125ｇ</t>
    <rPh sb="0" eb="1">
      <t>ヤク</t>
    </rPh>
    <phoneticPr fontId="2"/>
  </si>
  <si>
    <t>１０kg</t>
    <phoneticPr fontId="2"/>
  </si>
  <si>
    <t>059999</t>
    <phoneticPr fontId="2"/>
  </si>
  <si>
    <t>冷凍メルルーサ</t>
    <rPh sb="0" eb="2">
      <t>レイトウ</t>
    </rPh>
    <phoneticPr fontId="2"/>
  </si>
  <si>
    <t>200ｇ×5</t>
    <phoneticPr fontId="2"/>
  </si>
  <si>
    <t>059999</t>
  </si>
  <si>
    <t>053040</t>
    <phoneticPr fontId="2"/>
  </si>
  <si>
    <t>するめいか-胴、皮つき、生</t>
    <rPh sb="6" eb="7">
      <t>ドウ</t>
    </rPh>
    <rPh sb="8" eb="9">
      <t>カワ</t>
    </rPh>
    <rPh sb="12" eb="13">
      <t>ナマ</t>
    </rPh>
    <phoneticPr fontId="2"/>
  </si>
  <si>
    <t>053040</t>
    <phoneticPr fontId="2"/>
  </si>
  <si>
    <t>冷凍筒いか</t>
    <rPh sb="0" eb="2">
      <t>レイトウ</t>
    </rPh>
    <rPh sb="2" eb="3">
      <t>ツツ</t>
    </rPh>
    <phoneticPr fontId="2"/>
  </si>
  <si>
    <t>冷凍筒いか　</t>
    <rPh sb="0" eb="2">
      <t>レイトウ</t>
    </rPh>
    <rPh sb="2" eb="3">
      <t>ツツ</t>
    </rPh>
    <phoneticPr fontId="2"/>
  </si>
  <si>
    <t>1ｋｇ</t>
    <phoneticPr fontId="2"/>
  </si>
  <si>
    <t>冷凍あじフィーレ</t>
    <rPh sb="0" eb="2">
      <t>レイトウ</t>
    </rPh>
    <phoneticPr fontId="2"/>
  </si>
  <si>
    <t>冷凍赤魚フィーレ</t>
    <rPh sb="0" eb="2">
      <t>レイトウ</t>
    </rPh>
    <rPh sb="2" eb="3">
      <t>アカ</t>
    </rPh>
    <rPh sb="3" eb="4">
      <t>ウオ</t>
    </rPh>
    <phoneticPr fontId="2"/>
  </si>
  <si>
    <t>冷凍カラスカレイフィーレ</t>
    <rPh sb="0" eb="2">
      <t>レイトウ</t>
    </rPh>
    <phoneticPr fontId="2"/>
  </si>
  <si>
    <t>冷凍紅鮭フィーレ</t>
    <rPh sb="0" eb="2">
      <t>レイトウ</t>
    </rPh>
    <rPh sb="2" eb="3">
      <t>ベニ</t>
    </rPh>
    <rPh sb="3" eb="4">
      <t>サケ</t>
    </rPh>
    <phoneticPr fontId="2"/>
  </si>
  <si>
    <t>冷凍サバフィーレ</t>
    <rPh sb="0" eb="2">
      <t>レイトウ</t>
    </rPh>
    <phoneticPr fontId="2"/>
  </si>
  <si>
    <t>冷凍さわらフィーレ</t>
    <rPh sb="0" eb="2">
      <t>レイトウ</t>
    </rPh>
    <phoneticPr fontId="2"/>
  </si>
  <si>
    <t>冷凍ナイルパーチフィーレ</t>
    <rPh sb="0" eb="2">
      <t>レイトウ</t>
    </rPh>
    <phoneticPr fontId="2"/>
  </si>
  <si>
    <t>冷凍真鯛フィーレ</t>
    <rPh sb="0" eb="2">
      <t>レイトウ</t>
    </rPh>
    <rPh sb="2" eb="4">
      <t>マダイ</t>
    </rPh>
    <phoneticPr fontId="2"/>
  </si>
  <si>
    <t>冷凍助宗たらフィーレ</t>
    <rPh sb="0" eb="2">
      <t>レイトウ</t>
    </rPh>
    <rPh sb="2" eb="4">
      <t>スケソウ</t>
    </rPh>
    <phoneticPr fontId="2"/>
  </si>
  <si>
    <t>冷凍舌平目フィーレ</t>
    <rPh sb="0" eb="2">
      <t>レイトウ</t>
    </rPh>
    <rPh sb="2" eb="3">
      <t>シタ</t>
    </rPh>
    <rPh sb="3" eb="5">
      <t>ヒラメ</t>
    </rPh>
    <phoneticPr fontId="2"/>
  </si>
  <si>
    <t>冷凍ぶりフィーレ</t>
    <rPh sb="0" eb="2">
      <t>レイトウ</t>
    </rPh>
    <phoneticPr fontId="2"/>
  </si>
  <si>
    <t>冷凍ホキフィーレ</t>
    <rPh sb="0" eb="2">
      <t>レイトウ</t>
    </rPh>
    <phoneticPr fontId="2"/>
  </si>
  <si>
    <t>ごま（白）</t>
    <rPh sb="3" eb="4">
      <t>シロ</t>
    </rPh>
    <phoneticPr fontId="2"/>
  </si>
  <si>
    <t>ごま（黒）</t>
    <rPh sb="3" eb="4">
      <t>クロ</t>
    </rPh>
    <phoneticPr fontId="2"/>
  </si>
  <si>
    <t>ねりごま（白）</t>
    <rPh sb="5" eb="6">
      <t>シロ</t>
    </rPh>
    <phoneticPr fontId="2"/>
  </si>
  <si>
    <t>中双糖</t>
    <rPh sb="0" eb="1">
      <t>ナカ</t>
    </rPh>
    <rPh sb="1" eb="2">
      <t>ソウ</t>
    </rPh>
    <rPh sb="2" eb="3">
      <t>トウ</t>
    </rPh>
    <phoneticPr fontId="2"/>
  </si>
  <si>
    <t>みずあめ</t>
    <phoneticPr fontId="2"/>
  </si>
  <si>
    <t>くずきり</t>
    <phoneticPr fontId="2"/>
  </si>
  <si>
    <t>天ぷら粉　軽やか衣</t>
    <rPh sb="0" eb="1">
      <t>テン</t>
    </rPh>
    <rPh sb="3" eb="4">
      <t>コ</t>
    </rPh>
    <rPh sb="5" eb="6">
      <t>カロ</t>
    </rPh>
    <rPh sb="8" eb="9">
      <t>コロモ</t>
    </rPh>
    <phoneticPr fontId="2"/>
  </si>
  <si>
    <t>食パン（サンドイッチ用）</t>
    <rPh sb="0" eb="1">
      <t>ショク</t>
    </rPh>
    <rPh sb="10" eb="11">
      <t>ヨウ</t>
    </rPh>
    <phoneticPr fontId="2"/>
  </si>
  <si>
    <t>芳醇テーブルロール</t>
    <rPh sb="0" eb="2">
      <t>ホウジュン</t>
    </rPh>
    <phoneticPr fontId="2"/>
  </si>
  <si>
    <t>讃岐うどん</t>
    <rPh sb="0" eb="2">
      <t>サヌキ</t>
    </rPh>
    <phoneticPr fontId="2"/>
  </si>
  <si>
    <t>讃岐そうめん</t>
    <rPh sb="0" eb="2">
      <t>サヌキ</t>
    </rPh>
    <phoneticPr fontId="2"/>
  </si>
  <si>
    <t>おつゆふ</t>
    <phoneticPr fontId="2"/>
  </si>
  <si>
    <t>花麩</t>
    <rPh sb="0" eb="1">
      <t>ハナ</t>
    </rPh>
    <rPh sb="1" eb="2">
      <t>フ</t>
    </rPh>
    <phoneticPr fontId="2"/>
  </si>
  <si>
    <t>生パン粉</t>
    <rPh sb="0" eb="1">
      <t>ナマ</t>
    </rPh>
    <rPh sb="3" eb="4">
      <t>コ</t>
    </rPh>
    <phoneticPr fontId="2"/>
  </si>
  <si>
    <t>パン粉　乾</t>
    <rPh sb="2" eb="3">
      <t>コナ</t>
    </rPh>
    <rPh sb="4" eb="5">
      <t>イヌイ</t>
    </rPh>
    <phoneticPr fontId="2"/>
  </si>
  <si>
    <t>北海道産片栗粉</t>
    <rPh sb="0" eb="3">
      <t>ホッカイドウ</t>
    </rPh>
    <rPh sb="3" eb="4">
      <t>サン</t>
    </rPh>
    <rPh sb="4" eb="6">
      <t>カタクリ</t>
    </rPh>
    <rPh sb="6" eb="7">
      <t>コナ</t>
    </rPh>
    <phoneticPr fontId="2"/>
  </si>
  <si>
    <t>マロニー</t>
    <phoneticPr fontId="2"/>
  </si>
  <si>
    <t>中国春雨</t>
    <rPh sb="0" eb="2">
      <t>チュウゴク</t>
    </rPh>
    <rPh sb="2" eb="4">
      <t>ハルサメ</t>
    </rPh>
    <phoneticPr fontId="2"/>
  </si>
  <si>
    <t>あずき</t>
    <phoneticPr fontId="2"/>
  </si>
  <si>
    <t>業務用うぐいす豆</t>
    <rPh sb="0" eb="2">
      <t>ギョウム</t>
    </rPh>
    <rPh sb="2" eb="3">
      <t>ヨウ</t>
    </rPh>
    <rPh sb="7" eb="8">
      <t>マメ</t>
    </rPh>
    <phoneticPr fontId="2"/>
  </si>
  <si>
    <t>冷）グリーンピース</t>
    <phoneticPr fontId="2"/>
  </si>
  <si>
    <t>ぜんまい</t>
    <phoneticPr fontId="2"/>
  </si>
  <si>
    <t>切干し大根</t>
    <rPh sb="0" eb="2">
      <t>キリボシ</t>
    </rPh>
    <rPh sb="3" eb="5">
      <t>ダイコン</t>
    </rPh>
    <phoneticPr fontId="2"/>
  </si>
  <si>
    <t>つぼ漬　</t>
    <rPh sb="2" eb="3">
      <t>ツ</t>
    </rPh>
    <phoneticPr fontId="2"/>
  </si>
  <si>
    <t>冷凍冬瓜乱切</t>
    <rPh sb="0" eb="2">
      <t>レイトウ</t>
    </rPh>
    <rPh sb="2" eb="4">
      <t>トウガン</t>
    </rPh>
    <rPh sb="4" eb="5">
      <t>ラン</t>
    </rPh>
    <rPh sb="5" eb="6">
      <t>キリ</t>
    </rPh>
    <phoneticPr fontId="2"/>
  </si>
  <si>
    <t>冷）スウィートコーン</t>
    <phoneticPr fontId="2"/>
  </si>
  <si>
    <t xml:space="preserve">冷）シャトー人参 </t>
    <phoneticPr fontId="2"/>
  </si>
  <si>
    <t>冷）ミックスベジタブル</t>
    <phoneticPr fontId="2"/>
  </si>
  <si>
    <t>レーズン</t>
    <phoneticPr fontId="2"/>
  </si>
  <si>
    <t>にぼし</t>
    <phoneticPr fontId="2"/>
  </si>
  <si>
    <t>スモークサーモンスライス</t>
    <phoneticPr fontId="2"/>
  </si>
  <si>
    <t>冷凍さんまIQF（中）</t>
    <rPh sb="0" eb="2">
      <t>レイトウ</t>
    </rPh>
    <rPh sb="9" eb="10">
      <t>ナカ</t>
    </rPh>
    <phoneticPr fontId="2"/>
  </si>
  <si>
    <t>ライトツナフレーク</t>
    <phoneticPr fontId="2"/>
  </si>
  <si>
    <t>さつま揚　角型</t>
    <rPh sb="3" eb="4">
      <t>ア</t>
    </rPh>
    <rPh sb="5" eb="6">
      <t>カク</t>
    </rPh>
    <rPh sb="6" eb="7">
      <t>ガタ</t>
    </rPh>
    <phoneticPr fontId="2"/>
  </si>
  <si>
    <t>白ワイン</t>
    <rPh sb="0" eb="1">
      <t>シロ</t>
    </rPh>
    <phoneticPr fontId="2"/>
  </si>
  <si>
    <t>赤ワイン</t>
    <rPh sb="0" eb="1">
      <t>アカ</t>
    </rPh>
    <phoneticPr fontId="2"/>
  </si>
  <si>
    <t>ヤマサ醤油</t>
    <rPh sb="3" eb="5">
      <t>ショウユ</t>
    </rPh>
    <phoneticPr fontId="2"/>
  </si>
  <si>
    <t>味ぽん（瓶）</t>
    <rPh sb="0" eb="1">
      <t>アジ</t>
    </rPh>
    <rPh sb="4" eb="5">
      <t>ビン</t>
    </rPh>
    <phoneticPr fontId="2"/>
  </si>
  <si>
    <t>こってりん</t>
    <phoneticPr fontId="2"/>
  </si>
  <si>
    <t>マスタード</t>
    <phoneticPr fontId="2"/>
  </si>
  <si>
    <t>ブラックペッパー</t>
    <phoneticPr fontId="2"/>
  </si>
  <si>
    <t>ベーキングパウダー</t>
    <phoneticPr fontId="2"/>
  </si>
  <si>
    <t>ナンプラー　</t>
    <phoneticPr fontId="2"/>
  </si>
  <si>
    <t>ランチディッシュバーグ</t>
    <phoneticPr fontId="2"/>
  </si>
  <si>
    <t>さっくりメンチカツ</t>
    <phoneticPr fontId="2"/>
  </si>
  <si>
    <t>はんぺん</t>
    <phoneticPr fontId="2"/>
  </si>
  <si>
    <t>マロニー</t>
    <phoneticPr fontId="2"/>
  </si>
  <si>
    <t>冷）ミックスベジタブル</t>
    <phoneticPr fontId="2"/>
  </si>
  <si>
    <t>第13回治療食等献立・調理技術コンテスト価格表</t>
    <rPh sb="0" eb="1">
      <t>ダイ</t>
    </rPh>
    <rPh sb="3" eb="4">
      <t>カイ</t>
    </rPh>
    <rPh sb="4" eb="6">
      <t>チリョウ</t>
    </rPh>
    <rPh sb="6" eb="7">
      <t>ショク</t>
    </rPh>
    <rPh sb="7" eb="8">
      <t>トウ</t>
    </rPh>
    <rPh sb="8" eb="10">
      <t>コンダテ</t>
    </rPh>
    <rPh sb="11" eb="13">
      <t>チョウリ</t>
    </rPh>
    <rPh sb="13" eb="15">
      <t>ギジュツ</t>
    </rPh>
    <rPh sb="20" eb="22">
      <t>カカク</t>
    </rPh>
    <rPh sb="22" eb="23">
      <t>ヒョウ</t>
    </rPh>
    <phoneticPr fontId="2"/>
  </si>
  <si>
    <t>調合油</t>
    <rPh sb="0" eb="2">
      <t>チョウゴウ</t>
    </rPh>
    <rPh sb="2" eb="3">
      <t>ユ</t>
    </rPh>
    <phoneticPr fontId="2"/>
  </si>
  <si>
    <t>17020</t>
    <phoneticPr fontId="2"/>
  </si>
  <si>
    <t>昆布だし</t>
    <rPh sb="0" eb="2">
      <t>コンブ</t>
    </rPh>
    <phoneticPr fontId="2"/>
  </si>
  <si>
    <t>012763</t>
    <phoneticPr fontId="2"/>
  </si>
  <si>
    <t>昆布つゆ白だし</t>
    <rPh sb="0" eb="2">
      <t>コンブ</t>
    </rPh>
    <rPh sb="4" eb="5">
      <t>シロ</t>
    </rPh>
    <phoneticPr fontId="2"/>
  </si>
  <si>
    <t>17020</t>
    <phoneticPr fontId="2"/>
  </si>
  <si>
    <t>012763</t>
    <phoneticPr fontId="2"/>
  </si>
  <si>
    <t>白だし</t>
    <rPh sb="0" eb="1">
      <t>シロ</t>
    </rPh>
    <phoneticPr fontId="2"/>
  </si>
  <si>
    <t>第13回　治療食等献立・調理技術コンテスト</t>
    <rPh sb="0" eb="1">
      <t>ダイ</t>
    </rPh>
    <rPh sb="3" eb="4">
      <t>カイ</t>
    </rPh>
    <rPh sb="5" eb="6">
      <t>オサム</t>
    </rPh>
    <rPh sb="6" eb="7">
      <t>リョウ</t>
    </rPh>
    <rPh sb="7" eb="8">
      <t>ショク</t>
    </rPh>
    <rPh sb="8" eb="9">
      <t>トウ</t>
    </rPh>
    <rPh sb="9" eb="11">
      <t>コンダテ</t>
    </rPh>
    <rPh sb="12" eb="14">
      <t>チョウリ</t>
    </rPh>
    <rPh sb="14" eb="16">
      <t>ギジュツ</t>
    </rPh>
    <phoneticPr fontId="2"/>
  </si>
  <si>
    <t>様式４-１朝</t>
    <rPh sb="0" eb="1">
      <t>サマ</t>
    </rPh>
    <rPh sb="1" eb="2">
      <t>シキ</t>
    </rPh>
    <rPh sb="5" eb="6">
      <t>アサ</t>
    </rPh>
    <phoneticPr fontId="2"/>
  </si>
  <si>
    <t>様式４-１昼</t>
    <rPh sb="0" eb="1">
      <t>サマ</t>
    </rPh>
    <rPh sb="1" eb="2">
      <t>シキ</t>
    </rPh>
    <rPh sb="5" eb="6">
      <t>ヒル</t>
    </rPh>
    <phoneticPr fontId="2"/>
  </si>
  <si>
    <t>様式４-１夕</t>
    <rPh sb="0" eb="1">
      <t>サマ</t>
    </rPh>
    <rPh sb="1" eb="2">
      <t>シキ</t>
    </rPh>
    <rPh sb="5" eb="6">
      <t>ユウ</t>
    </rPh>
    <phoneticPr fontId="2"/>
  </si>
  <si>
    <t>献立表　　　治療食（脂質異常症の献立）　～朝食～</t>
    <rPh sb="0" eb="2">
      <t>コンダテ</t>
    </rPh>
    <rPh sb="2" eb="3">
      <t>ヒョウ</t>
    </rPh>
    <rPh sb="6" eb="9">
      <t>チリョウショク</t>
    </rPh>
    <rPh sb="10" eb="12">
      <t>シシツ</t>
    </rPh>
    <rPh sb="12" eb="14">
      <t>イジョウ</t>
    </rPh>
    <rPh sb="14" eb="15">
      <t>ショウ</t>
    </rPh>
    <rPh sb="16" eb="18">
      <t>コンダテ</t>
    </rPh>
    <rPh sb="21" eb="23">
      <t>チョウショク</t>
    </rPh>
    <phoneticPr fontId="2"/>
  </si>
  <si>
    <t>様式３-１</t>
    <rPh sb="0" eb="1">
      <t>サマ</t>
    </rPh>
    <rPh sb="1" eb="2">
      <t>シキ</t>
    </rPh>
    <phoneticPr fontId="2"/>
  </si>
  <si>
    <t>様式４-２朝</t>
    <rPh sb="0" eb="1">
      <t>サマ</t>
    </rPh>
    <rPh sb="1" eb="2">
      <t>シキ</t>
    </rPh>
    <rPh sb="5" eb="6">
      <t>アサ</t>
    </rPh>
    <phoneticPr fontId="2"/>
  </si>
  <si>
    <t>様式４-２昼</t>
    <rPh sb="0" eb="1">
      <t>サマ</t>
    </rPh>
    <rPh sb="1" eb="2">
      <t>シキ</t>
    </rPh>
    <rPh sb="5" eb="6">
      <t>ヒル</t>
    </rPh>
    <phoneticPr fontId="2"/>
  </si>
  <si>
    <t>様式４-２夕</t>
    <rPh sb="0" eb="1">
      <t>サマ</t>
    </rPh>
    <rPh sb="1" eb="2">
      <t>シキ</t>
    </rPh>
    <rPh sb="5" eb="6">
      <t>ユウ</t>
    </rPh>
    <phoneticPr fontId="2"/>
  </si>
  <si>
    <t>様式３-２</t>
    <rPh sb="0" eb="1">
      <t>サマ</t>
    </rPh>
    <rPh sb="1" eb="2">
      <t>シキ</t>
    </rPh>
    <phoneticPr fontId="2"/>
  </si>
  <si>
    <t>様式４-３夕</t>
    <rPh sb="0" eb="1">
      <t>サマ</t>
    </rPh>
    <rPh sb="1" eb="2">
      <t>シキ</t>
    </rPh>
    <rPh sb="5" eb="6">
      <t>ユウ</t>
    </rPh>
    <phoneticPr fontId="2"/>
  </si>
  <si>
    <t>様式３-３</t>
    <rPh sb="0" eb="1">
      <t>サマ</t>
    </rPh>
    <rPh sb="1" eb="2">
      <t>シキ</t>
    </rPh>
    <phoneticPr fontId="2"/>
  </si>
  <si>
    <t>提出期限：平成29年12月20日（水）</t>
    <rPh sb="0" eb="2">
      <t>テイシュツ</t>
    </rPh>
    <rPh sb="2" eb="4">
      <t>キゲン</t>
    </rPh>
    <rPh sb="5" eb="7">
      <t>ヘイセイ</t>
    </rPh>
    <rPh sb="9" eb="10">
      <t>ネン</t>
    </rPh>
    <rPh sb="12" eb="13">
      <t>ガツ</t>
    </rPh>
    <rPh sb="15" eb="16">
      <t>ニチ</t>
    </rPh>
    <rPh sb="17" eb="18">
      <t>スイ</t>
    </rPh>
    <phoneticPr fontId="2"/>
  </si>
  <si>
    <t>献立表　　　治療食（脂質異常症の献立） ～朝食～</t>
    <rPh sb="0" eb="2">
      <t>コンダテ</t>
    </rPh>
    <rPh sb="2" eb="3">
      <t>ヒョウ</t>
    </rPh>
    <rPh sb="6" eb="9">
      <t>チリョウショク</t>
    </rPh>
    <rPh sb="10" eb="12">
      <t>シシツ</t>
    </rPh>
    <rPh sb="12" eb="14">
      <t>イジョウ</t>
    </rPh>
    <rPh sb="14" eb="15">
      <t>ショウ</t>
    </rPh>
    <rPh sb="16" eb="18">
      <t>コンダテ</t>
    </rPh>
    <rPh sb="21" eb="23">
      <t>チョウショク</t>
    </rPh>
    <phoneticPr fontId="2"/>
  </si>
  <si>
    <t>献立表（１）　　　治療食  ～朝食～</t>
    <rPh sb="0" eb="2">
      <t>コンダテ</t>
    </rPh>
    <rPh sb="2" eb="3">
      <t>ヒョウ</t>
    </rPh>
    <rPh sb="9" eb="12">
      <t>チリョウショク</t>
    </rPh>
    <rPh sb="15" eb="17">
      <t>チョウショク</t>
    </rPh>
    <phoneticPr fontId="2"/>
  </si>
  <si>
    <t>エネルギー</t>
    <phoneticPr fontId="2"/>
  </si>
  <si>
    <t>コンセプト</t>
    <phoneticPr fontId="2"/>
  </si>
  <si>
    <t>（ｇ）</t>
    <phoneticPr fontId="2"/>
  </si>
  <si>
    <t>(kcal)</t>
    <phoneticPr fontId="2"/>
  </si>
  <si>
    <t>（ｇ）</t>
    <phoneticPr fontId="2"/>
  </si>
  <si>
    <t>(mｇ）</t>
    <phoneticPr fontId="2"/>
  </si>
  <si>
    <t>(mｇ）</t>
    <phoneticPr fontId="2"/>
  </si>
  <si>
    <t>（ｇ）</t>
    <phoneticPr fontId="2"/>
  </si>
  <si>
    <t>カレーライス</t>
    <phoneticPr fontId="2"/>
  </si>
  <si>
    <t>11074</t>
    <phoneticPr fontId="2"/>
  </si>
  <si>
    <t>17051</t>
    <phoneticPr fontId="2"/>
  </si>
  <si>
    <t>○</t>
    <phoneticPr fontId="2"/>
  </si>
  <si>
    <t>演出用</t>
    <rPh sb="0" eb="2">
      <t>エンシュツ</t>
    </rPh>
    <rPh sb="2" eb="3">
      <t>ヨウ</t>
    </rPh>
    <phoneticPr fontId="2"/>
  </si>
  <si>
    <t>メッセージカード</t>
    <phoneticPr fontId="2"/>
  </si>
  <si>
    <t>持ち込み
材料に○</t>
    <rPh sb="0" eb="1">
      <t>モ</t>
    </rPh>
    <rPh sb="2" eb="3">
      <t>コ</t>
    </rPh>
    <rPh sb="5" eb="7">
      <t>ザイリョウ</t>
    </rPh>
    <phoneticPr fontId="2"/>
  </si>
  <si>
    <t>%</t>
    <phoneticPr fontId="2"/>
  </si>
  <si>
    <t>円</t>
    <rPh sb="0" eb="1">
      <t>エン</t>
    </rPh>
    <phoneticPr fontId="2"/>
  </si>
  <si>
    <t>％</t>
    <phoneticPr fontId="2"/>
  </si>
  <si>
    <t>％</t>
    <phoneticPr fontId="2"/>
  </si>
  <si>
    <t>円</t>
    <rPh sb="0" eb="1">
      <t>エン</t>
    </rPh>
    <phoneticPr fontId="2"/>
  </si>
  <si>
    <t>%</t>
    <phoneticPr fontId="2"/>
  </si>
  <si>
    <t>%</t>
    <phoneticPr fontId="2"/>
  </si>
  <si>
    <t>022542</t>
  </si>
  <si>
    <t>022542</t>
    <phoneticPr fontId="2"/>
  </si>
  <si>
    <t>022513</t>
  </si>
  <si>
    <t>022513</t>
    <phoneticPr fontId="2"/>
  </si>
  <si>
    <t>板こんにゃく（黒）</t>
    <rPh sb="0" eb="1">
      <t>イタ</t>
    </rPh>
    <rPh sb="7" eb="8">
      <t>クロ</t>
    </rPh>
    <phoneticPr fontId="2"/>
  </si>
  <si>
    <t>板こんにゃく（白）</t>
    <rPh sb="0" eb="1">
      <t>イタ</t>
    </rPh>
    <rPh sb="7" eb="8">
      <t>シロ</t>
    </rPh>
    <phoneticPr fontId="2"/>
  </si>
  <si>
    <t>250g</t>
    <phoneticPr fontId="2"/>
  </si>
  <si>
    <t>05018C</t>
    <phoneticPr fontId="2"/>
  </si>
  <si>
    <t>05018D</t>
    <phoneticPr fontId="2"/>
  </si>
  <si>
    <t>ごま－すり</t>
    <phoneticPr fontId="2"/>
  </si>
  <si>
    <t>014635</t>
    <phoneticPr fontId="2"/>
  </si>
  <si>
    <t>014625</t>
    <phoneticPr fontId="2"/>
  </si>
  <si>
    <t>014611</t>
    <phoneticPr fontId="2"/>
  </si>
  <si>
    <t>014644</t>
    <phoneticPr fontId="2"/>
  </si>
  <si>
    <t>すりごま（白）</t>
    <rPh sb="5" eb="6">
      <t>シロ</t>
    </rPh>
    <phoneticPr fontId="2"/>
  </si>
  <si>
    <t>すりごま（黒）</t>
    <rPh sb="5" eb="6">
      <t>クロ</t>
    </rPh>
    <phoneticPr fontId="2"/>
  </si>
  <si>
    <t>120g</t>
    <phoneticPr fontId="2"/>
  </si>
  <si>
    <t>120g</t>
    <phoneticPr fontId="2"/>
  </si>
  <si>
    <t>06061B</t>
    <phoneticPr fontId="2"/>
  </si>
  <si>
    <t>キャベツ-カット、生</t>
    <rPh sb="9" eb="10">
      <t>ナマ</t>
    </rPh>
    <phoneticPr fontId="2"/>
  </si>
  <si>
    <t>06065B</t>
    <phoneticPr fontId="2"/>
  </si>
  <si>
    <t>きゅうり-カット、生</t>
    <rPh sb="9" eb="10">
      <t>ナマ</t>
    </rPh>
    <phoneticPr fontId="2"/>
  </si>
  <si>
    <t>06153B</t>
    <phoneticPr fontId="2"/>
  </si>
  <si>
    <t>たまねぎ-カット、生</t>
    <rPh sb="9" eb="10">
      <t>ナマ</t>
    </rPh>
    <phoneticPr fontId="2"/>
  </si>
  <si>
    <t>06214</t>
    <phoneticPr fontId="2"/>
  </si>
  <si>
    <t>にんじん-カット、生</t>
    <rPh sb="9" eb="10">
      <t>ナマ</t>
    </rPh>
    <phoneticPr fontId="2"/>
  </si>
  <si>
    <t>06214</t>
    <phoneticPr fontId="2"/>
  </si>
  <si>
    <t>06061B</t>
    <phoneticPr fontId="2"/>
  </si>
  <si>
    <t>06153B</t>
    <phoneticPr fontId="2"/>
  </si>
  <si>
    <t>06065B</t>
    <phoneticPr fontId="2"/>
  </si>
  <si>
    <t>05018C</t>
    <phoneticPr fontId="2"/>
  </si>
  <si>
    <t>05018D</t>
    <phoneticPr fontId="2"/>
  </si>
  <si>
    <t>014611</t>
    <phoneticPr fontId="2"/>
  </si>
  <si>
    <t>014625</t>
    <phoneticPr fontId="2"/>
  </si>
  <si>
    <t>014635</t>
    <phoneticPr fontId="2"/>
  </si>
  <si>
    <t>014644</t>
    <phoneticPr fontId="2"/>
  </si>
  <si>
    <t>すりごま（白）</t>
    <rPh sb="5" eb="6">
      <t>シロ</t>
    </rPh>
    <phoneticPr fontId="2"/>
  </si>
  <si>
    <t>すりごま（黒）</t>
    <rPh sb="5" eb="6">
      <t>クロ</t>
    </rPh>
    <phoneticPr fontId="2"/>
  </si>
  <si>
    <t>やまといも－生</t>
    <rPh sb="6" eb="7">
      <t>ナマ</t>
    </rPh>
    <phoneticPr fontId="2"/>
  </si>
  <si>
    <t>とさかのり　赤とさか-塩蔵、塩抜き</t>
    <rPh sb="6" eb="7">
      <t>アカ</t>
    </rPh>
    <rPh sb="11" eb="13">
      <t>エンゾウ</t>
    </rPh>
    <rPh sb="14" eb="15">
      <t>シオ</t>
    </rPh>
    <rPh sb="15" eb="16">
      <t>ヌ</t>
    </rPh>
    <phoneticPr fontId="2"/>
  </si>
  <si>
    <t>とさかのり　青とさか-塩蔵、塩抜き</t>
    <rPh sb="6" eb="7">
      <t>アオ</t>
    </rPh>
    <rPh sb="11" eb="13">
      <t>エンゾウ</t>
    </rPh>
    <rPh sb="14" eb="15">
      <t>シオ</t>
    </rPh>
    <rPh sb="15" eb="16">
      <t>ヌ</t>
    </rPh>
    <phoneticPr fontId="2"/>
  </si>
  <si>
    <t>おきなわもずく-塩蔵、塩抜き</t>
    <rPh sb="8" eb="10">
      <t>エンゾウ</t>
    </rPh>
    <rPh sb="11" eb="12">
      <t>シオ</t>
    </rPh>
    <rPh sb="12" eb="13">
      <t>ヌ</t>
    </rPh>
    <phoneticPr fontId="2"/>
  </si>
  <si>
    <t>500ｇ（2.3ｍｍ厚）</t>
    <phoneticPr fontId="2"/>
  </si>
  <si>
    <t>食材料費
(　　　      を除く)　　　　　　　</t>
    <rPh sb="16" eb="17">
      <t>ノゾ</t>
    </rPh>
    <phoneticPr fontId="2"/>
  </si>
  <si>
    <t>献立作成者勤務事業所名：</t>
    <rPh sb="0" eb="2">
      <t>コンダテ</t>
    </rPh>
    <rPh sb="2" eb="4">
      <t>サクセイ</t>
    </rPh>
    <rPh sb="4" eb="5">
      <t>シャ</t>
    </rPh>
    <rPh sb="5" eb="7">
      <t>キンム</t>
    </rPh>
    <rPh sb="7" eb="10">
      <t>ジギョウショ</t>
    </rPh>
    <rPh sb="10" eb="11">
      <t>メイ</t>
    </rPh>
    <phoneticPr fontId="2"/>
  </si>
  <si>
    <t>059999</t>
    <phoneticPr fontId="2"/>
  </si>
  <si>
    <t>200g</t>
    <phoneticPr fontId="2"/>
  </si>
  <si>
    <t>059999</t>
    <phoneticPr fontId="2"/>
  </si>
  <si>
    <t>協立食品</t>
    <rPh sb="0" eb="2">
      <t>キョウリツ</t>
    </rPh>
    <rPh sb="2" eb="4">
      <t>ショクヒン</t>
    </rPh>
    <phoneticPr fontId="2"/>
  </si>
  <si>
    <t>kg</t>
    <phoneticPr fontId="2"/>
  </si>
  <si>
    <t>5kg</t>
    <phoneticPr fontId="2"/>
  </si>
  <si>
    <t>バンホーテン</t>
    <phoneticPr fontId="2"/>
  </si>
  <si>
    <t>200g</t>
    <phoneticPr fontId="2"/>
  </si>
  <si>
    <t>シナモンパウダー</t>
    <phoneticPr fontId="2"/>
  </si>
  <si>
    <t>交易食品</t>
    <rPh sb="0" eb="2">
      <t>コウエキ</t>
    </rPh>
    <rPh sb="2" eb="4">
      <t>ショクヒン</t>
    </rPh>
    <phoneticPr fontId="2"/>
  </si>
  <si>
    <t>100g</t>
    <phoneticPr fontId="2"/>
  </si>
  <si>
    <t>500g</t>
    <phoneticPr fontId="2"/>
  </si>
  <si>
    <t>059999</t>
    <phoneticPr fontId="2"/>
  </si>
  <si>
    <t>（フリガナ）
コンテスト担当代表者氏名：</t>
    <rPh sb="12" eb="14">
      <t>タントウ</t>
    </rPh>
    <rPh sb="14" eb="17">
      <t>ダイヒョウシャ</t>
    </rPh>
    <rPh sb="17" eb="19">
      <t>シメイ</t>
    </rPh>
    <rPh sb="18" eb="19">
      <t>メイ</t>
    </rPh>
    <phoneticPr fontId="2"/>
  </si>
  <si>
    <t>（フリガナ）
献立作成者氏名：</t>
    <rPh sb="7" eb="9">
      <t>コンダテ</t>
    </rPh>
    <rPh sb="9" eb="11">
      <t>サクセイ</t>
    </rPh>
    <rPh sb="11" eb="12">
      <t>シャ</t>
    </rPh>
    <rPh sb="12" eb="14">
      <t>シメイ</t>
    </rPh>
    <rPh sb="13" eb="14">
      <t>メイ</t>
    </rPh>
    <phoneticPr fontId="2"/>
  </si>
  <si>
    <t>献立表　　　治療食（脂質異常症の献立）　～昼食～</t>
    <rPh sb="0" eb="2">
      <t>コンダテ</t>
    </rPh>
    <rPh sb="2" eb="3">
      <t>ヒョウ</t>
    </rPh>
    <rPh sb="6" eb="9">
      <t>チリョウショク</t>
    </rPh>
    <rPh sb="10" eb="12">
      <t>シシツ</t>
    </rPh>
    <rPh sb="12" eb="14">
      <t>イジョウ</t>
    </rPh>
    <rPh sb="14" eb="15">
      <t>ショウ</t>
    </rPh>
    <rPh sb="16" eb="18">
      <t>コンダテ</t>
    </rPh>
    <rPh sb="21" eb="23">
      <t>チュウショク</t>
    </rPh>
    <phoneticPr fontId="2"/>
  </si>
  <si>
    <t>献立表　　　治療食（脂質異常症の献立）　～夕食～</t>
    <rPh sb="0" eb="2">
      <t>コンダテ</t>
    </rPh>
    <rPh sb="2" eb="3">
      <t>ヒョウ</t>
    </rPh>
    <rPh sb="6" eb="9">
      <t>チリョウショク</t>
    </rPh>
    <rPh sb="10" eb="12">
      <t>シシツ</t>
    </rPh>
    <rPh sb="12" eb="14">
      <t>イジョウ</t>
    </rPh>
    <rPh sb="14" eb="15">
      <t>ショウ</t>
    </rPh>
    <rPh sb="16" eb="18">
      <t>コンダテ</t>
    </rPh>
    <rPh sb="21" eb="23">
      <t>ユウショク</t>
    </rPh>
    <phoneticPr fontId="2"/>
  </si>
  <si>
    <t>持ち込み食材費</t>
    <rPh sb="0" eb="1">
      <t>モ</t>
    </rPh>
    <rPh sb="2" eb="3">
      <t>コ</t>
    </rPh>
    <rPh sb="4" eb="6">
      <t>ショクザイ</t>
    </rPh>
    <rPh sb="6" eb="7">
      <t>ヒ</t>
    </rPh>
    <phoneticPr fontId="2"/>
  </si>
  <si>
    <t>030416</t>
    <phoneticPr fontId="2"/>
  </si>
  <si>
    <t>033735</t>
    <phoneticPr fontId="2"/>
  </si>
  <si>
    <t>032046</t>
    <phoneticPr fontId="2"/>
  </si>
  <si>
    <t>032021</t>
    <phoneticPr fontId="2"/>
  </si>
  <si>
    <t>030047</t>
    <phoneticPr fontId="2"/>
  </si>
  <si>
    <t>033793</t>
    <phoneticPr fontId="2"/>
  </si>
  <si>
    <t>033748</t>
    <phoneticPr fontId="2"/>
  </si>
  <si>
    <t>031234</t>
    <phoneticPr fontId="2"/>
  </si>
  <si>
    <t>030038</t>
    <phoneticPr fontId="2"/>
  </si>
  <si>
    <t>036725</t>
    <phoneticPr fontId="2"/>
  </si>
  <si>
    <t>049820</t>
    <phoneticPr fontId="2"/>
  </si>
  <si>
    <t>033308</t>
    <phoneticPr fontId="2"/>
  </si>
  <si>
    <t>032075</t>
    <phoneticPr fontId="2"/>
  </si>
  <si>
    <t>033408</t>
    <phoneticPr fontId="2"/>
  </si>
  <si>
    <t>015579</t>
    <phoneticPr fontId="2"/>
  </si>
  <si>
    <t>016322</t>
    <phoneticPr fontId="2"/>
  </si>
  <si>
    <t>015922</t>
    <phoneticPr fontId="2"/>
  </si>
  <si>
    <t>10003</t>
    <phoneticPr fontId="2"/>
  </si>
  <si>
    <t>10016</t>
    <phoneticPr fontId="2"/>
  </si>
  <si>
    <t>10030</t>
    <phoneticPr fontId="2"/>
  </si>
  <si>
    <t>10045</t>
    <phoneticPr fontId="2"/>
  </si>
  <si>
    <t>10051</t>
    <phoneticPr fontId="2"/>
  </si>
  <si>
    <t>10055</t>
    <phoneticPr fontId="2"/>
  </si>
  <si>
    <t>10070</t>
    <phoneticPr fontId="2"/>
  </si>
  <si>
    <t>10091</t>
    <phoneticPr fontId="2"/>
  </si>
  <si>
    <t>10091</t>
    <phoneticPr fontId="2"/>
  </si>
  <si>
    <t>10134</t>
    <phoneticPr fontId="2"/>
  </si>
  <si>
    <t>10151</t>
    <phoneticPr fontId="2"/>
  </si>
  <si>
    <t>10154</t>
    <phoneticPr fontId="2"/>
  </si>
  <si>
    <t>10171</t>
    <phoneticPr fontId="2"/>
  </si>
  <si>
    <t>10173</t>
    <phoneticPr fontId="2"/>
  </si>
  <si>
    <t>10180</t>
    <phoneticPr fontId="2"/>
  </si>
  <si>
    <t>10100</t>
    <phoneticPr fontId="2"/>
  </si>
  <si>
    <t>10109</t>
    <phoneticPr fontId="2"/>
  </si>
  <si>
    <t>10188</t>
    <phoneticPr fontId="2"/>
  </si>
  <si>
    <t>10190</t>
    <phoneticPr fontId="2"/>
  </si>
  <si>
    <t>10199</t>
    <phoneticPr fontId="2"/>
  </si>
  <si>
    <t>10200</t>
    <phoneticPr fontId="2"/>
  </si>
  <si>
    <t>10202</t>
    <phoneticPr fontId="2"/>
  </si>
  <si>
    <t>10204</t>
    <phoneticPr fontId="2"/>
  </si>
  <si>
    <t>10210</t>
    <phoneticPr fontId="2"/>
  </si>
  <si>
    <t>10235</t>
    <phoneticPr fontId="2"/>
  </si>
  <si>
    <t>10241</t>
    <phoneticPr fontId="2"/>
  </si>
  <si>
    <t>10245</t>
    <phoneticPr fontId="2"/>
  </si>
  <si>
    <t>10263</t>
    <phoneticPr fontId="2"/>
  </si>
  <si>
    <t>10264</t>
    <phoneticPr fontId="2"/>
  </si>
  <si>
    <t>10272</t>
    <phoneticPr fontId="2"/>
  </si>
  <si>
    <t>10312</t>
    <phoneticPr fontId="2"/>
  </si>
  <si>
    <t>10313</t>
    <phoneticPr fontId="2"/>
  </si>
  <si>
    <t>10315</t>
    <phoneticPr fontId="2"/>
  </si>
  <si>
    <t>10321</t>
    <phoneticPr fontId="2"/>
  </si>
  <si>
    <t>10325</t>
    <phoneticPr fontId="2"/>
  </si>
  <si>
    <t>10327</t>
    <phoneticPr fontId="2"/>
  </si>
  <si>
    <t>10329A</t>
    <phoneticPr fontId="2"/>
  </si>
  <si>
    <t>10329B</t>
    <phoneticPr fontId="2"/>
  </si>
  <si>
    <t>10337</t>
    <phoneticPr fontId="2"/>
  </si>
  <si>
    <t>10376</t>
    <phoneticPr fontId="2"/>
  </si>
  <si>
    <t>10379</t>
    <phoneticPr fontId="2"/>
  </si>
  <si>
    <t>10381</t>
    <phoneticPr fontId="2"/>
  </si>
  <si>
    <t>10383</t>
    <phoneticPr fontId="2"/>
  </si>
  <si>
    <t>10384</t>
    <phoneticPr fontId="2"/>
  </si>
  <si>
    <t>10385</t>
    <phoneticPr fontId="2"/>
  </si>
  <si>
    <t>10386</t>
    <phoneticPr fontId="2"/>
  </si>
  <si>
    <t>10387</t>
    <phoneticPr fontId="2"/>
  </si>
  <si>
    <t>11008</t>
    <phoneticPr fontId="2"/>
  </si>
  <si>
    <t>11019</t>
    <phoneticPr fontId="2"/>
  </si>
  <si>
    <t>11029</t>
    <phoneticPr fontId="2"/>
  </si>
  <si>
    <t>11064</t>
    <phoneticPr fontId="2"/>
  </si>
  <si>
    <t>11074</t>
    <phoneticPr fontId="2"/>
  </si>
  <si>
    <t>11075</t>
    <phoneticPr fontId="2"/>
  </si>
  <si>
    <t>11085</t>
    <phoneticPr fontId="2"/>
  </si>
  <si>
    <t>11089</t>
    <phoneticPr fontId="2"/>
  </si>
  <si>
    <t>11145</t>
    <phoneticPr fontId="2"/>
  </si>
  <si>
    <t>11149</t>
    <phoneticPr fontId="2"/>
  </si>
  <si>
    <t>11154</t>
    <phoneticPr fontId="2"/>
  </si>
  <si>
    <t>11162</t>
    <phoneticPr fontId="2"/>
  </si>
  <si>
    <t>11163A</t>
    <phoneticPr fontId="2"/>
  </si>
  <si>
    <t>11163B</t>
    <phoneticPr fontId="2"/>
  </si>
  <si>
    <t>11176</t>
    <phoneticPr fontId="2"/>
  </si>
  <si>
    <t>11182</t>
    <phoneticPr fontId="2"/>
  </si>
  <si>
    <t>11183A</t>
    <phoneticPr fontId="2"/>
  </si>
  <si>
    <t>11183B</t>
    <phoneticPr fontId="2"/>
  </si>
  <si>
    <t>11186</t>
    <phoneticPr fontId="2"/>
  </si>
  <si>
    <t>11189</t>
    <phoneticPr fontId="2"/>
  </si>
  <si>
    <t>11195</t>
    <phoneticPr fontId="2"/>
  </si>
  <si>
    <t>11198</t>
    <phoneticPr fontId="2"/>
  </si>
  <si>
    <t>11219A</t>
    <phoneticPr fontId="2"/>
  </si>
  <si>
    <t>11220A</t>
    <phoneticPr fontId="2"/>
  </si>
  <si>
    <t>11221A</t>
    <phoneticPr fontId="2"/>
  </si>
  <si>
    <t>11224</t>
    <phoneticPr fontId="2"/>
  </si>
  <si>
    <t>11227</t>
    <phoneticPr fontId="2"/>
  </si>
  <si>
    <t>11220B</t>
    <phoneticPr fontId="2"/>
  </si>
  <si>
    <t>11219B</t>
    <phoneticPr fontId="2"/>
  </si>
  <si>
    <t>11221B</t>
    <phoneticPr fontId="2"/>
  </si>
  <si>
    <t>11232</t>
    <phoneticPr fontId="2"/>
  </si>
  <si>
    <t>12003</t>
    <phoneticPr fontId="2"/>
  </si>
  <si>
    <t>12004</t>
    <phoneticPr fontId="2"/>
  </si>
  <si>
    <t>12017</t>
    <phoneticPr fontId="2"/>
  </si>
  <si>
    <t>13003A</t>
    <phoneticPr fontId="2"/>
  </si>
  <si>
    <t>13003B</t>
    <phoneticPr fontId="2"/>
  </si>
  <si>
    <t>13005</t>
    <phoneticPr fontId="2"/>
  </si>
  <si>
    <t>13010</t>
    <phoneticPr fontId="2"/>
  </si>
  <si>
    <t>13014</t>
    <phoneticPr fontId="2"/>
  </si>
  <si>
    <t>13018</t>
    <phoneticPr fontId="2"/>
  </si>
  <si>
    <t>13025</t>
    <phoneticPr fontId="2"/>
  </si>
  <si>
    <t>13028</t>
    <phoneticPr fontId="2"/>
  </si>
  <si>
    <t>13033</t>
    <phoneticPr fontId="2"/>
  </si>
  <si>
    <t>13035</t>
    <phoneticPr fontId="2"/>
  </si>
  <si>
    <t>13038</t>
    <phoneticPr fontId="2"/>
  </si>
  <si>
    <t>13040</t>
    <phoneticPr fontId="2"/>
  </si>
  <si>
    <t>14001</t>
    <phoneticPr fontId="2"/>
  </si>
  <si>
    <t>14002</t>
    <phoneticPr fontId="2"/>
  </si>
  <si>
    <t>14006</t>
    <phoneticPr fontId="2"/>
  </si>
  <si>
    <t>14017</t>
    <phoneticPr fontId="2"/>
  </si>
  <si>
    <t>14018</t>
    <phoneticPr fontId="2"/>
  </si>
  <si>
    <t>14020A</t>
    <phoneticPr fontId="2"/>
  </si>
  <si>
    <t>14020B</t>
    <phoneticPr fontId="2"/>
  </si>
  <si>
    <t>16010</t>
    <phoneticPr fontId="2"/>
  </si>
  <si>
    <t>16011</t>
    <phoneticPr fontId="2"/>
  </si>
  <si>
    <t>16023</t>
    <phoneticPr fontId="2"/>
  </si>
  <si>
    <t>16025</t>
    <phoneticPr fontId="2"/>
  </si>
  <si>
    <t>16036</t>
    <phoneticPr fontId="2"/>
  </si>
  <si>
    <t>16043</t>
    <phoneticPr fontId="2"/>
  </si>
  <si>
    <t>16046</t>
    <phoneticPr fontId="2"/>
  </si>
  <si>
    <t>16048</t>
    <phoneticPr fontId="2"/>
  </si>
  <si>
    <t>17001</t>
    <phoneticPr fontId="2"/>
  </si>
  <si>
    <t>17002</t>
    <phoneticPr fontId="2"/>
  </si>
  <si>
    <t>17004</t>
    <phoneticPr fontId="2"/>
  </si>
  <si>
    <t>17007</t>
    <phoneticPr fontId="2"/>
  </si>
  <si>
    <t>17008</t>
    <phoneticPr fontId="2"/>
  </si>
  <si>
    <t>17012</t>
    <phoneticPr fontId="2"/>
  </si>
  <si>
    <t>17014</t>
    <phoneticPr fontId="2"/>
  </si>
  <si>
    <t>17015A</t>
    <phoneticPr fontId="2"/>
  </si>
  <si>
    <t>17015B</t>
    <phoneticPr fontId="2"/>
  </si>
  <si>
    <t>17021</t>
    <phoneticPr fontId="2"/>
  </si>
  <si>
    <t>17027</t>
    <phoneticPr fontId="2"/>
  </si>
  <si>
    <t>17031</t>
    <phoneticPr fontId="2"/>
  </si>
  <si>
    <t>17034</t>
    <phoneticPr fontId="2"/>
  </si>
  <si>
    <t>17036</t>
    <phoneticPr fontId="2"/>
  </si>
  <si>
    <t>17038</t>
    <phoneticPr fontId="2"/>
  </si>
  <si>
    <t>17039A</t>
    <phoneticPr fontId="2"/>
  </si>
  <si>
    <t>17039B</t>
    <phoneticPr fontId="2"/>
  </si>
  <si>
    <t>17040</t>
    <phoneticPr fontId="2"/>
  </si>
  <si>
    <t>17042</t>
    <phoneticPr fontId="2"/>
  </si>
  <si>
    <t>17045</t>
    <phoneticPr fontId="2"/>
  </si>
  <si>
    <t>17046</t>
    <phoneticPr fontId="2"/>
  </si>
  <si>
    <t>17050</t>
    <phoneticPr fontId="2"/>
  </si>
  <si>
    <t>17051</t>
    <phoneticPr fontId="2"/>
  </si>
  <si>
    <t>17054</t>
    <phoneticPr fontId="2"/>
  </si>
  <si>
    <t>17057</t>
    <phoneticPr fontId="2"/>
  </si>
  <si>
    <t>17061</t>
    <phoneticPr fontId="2"/>
  </si>
  <si>
    <t>17063</t>
    <phoneticPr fontId="2"/>
  </si>
  <si>
    <t>17064</t>
    <phoneticPr fontId="2"/>
  </si>
  <si>
    <t>17067</t>
    <phoneticPr fontId="2"/>
  </si>
  <si>
    <t>17073</t>
    <phoneticPr fontId="2"/>
  </si>
  <si>
    <t>17080</t>
    <phoneticPr fontId="2"/>
  </si>
  <si>
    <t>17084</t>
    <phoneticPr fontId="2"/>
  </si>
  <si>
    <t>17086</t>
    <phoneticPr fontId="2"/>
  </si>
  <si>
    <t>17093</t>
    <phoneticPr fontId="2"/>
  </si>
  <si>
    <t>17105</t>
    <phoneticPr fontId="2"/>
  </si>
  <si>
    <t>17107</t>
    <phoneticPr fontId="2"/>
  </si>
  <si>
    <t>17128</t>
    <phoneticPr fontId="2"/>
  </si>
  <si>
    <t>18004</t>
    <phoneticPr fontId="2"/>
  </si>
  <si>
    <t>18006</t>
    <phoneticPr fontId="2"/>
  </si>
  <si>
    <t>18009</t>
    <phoneticPr fontId="2"/>
  </si>
  <si>
    <t>18012</t>
    <phoneticPr fontId="2"/>
  </si>
  <si>
    <t>18013</t>
    <phoneticPr fontId="2"/>
  </si>
  <si>
    <t>18015</t>
    <phoneticPr fontId="2"/>
  </si>
  <si>
    <t>18016</t>
    <phoneticPr fontId="2"/>
  </si>
  <si>
    <t>20001</t>
    <phoneticPr fontId="2"/>
  </si>
  <si>
    <t>20002</t>
    <phoneticPr fontId="2"/>
  </si>
  <si>
    <t>20003</t>
    <phoneticPr fontId="2"/>
  </si>
  <si>
    <t>20004</t>
    <phoneticPr fontId="2"/>
  </si>
  <si>
    <t>20005</t>
    <phoneticPr fontId="2"/>
  </si>
  <si>
    <t>20006</t>
    <phoneticPr fontId="2"/>
  </si>
  <si>
    <t>20007</t>
    <phoneticPr fontId="2"/>
  </si>
  <si>
    <t>20008</t>
    <phoneticPr fontId="2"/>
  </si>
  <si>
    <t>20009</t>
    <phoneticPr fontId="2"/>
  </si>
  <si>
    <t>20010</t>
    <phoneticPr fontId="2"/>
  </si>
  <si>
    <t>20011</t>
    <phoneticPr fontId="2"/>
  </si>
  <si>
    <t>20012</t>
    <phoneticPr fontId="2"/>
  </si>
  <si>
    <t>20013</t>
    <phoneticPr fontId="2"/>
  </si>
  <si>
    <t>20014</t>
    <phoneticPr fontId="2"/>
  </si>
  <si>
    <t>20015</t>
    <phoneticPr fontId="2"/>
  </si>
  <si>
    <t>20016</t>
    <phoneticPr fontId="2"/>
  </si>
  <si>
    <t>20017</t>
    <phoneticPr fontId="2"/>
  </si>
  <si>
    <t>20018</t>
    <phoneticPr fontId="2"/>
  </si>
  <si>
    <t>20019</t>
    <phoneticPr fontId="2"/>
  </si>
  <si>
    <t>20020</t>
    <phoneticPr fontId="2"/>
  </si>
  <si>
    <t>20021</t>
    <phoneticPr fontId="2"/>
  </si>
  <si>
    <t>20022</t>
    <phoneticPr fontId="2"/>
  </si>
  <si>
    <t>20023</t>
    <phoneticPr fontId="2"/>
  </si>
  <si>
    <t>20024</t>
    <phoneticPr fontId="2"/>
  </si>
  <si>
    <t>20025</t>
    <phoneticPr fontId="2"/>
  </si>
  <si>
    <t>20026</t>
    <phoneticPr fontId="2"/>
  </si>
  <si>
    <t>20027</t>
    <phoneticPr fontId="2"/>
  </si>
  <si>
    <t>20028</t>
    <phoneticPr fontId="2"/>
  </si>
  <si>
    <t>20029</t>
    <phoneticPr fontId="2"/>
  </si>
  <si>
    <t>20030</t>
    <phoneticPr fontId="2"/>
  </si>
  <si>
    <t>20031</t>
    <phoneticPr fontId="2"/>
  </si>
  <si>
    <t>20032</t>
    <phoneticPr fontId="2"/>
  </si>
  <si>
    <t>20033</t>
    <phoneticPr fontId="2"/>
  </si>
  <si>
    <t>20034</t>
    <phoneticPr fontId="2"/>
  </si>
  <si>
    <t>20035</t>
    <phoneticPr fontId="2"/>
  </si>
  <si>
    <t>20036</t>
    <phoneticPr fontId="2"/>
  </si>
  <si>
    <t>20037</t>
    <phoneticPr fontId="2"/>
  </si>
  <si>
    <t>20038</t>
    <phoneticPr fontId="2"/>
  </si>
  <si>
    <t>20039</t>
    <phoneticPr fontId="2"/>
  </si>
  <si>
    <t>精白米</t>
    <rPh sb="0" eb="3">
      <t>セイハクマイ</t>
    </rPh>
    <phoneticPr fontId="2"/>
  </si>
  <si>
    <t>01083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</si>
</sst>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0_ "/>
    <numFmt numFmtId="178" formatCode="#,##0.0;[Red]\-#,##0.0"/>
    <numFmt numFmtId="179" formatCode="0.000_ "/>
    <numFmt numFmtId="180" formatCode="#,##0_);[Red]\(#,##0\)"/>
    <numFmt numFmtId="181" formatCode="#,##0.0_);[Red]\(#,##0.0\)"/>
    <numFmt numFmtId="182" formatCode="0.00_);[Red]\(0.00\)"/>
    <numFmt numFmtId="183" formatCode="0.00_ "/>
    <numFmt numFmtId="184" formatCode="0.0_);[Red]\(0.0\)"/>
    <numFmt numFmtId="185" formatCode="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2"/>
      <color indexed="8"/>
      <name val="Meiryo UI"/>
      <family val="3"/>
      <charset val="128"/>
    </font>
    <font>
      <sz val="16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indexed="12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color theme="2" tint="-0.89999084444715716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52">
    <xf numFmtId="0" fontId="0" fillId="0" borderId="0" xfId="0"/>
    <xf numFmtId="40" fontId="0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49" fontId="0" fillId="0" borderId="1" xfId="0" quotePrefix="1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82" fontId="0" fillId="0" borderId="0" xfId="0" applyNumberFormat="1" applyFont="1" applyFill="1" applyBorder="1" applyAlignment="1">
      <alignment horizontal="left"/>
    </xf>
    <xf numFmtId="49" fontId="0" fillId="0" borderId="1" xfId="0" quotePrefix="1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0" fontId="0" fillId="0" borderId="1" xfId="0" quotePrefix="1" applyNumberFormat="1" applyFont="1" applyBorder="1" applyAlignment="1">
      <alignment horizontal="center"/>
    </xf>
    <xf numFmtId="176" fontId="0" fillId="0" borderId="1" xfId="0" quotePrefix="1" applyNumberFormat="1" applyFont="1" applyBorder="1" applyAlignment="1">
      <alignment horizontal="center"/>
    </xf>
    <xf numFmtId="184" fontId="0" fillId="0" borderId="1" xfId="0" quotePrefix="1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right"/>
    </xf>
    <xf numFmtId="0" fontId="0" fillId="0" borderId="1" xfId="0" quotePrefix="1" applyNumberFormat="1" applyFont="1" applyFill="1" applyBorder="1" applyAlignment="1">
      <alignment horizontal="center"/>
    </xf>
    <xf numFmtId="176" fontId="0" fillId="0" borderId="1" xfId="0" quotePrefix="1" applyNumberFormat="1" applyFont="1" applyFill="1" applyBorder="1" applyAlignment="1">
      <alignment horizontal="center"/>
    </xf>
    <xf numFmtId="184" fontId="0" fillId="0" borderId="1" xfId="0" quotePrefix="1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49" fontId="0" fillId="5" borderId="1" xfId="0" quotePrefix="1" applyNumberFormat="1" applyFont="1" applyFill="1" applyBorder="1" applyAlignment="1">
      <alignment horizontal="left"/>
    </xf>
    <xf numFmtId="49" fontId="0" fillId="5" borderId="1" xfId="0" applyNumberFormat="1" applyFont="1" applyFill="1" applyBorder="1" applyAlignment="1">
      <alignment horizontal="right"/>
    </xf>
    <xf numFmtId="0" fontId="0" fillId="5" borderId="1" xfId="0" quotePrefix="1" applyNumberFormat="1" applyFont="1" applyFill="1" applyBorder="1" applyAlignment="1">
      <alignment horizontal="center"/>
    </xf>
    <xf numFmtId="176" fontId="0" fillId="5" borderId="1" xfId="0" quotePrefix="1" applyNumberFormat="1" applyFont="1" applyFill="1" applyBorder="1" applyAlignment="1">
      <alignment horizontal="center"/>
    </xf>
    <xf numFmtId="184" fontId="0" fillId="5" borderId="1" xfId="0" quotePrefix="1" applyNumberFormat="1" applyFont="1" applyFill="1" applyBorder="1" applyAlignment="1">
      <alignment horizontal="center"/>
    </xf>
    <xf numFmtId="49" fontId="0" fillId="0" borderId="1" xfId="0" quotePrefix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8" fillId="0" borderId="0" xfId="0" applyFont="1" applyAlignment="1">
      <alignment horizontal="right"/>
    </xf>
    <xf numFmtId="0" fontId="9" fillId="0" borderId="0" xfId="0" applyFont="1" applyFill="1"/>
    <xf numFmtId="0" fontId="9" fillId="0" borderId="0" xfId="0" applyFont="1"/>
    <xf numFmtId="0" fontId="10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/>
    <xf numFmtId="0" fontId="8" fillId="0" borderId="0" xfId="0" applyFont="1" applyFill="1" applyBorder="1"/>
    <xf numFmtId="0" fontId="10" fillId="0" borderId="0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8" fillId="0" borderId="0" xfId="0" quotePrefix="1" applyNumberFormat="1" applyFont="1"/>
    <xf numFmtId="0" fontId="8" fillId="0" borderId="0" xfId="0" applyNumberFormat="1" applyFont="1"/>
    <xf numFmtId="0" fontId="8" fillId="3" borderId="6" xfId="0" applyFont="1" applyFill="1" applyBorder="1"/>
    <xf numFmtId="49" fontId="8" fillId="3" borderId="7" xfId="0" quotePrefix="1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7" xfId="0" applyFont="1" applyBorder="1" applyAlignment="1">
      <alignment shrinkToFit="1"/>
    </xf>
    <xf numFmtId="0" fontId="8" fillId="4" borderId="7" xfId="0" applyFont="1" applyFill="1" applyBorder="1"/>
    <xf numFmtId="176" fontId="8" fillId="0" borderId="7" xfId="0" applyNumberFormat="1" applyFont="1" applyBorder="1"/>
    <xf numFmtId="176" fontId="8" fillId="3" borderId="8" xfId="0" applyNumberFormat="1" applyFont="1" applyFill="1" applyBorder="1"/>
    <xf numFmtId="176" fontId="8" fillId="0" borderId="7" xfId="0" applyNumberFormat="1" applyFont="1" applyBorder="1" applyAlignment="1">
      <alignment shrinkToFit="1"/>
    </xf>
    <xf numFmtId="176" fontId="8" fillId="4" borderId="7" xfId="0" applyNumberFormat="1" applyFont="1" applyFill="1" applyBorder="1"/>
    <xf numFmtId="0" fontId="8" fillId="3" borderId="7" xfId="0" applyFont="1" applyFill="1" applyBorder="1"/>
    <xf numFmtId="0" fontId="8" fillId="0" borderId="7" xfId="0" applyFont="1" applyFill="1" applyBorder="1"/>
    <xf numFmtId="0" fontId="8" fillId="0" borderId="7" xfId="0" applyFont="1" applyBorder="1"/>
    <xf numFmtId="0" fontId="8" fillId="6" borderId="7" xfId="0" applyFont="1" applyFill="1" applyBorder="1"/>
    <xf numFmtId="0" fontId="13" fillId="6" borderId="9" xfId="0" applyFont="1" applyFill="1" applyBorder="1"/>
    <xf numFmtId="0" fontId="8" fillId="0" borderId="8" xfId="0" applyFont="1" applyFill="1" applyBorder="1"/>
    <xf numFmtId="0" fontId="8" fillId="3" borderId="10" xfId="0" applyFont="1" applyFill="1" applyBorder="1"/>
    <xf numFmtId="49" fontId="8" fillId="3" borderId="8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8" xfId="0" applyFont="1" applyBorder="1" applyAlignment="1">
      <alignment shrinkToFit="1"/>
    </xf>
    <xf numFmtId="0" fontId="8" fillId="4" borderId="8" xfId="0" applyFont="1" applyFill="1" applyBorder="1"/>
    <xf numFmtId="176" fontId="8" fillId="0" borderId="8" xfId="0" applyNumberFormat="1" applyFont="1" applyBorder="1"/>
    <xf numFmtId="176" fontId="8" fillId="0" borderId="8" xfId="0" applyNumberFormat="1" applyFont="1" applyBorder="1" applyAlignment="1">
      <alignment shrinkToFit="1"/>
    </xf>
    <xf numFmtId="176" fontId="8" fillId="4" borderId="8" xfId="0" applyNumberFormat="1" applyFont="1" applyFill="1" applyBorder="1"/>
    <xf numFmtId="0" fontId="8" fillId="3" borderId="11" xfId="0" applyFont="1" applyFill="1" applyBorder="1"/>
    <xf numFmtId="0" fontId="8" fillId="0" borderId="8" xfId="0" applyFont="1" applyBorder="1"/>
    <xf numFmtId="0" fontId="8" fillId="6" borderId="11" xfId="0" applyFont="1" applyFill="1" applyBorder="1"/>
    <xf numFmtId="0" fontId="12" fillId="6" borderId="12" xfId="0" applyFont="1" applyFill="1" applyBorder="1" applyAlignment="1">
      <alignment vertical="top" wrapText="1"/>
    </xf>
    <xf numFmtId="0" fontId="8" fillId="3" borderId="10" xfId="0" applyFont="1" applyFill="1" applyBorder="1" applyAlignment="1">
      <alignment shrinkToFit="1"/>
    </xf>
    <xf numFmtId="0" fontId="13" fillId="6" borderId="12" xfId="0" applyFont="1" applyFill="1" applyBorder="1" applyAlignment="1">
      <alignment vertical="top" wrapText="1"/>
    </xf>
    <xf numFmtId="0" fontId="8" fillId="6" borderId="12" xfId="0" applyFont="1" applyFill="1" applyBorder="1" applyAlignment="1">
      <alignment wrapText="1"/>
    </xf>
    <xf numFmtId="0" fontId="12" fillId="6" borderId="12" xfId="0" applyFont="1" applyFill="1" applyBorder="1"/>
    <xf numFmtId="0" fontId="8" fillId="3" borderId="10" xfId="0" applyFont="1" applyFill="1" applyBorder="1" applyAlignment="1">
      <alignment horizontal="right"/>
    </xf>
    <xf numFmtId="0" fontId="13" fillId="6" borderId="12" xfId="0" applyFont="1" applyFill="1" applyBorder="1" applyAlignment="1">
      <alignment wrapText="1"/>
    </xf>
    <xf numFmtId="0" fontId="8" fillId="6" borderId="11" xfId="0" applyFont="1" applyFill="1" applyBorder="1" applyAlignment="1">
      <alignment shrinkToFit="1"/>
    </xf>
    <xf numFmtId="0" fontId="8" fillId="6" borderId="13" xfId="0" applyFont="1" applyFill="1" applyBorder="1"/>
    <xf numFmtId="49" fontId="8" fillId="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shrinkToFit="1"/>
    </xf>
    <xf numFmtId="0" fontId="8" fillId="4" borderId="11" xfId="0" applyFont="1" applyFill="1" applyBorder="1"/>
    <xf numFmtId="176" fontId="8" fillId="0" borderId="11" xfId="0" applyNumberFormat="1" applyFont="1" applyBorder="1"/>
    <xf numFmtId="176" fontId="8" fillId="3" borderId="11" xfId="0" applyNumberFormat="1" applyFont="1" applyFill="1" applyBorder="1"/>
    <xf numFmtId="176" fontId="8" fillId="0" borderId="11" xfId="0" applyNumberFormat="1" applyFont="1" applyBorder="1" applyAlignment="1">
      <alignment shrinkToFit="1"/>
    </xf>
    <xf numFmtId="176" fontId="8" fillId="4" borderId="11" xfId="0" applyNumberFormat="1" applyFont="1" applyFill="1" applyBorder="1"/>
    <xf numFmtId="0" fontId="8" fillId="0" borderId="11" xfId="0" applyFont="1" applyFill="1" applyBorder="1"/>
    <xf numFmtId="0" fontId="8" fillId="0" borderId="11" xfId="0" applyFont="1" applyBorder="1"/>
    <xf numFmtId="0" fontId="8" fillId="3" borderId="14" xfId="0" applyFont="1" applyFill="1" applyBorder="1"/>
    <xf numFmtId="0" fontId="8" fillId="3" borderId="8" xfId="0" applyFont="1" applyFill="1" applyBorder="1" applyAlignment="1">
      <alignment horizontal="center"/>
    </xf>
    <xf numFmtId="0" fontId="8" fillId="6" borderId="8" xfId="0" applyFont="1" applyFill="1" applyBorder="1"/>
    <xf numFmtId="0" fontId="13" fillId="6" borderId="15" xfId="0" applyFont="1" applyFill="1" applyBorder="1"/>
    <xf numFmtId="0" fontId="8" fillId="3" borderId="16" xfId="0" applyFont="1" applyFill="1" applyBorder="1"/>
    <xf numFmtId="49" fontId="8" fillId="3" borderId="17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0" borderId="17" xfId="0" applyFont="1" applyBorder="1" applyAlignment="1">
      <alignment shrinkToFit="1"/>
    </xf>
    <xf numFmtId="0" fontId="8" fillId="4" borderId="17" xfId="0" applyFont="1" applyFill="1" applyBorder="1"/>
    <xf numFmtId="176" fontId="8" fillId="0" borderId="17" xfId="0" applyNumberFormat="1" applyFont="1" applyBorder="1"/>
    <xf numFmtId="176" fontId="8" fillId="3" borderId="17" xfId="0" applyNumberFormat="1" applyFont="1" applyFill="1" applyBorder="1"/>
    <xf numFmtId="176" fontId="8" fillId="0" borderId="17" xfId="0" applyNumberFormat="1" applyFont="1" applyBorder="1" applyAlignment="1">
      <alignment shrinkToFit="1"/>
    </xf>
    <xf numFmtId="176" fontId="8" fillId="4" borderId="17" xfId="0" applyNumberFormat="1" applyFont="1" applyFill="1" applyBorder="1"/>
    <xf numFmtId="0" fontId="8" fillId="3" borderId="17" xfId="0" applyFont="1" applyFill="1" applyBorder="1"/>
    <xf numFmtId="0" fontId="8" fillId="0" borderId="17" xfId="0" applyFont="1" applyFill="1" applyBorder="1"/>
    <xf numFmtId="0" fontId="8" fillId="0" borderId="17" xfId="0" applyFont="1" applyBorder="1"/>
    <xf numFmtId="0" fontId="8" fillId="6" borderId="17" xfId="0" applyFont="1" applyFill="1" applyBorder="1"/>
    <xf numFmtId="0" fontId="12" fillId="6" borderId="18" xfId="0" applyFont="1" applyFill="1" applyBorder="1" applyAlignment="1">
      <alignment vertical="top" wrapText="1"/>
    </xf>
    <xf numFmtId="49" fontId="8" fillId="3" borderId="7" xfId="0" applyNumberFormat="1" applyFont="1" applyFill="1" applyBorder="1" applyAlignment="1">
      <alignment horizontal="center"/>
    </xf>
    <xf numFmtId="176" fontId="8" fillId="3" borderId="7" xfId="0" applyNumberFormat="1" applyFont="1" applyFill="1" applyBorder="1"/>
    <xf numFmtId="0" fontId="12" fillId="6" borderId="9" xfId="0" applyFont="1" applyFill="1" applyBorder="1" applyAlignment="1">
      <alignment vertical="top" wrapText="1"/>
    </xf>
    <xf numFmtId="0" fontId="8" fillId="6" borderId="17" xfId="0" applyFont="1" applyFill="1" applyBorder="1" applyAlignment="1">
      <alignment shrinkToFit="1"/>
    </xf>
    <xf numFmtId="0" fontId="8" fillId="6" borderId="19" xfId="0" applyFont="1" applyFill="1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21" xfId="0" applyFont="1" applyBorder="1"/>
    <xf numFmtId="176" fontId="8" fillId="0" borderId="21" xfId="0" applyNumberFormat="1" applyFont="1" applyBorder="1" applyAlignment="1">
      <alignment shrinkToFit="1"/>
    </xf>
    <xf numFmtId="176" fontId="8" fillId="0" borderId="21" xfId="0" applyNumberFormat="1" applyFont="1" applyBorder="1"/>
    <xf numFmtId="177" fontId="8" fillId="0" borderId="21" xfId="0" applyNumberFormat="1" applyFont="1" applyBorder="1"/>
    <xf numFmtId="0" fontId="8" fillId="0" borderId="22" xfId="0" applyFont="1" applyBorder="1"/>
    <xf numFmtId="0" fontId="8" fillId="0" borderId="23" xfId="0" applyFont="1" applyFill="1" applyBorder="1"/>
    <xf numFmtId="49" fontId="8" fillId="3" borderId="8" xfId="0" quotePrefix="1" applyNumberFormat="1" applyFont="1" applyFill="1" applyBorder="1" applyAlignment="1">
      <alignment horizontal="center"/>
    </xf>
    <xf numFmtId="0" fontId="17" fillId="0" borderId="0" xfId="0" applyFont="1"/>
    <xf numFmtId="177" fontId="8" fillId="0" borderId="0" xfId="0" applyNumberFormat="1" applyFont="1" applyAlignment="1">
      <alignment horizontal="center"/>
    </xf>
    <xf numFmtId="177" fontId="8" fillId="0" borderId="21" xfId="0" applyNumberFormat="1" applyFont="1" applyBorder="1" applyAlignment="1">
      <alignment horizontal="center"/>
    </xf>
    <xf numFmtId="0" fontId="14" fillId="0" borderId="24" xfId="0" applyFont="1" applyBorder="1" applyAlignment="1" applyProtection="1">
      <alignment vertical="center"/>
    </xf>
    <xf numFmtId="0" fontId="14" fillId="0" borderId="25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shrinkToFit="1"/>
    </xf>
    <xf numFmtId="49" fontId="11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left" vertical="center" shrinkToFit="1"/>
    </xf>
    <xf numFmtId="180" fontId="8" fillId="0" borderId="29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181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49" fontId="8" fillId="0" borderId="3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83" fontId="8" fillId="0" borderId="34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183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left" vertical="center" shrinkToFit="1"/>
    </xf>
    <xf numFmtId="178" fontId="8" fillId="0" borderId="0" xfId="1" applyNumberFormat="1" applyFont="1" applyFill="1" applyAlignment="1">
      <alignment horizontal="center" vertical="center"/>
    </xf>
    <xf numFmtId="179" fontId="8" fillId="0" borderId="0" xfId="0" applyNumberFormat="1" applyFont="1" applyFill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2" xfId="0" applyNumberFormat="1" applyFont="1" applyFill="1" applyBorder="1" applyAlignment="1">
      <alignment horizontal="right" vertical="center"/>
    </xf>
    <xf numFmtId="49" fontId="8" fillId="0" borderId="4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178" fontId="8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 shrinkToFit="1"/>
    </xf>
    <xf numFmtId="49" fontId="8" fillId="0" borderId="2" xfId="0" quotePrefix="1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shrinkToFit="1"/>
    </xf>
    <xf numFmtId="49" fontId="8" fillId="0" borderId="1" xfId="0" quotePrefix="1" applyNumberFormat="1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49" fontId="8" fillId="0" borderId="35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left" vertical="center" shrinkToFit="1"/>
    </xf>
    <xf numFmtId="178" fontId="8" fillId="0" borderId="36" xfId="1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78" fontId="8" fillId="0" borderId="42" xfId="1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 shrinkToFit="1"/>
    </xf>
    <xf numFmtId="178" fontId="8" fillId="0" borderId="30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178" fontId="8" fillId="0" borderId="29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42" xfId="0" applyFont="1" applyFill="1" applyBorder="1" applyAlignment="1">
      <alignment vertical="center" shrinkToFit="1"/>
    </xf>
    <xf numFmtId="49" fontId="11" fillId="0" borderId="25" xfId="0" applyNumberFormat="1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shrinkToFit="1"/>
    </xf>
    <xf numFmtId="178" fontId="8" fillId="0" borderId="25" xfId="1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right" vertical="center"/>
    </xf>
    <xf numFmtId="49" fontId="8" fillId="0" borderId="38" xfId="0" applyNumberFormat="1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shrinkToFit="1"/>
    </xf>
    <xf numFmtId="49" fontId="11" fillId="0" borderId="36" xfId="3" applyNumberFormat="1" applyFont="1" applyFill="1" applyBorder="1" applyAlignment="1">
      <alignment vertical="center"/>
    </xf>
    <xf numFmtId="0" fontId="8" fillId="0" borderId="36" xfId="3" applyFont="1" applyFill="1" applyBorder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36" xfId="3" applyFont="1" applyFill="1" applyBorder="1" applyAlignment="1">
      <alignment horizontal="left" vertical="center"/>
    </xf>
    <xf numFmtId="178" fontId="8" fillId="0" borderId="36" xfId="2" applyNumberFormat="1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horizontal="center" vertical="center"/>
    </xf>
    <xf numFmtId="49" fontId="8" fillId="0" borderId="27" xfId="3" applyNumberFormat="1" applyFont="1" applyFill="1" applyBorder="1" applyAlignment="1">
      <alignment horizontal="center" vertical="center" shrinkToFit="1"/>
    </xf>
    <xf numFmtId="0" fontId="8" fillId="0" borderId="27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 shrinkToFit="1"/>
    </xf>
    <xf numFmtId="0" fontId="8" fillId="0" borderId="29" xfId="3" applyFont="1" applyFill="1" applyBorder="1" applyAlignment="1">
      <alignment horizontal="left" vertical="center" shrinkToFit="1"/>
    </xf>
    <xf numFmtId="178" fontId="8" fillId="0" borderId="30" xfId="2" applyNumberFormat="1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 shrinkToFit="1"/>
    </xf>
    <xf numFmtId="0" fontId="8" fillId="0" borderId="31" xfId="3" applyFont="1" applyFill="1" applyBorder="1" applyAlignment="1">
      <alignment horizontal="center" vertical="center" shrinkToFit="1"/>
    </xf>
    <xf numFmtId="0" fontId="8" fillId="0" borderId="37" xfId="3" applyFont="1" applyFill="1" applyBorder="1" applyAlignment="1">
      <alignment horizontal="center" vertical="center" shrinkToFit="1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/>
    </xf>
    <xf numFmtId="0" fontId="8" fillId="0" borderId="25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 shrinkToFit="1"/>
    </xf>
    <xf numFmtId="49" fontId="11" fillId="0" borderId="0" xfId="3" applyNumberFormat="1" applyFont="1" applyFill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 shrinkToFit="1"/>
    </xf>
    <xf numFmtId="0" fontId="8" fillId="0" borderId="0" xfId="3" applyFont="1" applyFill="1" applyBorder="1" applyAlignment="1">
      <alignment horizontal="left" vertical="center" shrinkToFit="1"/>
    </xf>
    <xf numFmtId="178" fontId="8" fillId="0" borderId="0" xfId="2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32" xfId="3" applyFont="1" applyFill="1" applyBorder="1" applyAlignment="1">
      <alignment vertical="center"/>
    </xf>
    <xf numFmtId="0" fontId="8" fillId="0" borderId="33" xfId="3" applyFont="1" applyFill="1" applyBorder="1" applyAlignment="1">
      <alignment vertical="center"/>
    </xf>
    <xf numFmtId="0" fontId="8" fillId="0" borderId="32" xfId="3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vertical="center" shrinkToFit="1"/>
    </xf>
    <xf numFmtId="3" fontId="8" fillId="0" borderId="31" xfId="0" applyNumberFormat="1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0" fontId="8" fillId="0" borderId="42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17" fillId="0" borderId="0" xfId="0" applyFont="1" applyProtection="1"/>
    <xf numFmtId="0" fontId="15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14" fillId="0" borderId="52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46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/>
    </xf>
    <xf numFmtId="0" fontId="14" fillId="0" borderId="58" xfId="0" applyFont="1" applyBorder="1" applyAlignment="1" applyProtection="1">
      <alignment vertical="center"/>
    </xf>
    <xf numFmtId="0" fontId="14" fillId="0" borderId="37" xfId="0" applyFont="1" applyBorder="1" applyAlignment="1" applyProtection="1">
      <alignment vertical="center"/>
    </xf>
    <xf numFmtId="0" fontId="14" fillId="0" borderId="59" xfId="0" applyFont="1" applyBorder="1" applyAlignment="1" applyProtection="1">
      <alignment vertical="center"/>
    </xf>
    <xf numFmtId="0" fontId="14" fillId="0" borderId="62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4" fillId="0" borderId="63" xfId="0" applyFont="1" applyBorder="1" applyAlignment="1" applyProtection="1">
      <alignment vertical="center"/>
    </xf>
    <xf numFmtId="0" fontId="14" fillId="0" borderId="64" xfId="0" applyFont="1" applyBorder="1" applyAlignment="1" applyProtection="1">
      <alignment vertical="center"/>
    </xf>
    <xf numFmtId="0" fontId="14" fillId="0" borderId="67" xfId="0" applyFont="1" applyBorder="1" applyAlignment="1" applyProtection="1">
      <alignment vertical="center"/>
    </xf>
    <xf numFmtId="0" fontId="14" fillId="0" borderId="68" xfId="0" applyFont="1" applyBorder="1" applyAlignment="1" applyProtection="1">
      <alignment vertical="center"/>
    </xf>
    <xf numFmtId="0" fontId="14" fillId="0" borderId="69" xfId="0" applyFont="1" applyBorder="1" applyAlignment="1" applyProtection="1">
      <alignment vertical="center"/>
    </xf>
    <xf numFmtId="0" fontId="14" fillId="0" borderId="56" xfId="0" applyFont="1" applyBorder="1" applyAlignment="1" applyProtection="1">
      <alignment vertical="center"/>
    </xf>
    <xf numFmtId="0" fontId="14" fillId="0" borderId="57" xfId="0" applyFont="1" applyBorder="1" applyAlignment="1" applyProtection="1">
      <alignment vertical="center"/>
    </xf>
    <xf numFmtId="0" fontId="14" fillId="0" borderId="60" xfId="0" applyFont="1" applyBorder="1" applyAlignment="1" applyProtection="1">
      <alignment vertical="center"/>
    </xf>
    <xf numFmtId="0" fontId="14" fillId="0" borderId="61" xfId="0" applyFont="1" applyBorder="1" applyAlignment="1" applyProtection="1">
      <alignment vertical="center"/>
    </xf>
    <xf numFmtId="0" fontId="14" fillId="0" borderId="65" xfId="0" applyFont="1" applyBorder="1" applyAlignment="1" applyProtection="1">
      <alignment vertical="center"/>
    </xf>
    <xf numFmtId="0" fontId="14" fillId="0" borderId="66" xfId="0" applyFont="1" applyBorder="1" applyAlignment="1" applyProtection="1">
      <alignment vertical="center"/>
    </xf>
    <xf numFmtId="0" fontId="14" fillId="0" borderId="70" xfId="0" applyFont="1" applyBorder="1" applyAlignment="1" applyProtection="1">
      <alignment vertical="center"/>
    </xf>
    <xf numFmtId="0" fontId="14" fillId="0" borderId="28" xfId="0" applyFont="1" applyBorder="1" applyAlignment="1" applyProtection="1">
      <alignment vertical="center"/>
    </xf>
    <xf numFmtId="0" fontId="14" fillId="0" borderId="71" xfId="0" applyFont="1" applyBorder="1" applyAlignment="1" applyProtection="1">
      <alignment vertical="center"/>
    </xf>
    <xf numFmtId="0" fontId="14" fillId="0" borderId="72" xfId="0" applyFont="1" applyBorder="1" applyAlignment="1" applyProtection="1">
      <alignment vertical="center"/>
    </xf>
    <xf numFmtId="0" fontId="14" fillId="0" borderId="73" xfId="0" applyFont="1" applyBorder="1" applyAlignment="1" applyProtection="1">
      <alignment vertical="center"/>
    </xf>
    <xf numFmtId="0" fontId="14" fillId="0" borderId="74" xfId="0" applyFont="1" applyBorder="1" applyAlignment="1" applyProtection="1">
      <alignment vertical="center"/>
    </xf>
    <xf numFmtId="0" fontId="14" fillId="0" borderId="75" xfId="0" applyFont="1" applyBorder="1" applyAlignment="1" applyProtection="1">
      <alignment vertical="center"/>
    </xf>
    <xf numFmtId="0" fontId="14" fillId="0" borderId="76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/>
    </xf>
    <xf numFmtId="0" fontId="14" fillId="0" borderId="36" xfId="0" applyFont="1" applyBorder="1" applyAlignment="1" applyProtection="1">
      <alignment vertic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176" fontId="14" fillId="0" borderId="24" xfId="0" applyNumberFormat="1" applyFont="1" applyBorder="1" applyAlignment="1" applyProtection="1">
      <alignment vertical="center"/>
    </xf>
    <xf numFmtId="176" fontId="14" fillId="0" borderId="25" xfId="0" applyNumberFormat="1" applyFont="1" applyBorder="1" applyAlignment="1" applyProtection="1">
      <alignment vertical="center"/>
    </xf>
    <xf numFmtId="176" fontId="14" fillId="0" borderId="26" xfId="0" applyNumberFormat="1" applyFont="1" applyBorder="1" applyAlignment="1" applyProtection="1">
      <alignment vertical="center"/>
    </xf>
    <xf numFmtId="0" fontId="14" fillId="0" borderId="48" xfId="0" applyFont="1" applyBorder="1" applyProtection="1">
      <protection locked="0"/>
    </xf>
    <xf numFmtId="0" fontId="14" fillId="0" borderId="49" xfId="0" applyFont="1" applyBorder="1" applyProtection="1"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80" xfId="0" applyFont="1" applyBorder="1" applyProtection="1">
      <protection locked="0"/>
    </xf>
    <xf numFmtId="0" fontId="14" fillId="0" borderId="80" xfId="0" applyFont="1" applyBorder="1" applyProtection="1"/>
    <xf numFmtId="0" fontId="15" fillId="0" borderId="0" xfId="0" applyFont="1" applyAlignment="1" applyProtection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left" vertical="center"/>
    </xf>
    <xf numFmtId="0" fontId="8" fillId="0" borderId="81" xfId="0" applyFont="1" applyFill="1" applyBorder="1" applyAlignment="1">
      <alignment horizontal="center" vertical="center"/>
    </xf>
    <xf numFmtId="0" fontId="8" fillId="3" borderId="8" xfId="0" applyFont="1" applyFill="1" applyBorder="1"/>
    <xf numFmtId="0" fontId="13" fillId="6" borderId="15" xfId="0" applyFont="1" applyFill="1" applyBorder="1" applyAlignment="1">
      <alignment vertical="top" wrapText="1"/>
    </xf>
    <xf numFmtId="0" fontId="13" fillId="6" borderId="18" xfId="0" applyFont="1" applyFill="1" applyBorder="1" applyAlignment="1">
      <alignment vertical="top" wrapText="1"/>
    </xf>
    <xf numFmtId="0" fontId="12" fillId="6" borderId="15" xfId="0" applyFont="1" applyFill="1" applyBorder="1" applyAlignment="1">
      <alignment vertical="top" wrapText="1"/>
    </xf>
    <xf numFmtId="0" fontId="8" fillId="0" borderId="20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76" fontId="8" fillId="0" borderId="21" xfId="0" applyNumberFormat="1" applyFont="1" applyBorder="1" applyAlignment="1">
      <alignment vertical="center" shrinkToFit="1"/>
    </xf>
    <xf numFmtId="176" fontId="8" fillId="0" borderId="21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Fill="1" applyBorder="1" applyAlignment="1">
      <alignment vertical="center"/>
    </xf>
    <xf numFmtId="176" fontId="0" fillId="7" borderId="1" xfId="0" applyNumberFormat="1" applyFont="1" applyFill="1" applyBorder="1" applyAlignment="1">
      <alignment horizontal="center"/>
    </xf>
    <xf numFmtId="184" fontId="0" fillId="7" borderId="1" xfId="0" applyNumberFormat="1" applyFont="1" applyFill="1" applyBorder="1" applyAlignment="1">
      <alignment horizontal="center"/>
    </xf>
    <xf numFmtId="49" fontId="0" fillId="7" borderId="1" xfId="0" quotePrefix="1" applyNumberFormat="1" applyFont="1" applyFill="1" applyBorder="1" applyAlignment="1">
      <alignment horizontal="left"/>
    </xf>
    <xf numFmtId="49" fontId="0" fillId="7" borderId="1" xfId="0" applyNumberFormat="1" applyFont="1" applyFill="1" applyBorder="1" applyAlignment="1">
      <alignment horizontal="right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right" vertical="center"/>
    </xf>
    <xf numFmtId="49" fontId="21" fillId="0" borderId="79" xfId="0" applyNumberFormat="1" applyFont="1" applyFill="1" applyBorder="1" applyAlignment="1">
      <alignment horizontal="center" vertical="center" shrinkToFit="1"/>
    </xf>
    <xf numFmtId="185" fontId="0" fillId="0" borderId="1" xfId="0" quotePrefix="1" applyNumberFormat="1" applyFont="1" applyFill="1" applyBorder="1" applyAlignment="1">
      <alignment horizontal="center"/>
    </xf>
    <xf numFmtId="185" fontId="0" fillId="5" borderId="1" xfId="0" quotePrefix="1" applyNumberFormat="1" applyFon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/>
    </xf>
    <xf numFmtId="185" fontId="0" fillId="0" borderId="1" xfId="1" quotePrefix="1" applyNumberFormat="1" applyFont="1" applyFill="1" applyBorder="1" applyAlignment="1">
      <alignment horizontal="center"/>
    </xf>
    <xf numFmtId="185" fontId="0" fillId="0" borderId="1" xfId="0" applyNumberFormat="1" applyFont="1" applyBorder="1" applyAlignment="1">
      <alignment horizontal="center"/>
    </xf>
    <xf numFmtId="182" fontId="6" fillId="0" borderId="1" xfId="0" applyNumberFormat="1" applyFont="1" applyBorder="1" applyAlignment="1">
      <alignment horizontal="center"/>
    </xf>
    <xf numFmtId="182" fontId="0" fillId="0" borderId="1" xfId="0" applyNumberFormat="1" applyFont="1" applyFill="1" applyBorder="1" applyAlignment="1">
      <alignment horizontal="center"/>
    </xf>
    <xf numFmtId="182" fontId="0" fillId="0" borderId="1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27" xfId="3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horizontal="center" vertical="center"/>
    </xf>
    <xf numFmtId="0" fontId="8" fillId="0" borderId="35" xfId="3" applyFont="1" applyFill="1" applyBorder="1" applyAlignment="1">
      <alignment horizontal="left" vertical="center" shrinkToFit="1"/>
    </xf>
    <xf numFmtId="0" fontId="8" fillId="0" borderId="36" xfId="3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28" xfId="3" applyFont="1" applyFill="1" applyBorder="1" applyAlignment="1">
      <alignment horizontal="center" vertical="center"/>
    </xf>
    <xf numFmtId="0" fontId="8" fillId="0" borderId="32" xfId="3" applyFont="1" applyFill="1" applyBorder="1" applyAlignment="1">
      <alignment horizontal="left" vertical="center"/>
    </xf>
    <xf numFmtId="0" fontId="8" fillId="0" borderId="33" xfId="3" applyFont="1" applyFill="1" applyBorder="1" applyAlignment="1">
      <alignment horizontal="left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14" fillId="0" borderId="60" xfId="0" applyFont="1" applyBorder="1" applyAlignment="1" applyProtection="1">
      <alignment horizontal="center" vertical="center"/>
    </xf>
    <xf numFmtId="0" fontId="14" fillId="0" borderId="61" xfId="0" applyFon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</xf>
    <xf numFmtId="0" fontId="14" fillId="0" borderId="51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14" fillId="0" borderId="56" xfId="0" applyFont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left" wrapText="1"/>
      <protection locked="0"/>
    </xf>
    <xf numFmtId="0" fontId="14" fillId="0" borderId="49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</xf>
    <xf numFmtId="0" fontId="14" fillId="0" borderId="56" xfId="0" applyFont="1" applyBorder="1" applyAlignment="1" applyProtection="1">
      <alignment horizontal="center" vertical="center" wrapText="1"/>
    </xf>
    <xf numFmtId="0" fontId="14" fillId="0" borderId="65" xfId="0" applyFont="1" applyBorder="1" applyAlignment="1" applyProtection="1">
      <alignment horizontal="center" vertical="center"/>
    </xf>
    <xf numFmtId="0" fontId="14" fillId="0" borderId="66" xfId="0" applyFont="1" applyBorder="1" applyAlignment="1" applyProtection="1">
      <alignment horizontal="center" vertical="center"/>
    </xf>
    <xf numFmtId="0" fontId="14" fillId="0" borderId="60" xfId="0" applyFont="1" applyBorder="1" applyAlignment="1" applyProtection="1">
      <alignment horizontal="right" vertical="center" wrapText="1"/>
    </xf>
    <xf numFmtId="0" fontId="14" fillId="0" borderId="61" xfId="0" applyFont="1" applyBorder="1" applyAlignment="1" applyProtection="1">
      <alignment horizontal="right" vertical="center"/>
    </xf>
    <xf numFmtId="0" fontId="14" fillId="0" borderId="70" xfId="0" applyFont="1" applyBorder="1" applyAlignment="1" applyProtection="1">
      <alignment horizontal="right" vertical="center" wrapText="1"/>
    </xf>
    <xf numFmtId="0" fontId="14" fillId="0" borderId="71" xfId="0" applyFont="1" applyBorder="1" applyAlignment="1" applyProtection="1">
      <alignment horizontal="right" vertical="center"/>
    </xf>
    <xf numFmtId="0" fontId="14" fillId="0" borderId="72" xfId="0" applyFont="1" applyBorder="1" applyAlignment="1" applyProtection="1">
      <alignment horizontal="center" vertical="center" wrapText="1"/>
    </xf>
    <xf numFmtId="0" fontId="14" fillId="0" borderId="74" xfId="0" applyFont="1" applyBorder="1" applyAlignment="1" applyProtection="1">
      <alignment horizontal="center" vertical="center" wrapText="1"/>
    </xf>
    <xf numFmtId="0" fontId="14" fillId="0" borderId="77" xfId="0" applyFont="1" applyBorder="1" applyAlignment="1" applyProtection="1">
      <alignment horizontal="center" vertical="center"/>
    </xf>
    <xf numFmtId="0" fontId="14" fillId="0" borderId="78" xfId="0" applyFont="1" applyBorder="1" applyAlignment="1" applyProtection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</xdr:row>
      <xdr:rowOff>133350</xdr:rowOff>
    </xdr:from>
    <xdr:to>
      <xdr:col>0</xdr:col>
      <xdr:colOff>1323975</xdr:colOff>
      <xdr:row>11</xdr:row>
      <xdr:rowOff>38100</xdr:rowOff>
    </xdr:to>
    <xdr:sp macro="" textlink="">
      <xdr:nvSpPr>
        <xdr:cNvPr id="2" name="角丸四角形吹き出し 1"/>
        <xdr:cNvSpPr/>
      </xdr:nvSpPr>
      <xdr:spPr>
        <a:xfrm>
          <a:off x="209550" y="1476375"/>
          <a:ext cx="1114425" cy="628650"/>
        </a:xfrm>
        <a:prstGeom prst="wedgeRoundRectCallout">
          <a:avLst>
            <a:gd name="adj1" fmla="val -35825"/>
            <a:gd name="adj2" fmla="val 101726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①献立名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lnSpc>
              <a:spcPts val="16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を入力</a:t>
          </a:r>
        </a:p>
      </xdr:txBody>
    </xdr:sp>
    <xdr:clientData/>
  </xdr:twoCellAnchor>
  <xdr:twoCellAnchor>
    <xdr:from>
      <xdr:col>1</xdr:col>
      <xdr:colOff>57149</xdr:colOff>
      <xdr:row>8</xdr:row>
      <xdr:rowOff>95250</xdr:rowOff>
    </xdr:from>
    <xdr:to>
      <xdr:col>5</xdr:col>
      <xdr:colOff>47624</xdr:colOff>
      <xdr:row>11</xdr:row>
      <xdr:rowOff>0</xdr:rowOff>
    </xdr:to>
    <xdr:sp macro="" textlink="">
      <xdr:nvSpPr>
        <xdr:cNvPr id="3" name="角丸四角形吹き出し 2"/>
        <xdr:cNvSpPr/>
      </xdr:nvSpPr>
      <xdr:spPr>
        <a:xfrm>
          <a:off x="1476374" y="1619250"/>
          <a:ext cx="2657475" cy="447675"/>
        </a:xfrm>
        <a:prstGeom prst="wedgeRoundRectCallout">
          <a:avLst>
            <a:gd name="adj1" fmla="val -36621"/>
            <a:gd name="adj2" fmla="val 119908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②食材価格表の「食品番号」を入力</a:t>
          </a:r>
        </a:p>
      </xdr:txBody>
    </xdr:sp>
    <xdr:clientData/>
  </xdr:twoCellAnchor>
  <xdr:twoCellAnchor>
    <xdr:from>
      <xdr:col>3</xdr:col>
      <xdr:colOff>23813</xdr:colOff>
      <xdr:row>16</xdr:row>
      <xdr:rowOff>33338</xdr:rowOff>
    </xdr:from>
    <xdr:to>
      <xdr:col>7</xdr:col>
      <xdr:colOff>514353</xdr:colOff>
      <xdr:row>18</xdr:row>
      <xdr:rowOff>100013</xdr:rowOff>
    </xdr:to>
    <xdr:sp macro="" textlink="">
      <xdr:nvSpPr>
        <xdr:cNvPr id="4" name="左中かっこ 3"/>
        <xdr:cNvSpPr/>
      </xdr:nvSpPr>
      <xdr:spPr>
        <a:xfrm rot="16200000">
          <a:off x="4279108" y="1473993"/>
          <a:ext cx="428625" cy="3490915"/>
        </a:xfrm>
        <a:prstGeom prst="leftBrace">
          <a:avLst>
            <a:gd name="adj1" fmla="val 77222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71438</xdr:colOff>
      <xdr:row>16</xdr:row>
      <xdr:rowOff>33339</xdr:rowOff>
    </xdr:from>
    <xdr:to>
      <xdr:col>22</xdr:col>
      <xdr:colOff>476252</xdr:colOff>
      <xdr:row>18</xdr:row>
      <xdr:rowOff>100014</xdr:rowOff>
    </xdr:to>
    <xdr:sp macro="" textlink="">
      <xdr:nvSpPr>
        <xdr:cNvPr id="5" name="左中かっこ 4"/>
        <xdr:cNvSpPr/>
      </xdr:nvSpPr>
      <xdr:spPr>
        <a:xfrm rot="16200000">
          <a:off x="8755857" y="1226345"/>
          <a:ext cx="428625" cy="3986214"/>
        </a:xfrm>
        <a:prstGeom prst="leftBrace">
          <a:avLst>
            <a:gd name="adj1" fmla="val 77222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12</xdr:col>
      <xdr:colOff>590550</xdr:colOff>
      <xdr:row>19</xdr:row>
      <xdr:rowOff>9525</xdr:rowOff>
    </xdr:from>
    <xdr:ext cx="1449308" cy="1023870"/>
    <xdr:sp macro="" textlink="">
      <xdr:nvSpPr>
        <xdr:cNvPr id="6" name="テキスト ボックス 5"/>
        <xdr:cNvSpPr txBox="1"/>
      </xdr:nvSpPr>
      <xdr:spPr>
        <a:xfrm>
          <a:off x="8031256" y="3651437"/>
          <a:ext cx="1449308" cy="1023870"/>
        </a:xfrm>
        <a:prstGeom prst="rect">
          <a:avLst/>
        </a:prstGeom>
        <a:solidFill>
          <a:srgbClr val="FFCC99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②食品番号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③可食量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が入力されると、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自動的に計算されます</a:t>
          </a:r>
        </a:p>
      </xdr:txBody>
    </xdr:sp>
    <xdr:clientData/>
  </xdr:oneCellAnchor>
  <xdr:oneCellAnchor>
    <xdr:from>
      <xdr:col>3</xdr:col>
      <xdr:colOff>485775</xdr:colOff>
      <xdr:row>19</xdr:row>
      <xdr:rowOff>9525</xdr:rowOff>
    </xdr:from>
    <xdr:ext cx="1449308" cy="1023870"/>
    <xdr:sp macro="" textlink="">
      <xdr:nvSpPr>
        <xdr:cNvPr id="7" name="テキスト ボックス 6"/>
        <xdr:cNvSpPr txBox="1"/>
      </xdr:nvSpPr>
      <xdr:spPr>
        <a:xfrm>
          <a:off x="3208804" y="3651437"/>
          <a:ext cx="1449308" cy="1023870"/>
        </a:xfrm>
        <a:prstGeom prst="rect">
          <a:avLst/>
        </a:prstGeom>
        <a:solidFill>
          <a:srgbClr val="FFCC99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②食品番号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③可食量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が入力されると、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自動的に計算されます</a:t>
          </a:r>
        </a:p>
      </xdr:txBody>
    </xdr:sp>
    <xdr:clientData/>
  </xdr:oneCellAnchor>
  <xdr:twoCellAnchor>
    <xdr:from>
      <xdr:col>9</xdr:col>
      <xdr:colOff>123823</xdr:colOff>
      <xdr:row>8</xdr:row>
      <xdr:rowOff>95250</xdr:rowOff>
    </xdr:from>
    <xdr:to>
      <xdr:col>12</xdr:col>
      <xdr:colOff>619125</xdr:colOff>
      <xdr:row>11</xdr:row>
      <xdr:rowOff>0</xdr:rowOff>
    </xdr:to>
    <xdr:sp macro="" textlink="">
      <xdr:nvSpPr>
        <xdr:cNvPr id="8" name="角丸四角形吹き出し 7"/>
        <xdr:cNvSpPr/>
      </xdr:nvSpPr>
      <xdr:spPr>
        <a:xfrm>
          <a:off x="6410323" y="1619250"/>
          <a:ext cx="1647827" cy="447675"/>
        </a:xfrm>
        <a:prstGeom prst="wedgeRoundRectCallout">
          <a:avLst>
            <a:gd name="adj1" fmla="val -26313"/>
            <a:gd name="adj2" fmla="val 124163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③可食量を入力</a:t>
          </a:r>
        </a:p>
      </xdr:txBody>
    </xdr:sp>
    <xdr:clientData/>
  </xdr:twoCellAnchor>
  <xdr:twoCellAnchor>
    <xdr:from>
      <xdr:col>2</xdr:col>
      <xdr:colOff>561975</xdr:colOff>
      <xdr:row>26</xdr:row>
      <xdr:rowOff>114300</xdr:rowOff>
    </xdr:from>
    <xdr:to>
      <xdr:col>24</xdr:col>
      <xdr:colOff>104775</xdr:colOff>
      <xdr:row>28</xdr:row>
      <xdr:rowOff>47625</xdr:rowOff>
    </xdr:to>
    <xdr:sp macro="" textlink="">
      <xdr:nvSpPr>
        <xdr:cNvPr id="9" name="正方形/長方形 8"/>
        <xdr:cNvSpPr/>
      </xdr:nvSpPr>
      <xdr:spPr>
        <a:xfrm>
          <a:off x="2600325" y="4867275"/>
          <a:ext cx="87249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523874</xdr:colOff>
      <xdr:row>20</xdr:row>
      <xdr:rowOff>85725</xdr:rowOff>
    </xdr:from>
    <xdr:to>
      <xdr:col>3</xdr:col>
      <xdr:colOff>190500</xdr:colOff>
      <xdr:row>24</xdr:row>
      <xdr:rowOff>171450</xdr:rowOff>
    </xdr:to>
    <xdr:sp macro="" textlink="">
      <xdr:nvSpPr>
        <xdr:cNvPr id="10" name="角丸四角形吹き出し 9"/>
        <xdr:cNvSpPr/>
      </xdr:nvSpPr>
      <xdr:spPr>
        <a:xfrm>
          <a:off x="523874" y="3781425"/>
          <a:ext cx="2390776" cy="790575"/>
        </a:xfrm>
        <a:prstGeom prst="wedgeRoundRectCallout">
          <a:avLst>
            <a:gd name="adj1" fmla="val 40317"/>
            <a:gd name="adj2" fmla="val 97775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食材価格表の食品番号が、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ないものについては、全て手入力となります。</a:t>
          </a:r>
        </a:p>
      </xdr:txBody>
    </xdr:sp>
    <xdr:clientData/>
  </xdr:twoCellAnchor>
  <xdr:twoCellAnchor>
    <xdr:from>
      <xdr:col>1</xdr:col>
      <xdr:colOff>476250</xdr:colOff>
      <xdr:row>37</xdr:row>
      <xdr:rowOff>133350</xdr:rowOff>
    </xdr:from>
    <xdr:to>
      <xdr:col>5</xdr:col>
      <xdr:colOff>95250</xdr:colOff>
      <xdr:row>39</xdr:row>
      <xdr:rowOff>47625</xdr:rowOff>
    </xdr:to>
    <xdr:sp macro="" textlink="">
      <xdr:nvSpPr>
        <xdr:cNvPr id="11" name="正方形/長方形 10"/>
        <xdr:cNvSpPr/>
      </xdr:nvSpPr>
      <xdr:spPr>
        <a:xfrm>
          <a:off x="1895475" y="6810375"/>
          <a:ext cx="22860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466722</xdr:colOff>
      <xdr:row>41</xdr:row>
      <xdr:rowOff>57149</xdr:rowOff>
    </xdr:from>
    <xdr:to>
      <xdr:col>10</xdr:col>
      <xdr:colOff>190499</xdr:colOff>
      <xdr:row>43</xdr:row>
      <xdr:rowOff>95250</xdr:rowOff>
    </xdr:to>
    <xdr:sp macro="" textlink="">
      <xdr:nvSpPr>
        <xdr:cNvPr id="12" name="角丸四角形吹き出し 11"/>
        <xdr:cNvSpPr/>
      </xdr:nvSpPr>
      <xdr:spPr>
        <a:xfrm>
          <a:off x="466722" y="7458074"/>
          <a:ext cx="6629402" cy="400051"/>
        </a:xfrm>
        <a:prstGeom prst="wedgeRoundRectCallout">
          <a:avLst>
            <a:gd name="adj1" fmla="val -15815"/>
            <a:gd name="adj2" fmla="val -128345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演出用品については、こちらへ「演出用」と記載いただき、価格も手入力ください</a:t>
          </a:r>
        </a:p>
      </xdr:txBody>
    </xdr:sp>
    <xdr:clientData/>
  </xdr:twoCellAnchor>
  <xdr:twoCellAnchor>
    <xdr:from>
      <xdr:col>1</xdr:col>
      <xdr:colOff>581025</xdr:colOff>
      <xdr:row>32</xdr:row>
      <xdr:rowOff>123825</xdr:rowOff>
    </xdr:from>
    <xdr:to>
      <xdr:col>24</xdr:col>
      <xdr:colOff>76200</xdr:colOff>
      <xdr:row>34</xdr:row>
      <xdr:rowOff>47625</xdr:rowOff>
    </xdr:to>
    <xdr:sp macro="" textlink="">
      <xdr:nvSpPr>
        <xdr:cNvPr id="13" name="正方形/長方形 12"/>
        <xdr:cNvSpPr/>
      </xdr:nvSpPr>
      <xdr:spPr>
        <a:xfrm>
          <a:off x="2000250" y="5905500"/>
          <a:ext cx="92964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276224</xdr:colOff>
      <xdr:row>37</xdr:row>
      <xdr:rowOff>133351</xdr:rowOff>
    </xdr:from>
    <xdr:to>
      <xdr:col>25</xdr:col>
      <xdr:colOff>1028700</xdr:colOff>
      <xdr:row>42</xdr:row>
      <xdr:rowOff>13608</xdr:rowOff>
    </xdr:to>
    <xdr:sp macro="" textlink="">
      <xdr:nvSpPr>
        <xdr:cNvPr id="14" name="メモ 13"/>
        <xdr:cNvSpPr/>
      </xdr:nvSpPr>
      <xdr:spPr>
        <a:xfrm>
          <a:off x="7324724" y="7004958"/>
          <a:ext cx="4916262" cy="764721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900"/>
            </a:lnSpc>
          </a:pPr>
          <a:r>
            <a:rPr kumimoji="1" lang="ja-JP" altLang="ja-JP" sz="1400" b="1">
              <a:solidFill>
                <a:schemeClr val="lt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白いセルを、一度でも手入力すると、計算式が壊れます。</a:t>
          </a:r>
          <a:endParaRPr kumimoji="1" lang="en-US" altLang="ja-JP" sz="1400" b="1">
            <a:solidFill>
              <a:schemeClr val="lt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ja-JP" sz="1400" b="1">
              <a:solidFill>
                <a:schemeClr val="lt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その際は、同列の書式をコピーして下さい。</a:t>
          </a:r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504825</xdr:colOff>
      <xdr:row>37</xdr:row>
      <xdr:rowOff>133350</xdr:rowOff>
    </xdr:from>
    <xdr:to>
      <xdr:col>9</xdr:col>
      <xdr:colOff>171450</xdr:colOff>
      <xdr:row>39</xdr:row>
      <xdr:rowOff>47625</xdr:rowOff>
    </xdr:to>
    <xdr:sp macro="" textlink="">
      <xdr:nvSpPr>
        <xdr:cNvPr id="15" name="正方形/長方形 14"/>
        <xdr:cNvSpPr/>
      </xdr:nvSpPr>
      <xdr:spPr>
        <a:xfrm>
          <a:off x="4591050" y="6810375"/>
          <a:ext cx="18669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76201</xdr:colOff>
      <xdr:row>29</xdr:row>
      <xdr:rowOff>76199</xdr:rowOff>
    </xdr:from>
    <xdr:to>
      <xdr:col>1</xdr:col>
      <xdr:colOff>438150</xdr:colOff>
      <xdr:row>35</xdr:row>
      <xdr:rowOff>142874</xdr:rowOff>
    </xdr:to>
    <xdr:sp macro="" textlink="">
      <xdr:nvSpPr>
        <xdr:cNvPr id="16" name="角丸四角形吹き出し 15"/>
        <xdr:cNvSpPr/>
      </xdr:nvSpPr>
      <xdr:spPr>
        <a:xfrm>
          <a:off x="76201" y="5343524"/>
          <a:ext cx="1781174" cy="1114425"/>
        </a:xfrm>
        <a:prstGeom prst="wedgeRoundRectCallout">
          <a:avLst>
            <a:gd name="adj1" fmla="val 64766"/>
            <a:gd name="adj2" fmla="val 16621"/>
            <a:gd name="adj3" fmla="val 16667"/>
          </a:avLst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持ち込み食材は、こちらへ「○」を入力下さい。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全て手入力となります。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72557</xdr:colOff>
      <xdr:row>22</xdr:row>
      <xdr:rowOff>114301</xdr:rowOff>
    </xdr:from>
    <xdr:to>
      <xdr:col>2</xdr:col>
      <xdr:colOff>65282</xdr:colOff>
      <xdr:row>22</xdr:row>
      <xdr:rowOff>402301</xdr:rowOff>
    </xdr:to>
    <xdr:sp macro="" textlink="">
      <xdr:nvSpPr>
        <xdr:cNvPr id="6" name="円/楕円 5"/>
        <xdr:cNvSpPr/>
      </xdr:nvSpPr>
      <xdr:spPr>
        <a:xfrm>
          <a:off x="498381" y="8541125"/>
          <a:ext cx="284077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72558</xdr:colOff>
      <xdr:row>23</xdr:row>
      <xdr:rowOff>114300</xdr:rowOff>
    </xdr:from>
    <xdr:to>
      <xdr:col>2</xdr:col>
      <xdr:colOff>65283</xdr:colOff>
      <xdr:row>23</xdr:row>
      <xdr:rowOff>402300</xdr:rowOff>
    </xdr:to>
    <xdr:sp macro="" textlink="">
      <xdr:nvSpPr>
        <xdr:cNvPr id="7" name="円/楕円 6"/>
        <xdr:cNvSpPr/>
      </xdr:nvSpPr>
      <xdr:spPr>
        <a:xfrm>
          <a:off x="498382" y="9056594"/>
          <a:ext cx="284077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2</xdr:col>
      <xdr:colOff>90669</xdr:colOff>
      <xdr:row>21</xdr:row>
      <xdr:rowOff>261936</xdr:rowOff>
    </xdr:from>
    <xdr:to>
      <xdr:col>2</xdr:col>
      <xdr:colOff>308722</xdr:colOff>
      <xdr:row>21</xdr:row>
      <xdr:rowOff>477936</xdr:rowOff>
    </xdr:to>
    <xdr:sp macro="" textlink="">
      <xdr:nvSpPr>
        <xdr:cNvPr id="8" name="円/楕円 7"/>
        <xdr:cNvSpPr/>
      </xdr:nvSpPr>
      <xdr:spPr>
        <a:xfrm>
          <a:off x="816950" y="8185545"/>
          <a:ext cx="218053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331177</xdr:colOff>
      <xdr:row>21</xdr:row>
      <xdr:rowOff>261936</xdr:rowOff>
    </xdr:from>
    <xdr:to>
      <xdr:col>2</xdr:col>
      <xdr:colOff>547177</xdr:colOff>
      <xdr:row>21</xdr:row>
      <xdr:rowOff>477936</xdr:rowOff>
    </xdr:to>
    <xdr:sp macro="" textlink="">
      <xdr:nvSpPr>
        <xdr:cNvPr id="9" name="円/楕円 8"/>
        <xdr:cNvSpPr/>
      </xdr:nvSpPr>
      <xdr:spPr>
        <a:xfrm>
          <a:off x="1057458" y="8185545"/>
          <a:ext cx="216000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91953</xdr:colOff>
      <xdr:row>22</xdr:row>
      <xdr:rowOff>114301</xdr:rowOff>
    </xdr:from>
    <xdr:to>
      <xdr:col>2</xdr:col>
      <xdr:colOff>82427</xdr:colOff>
      <xdr:row>22</xdr:row>
      <xdr:rowOff>402301</xdr:rowOff>
    </xdr:to>
    <xdr:sp macro="" textlink="">
      <xdr:nvSpPr>
        <xdr:cNvPr id="6" name="円/楕円 5"/>
        <xdr:cNvSpPr/>
      </xdr:nvSpPr>
      <xdr:spPr>
        <a:xfrm>
          <a:off x="524241" y="8540263"/>
          <a:ext cx="283551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91953</xdr:colOff>
      <xdr:row>23</xdr:row>
      <xdr:rowOff>128954</xdr:rowOff>
    </xdr:from>
    <xdr:to>
      <xdr:col>2</xdr:col>
      <xdr:colOff>82427</xdr:colOff>
      <xdr:row>23</xdr:row>
      <xdr:rowOff>416954</xdr:rowOff>
    </xdr:to>
    <xdr:sp macro="" textlink="">
      <xdr:nvSpPr>
        <xdr:cNvPr id="7" name="円/楕円 6"/>
        <xdr:cNvSpPr/>
      </xdr:nvSpPr>
      <xdr:spPr>
        <a:xfrm>
          <a:off x="524241" y="9060473"/>
          <a:ext cx="283551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2</xdr:col>
      <xdr:colOff>84716</xdr:colOff>
      <xdr:row>21</xdr:row>
      <xdr:rowOff>255983</xdr:rowOff>
    </xdr:from>
    <xdr:to>
      <xdr:col>2</xdr:col>
      <xdr:colOff>302769</xdr:colOff>
      <xdr:row>21</xdr:row>
      <xdr:rowOff>471983</xdr:rowOff>
    </xdr:to>
    <xdr:sp macro="" textlink="">
      <xdr:nvSpPr>
        <xdr:cNvPr id="8" name="円/楕円 7"/>
        <xdr:cNvSpPr/>
      </xdr:nvSpPr>
      <xdr:spPr>
        <a:xfrm>
          <a:off x="810997" y="8179592"/>
          <a:ext cx="218053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325224</xdr:colOff>
      <xdr:row>21</xdr:row>
      <xdr:rowOff>255983</xdr:rowOff>
    </xdr:from>
    <xdr:to>
      <xdr:col>2</xdr:col>
      <xdr:colOff>541224</xdr:colOff>
      <xdr:row>21</xdr:row>
      <xdr:rowOff>471983</xdr:rowOff>
    </xdr:to>
    <xdr:sp macro="" textlink="">
      <xdr:nvSpPr>
        <xdr:cNvPr id="9" name="円/楕円 8"/>
        <xdr:cNvSpPr/>
      </xdr:nvSpPr>
      <xdr:spPr>
        <a:xfrm>
          <a:off x="1051505" y="8179592"/>
          <a:ext cx="216000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69058</xdr:colOff>
      <xdr:row>19</xdr:row>
      <xdr:rowOff>114301</xdr:rowOff>
    </xdr:from>
    <xdr:to>
      <xdr:col>2</xdr:col>
      <xdr:colOff>59532</xdr:colOff>
      <xdr:row>19</xdr:row>
      <xdr:rowOff>402301</xdr:rowOff>
    </xdr:to>
    <xdr:sp macro="" textlink="">
      <xdr:nvSpPr>
        <xdr:cNvPr id="6" name="円/楕円 5"/>
        <xdr:cNvSpPr/>
      </xdr:nvSpPr>
      <xdr:spPr>
        <a:xfrm>
          <a:off x="497683" y="7085410"/>
          <a:ext cx="288130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69058</xdr:colOff>
      <xdr:row>20</xdr:row>
      <xdr:rowOff>132159</xdr:rowOff>
    </xdr:from>
    <xdr:to>
      <xdr:col>2</xdr:col>
      <xdr:colOff>59532</xdr:colOff>
      <xdr:row>20</xdr:row>
      <xdr:rowOff>420159</xdr:rowOff>
    </xdr:to>
    <xdr:sp macro="" textlink="">
      <xdr:nvSpPr>
        <xdr:cNvPr id="7" name="円/楕円 6"/>
        <xdr:cNvSpPr/>
      </xdr:nvSpPr>
      <xdr:spPr>
        <a:xfrm>
          <a:off x="497683" y="7639050"/>
          <a:ext cx="288130" cy="288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2</xdr:col>
      <xdr:colOff>92234</xdr:colOff>
      <xdr:row>18</xdr:row>
      <xdr:rowOff>265069</xdr:rowOff>
    </xdr:from>
    <xdr:to>
      <xdr:col>2</xdr:col>
      <xdr:colOff>308407</xdr:colOff>
      <xdr:row>18</xdr:row>
      <xdr:rowOff>481069</xdr:rowOff>
    </xdr:to>
    <xdr:sp macro="" textlink="">
      <xdr:nvSpPr>
        <xdr:cNvPr id="8" name="円/楕円 7"/>
        <xdr:cNvSpPr/>
      </xdr:nvSpPr>
      <xdr:spPr>
        <a:xfrm>
          <a:off x="819142" y="6727030"/>
          <a:ext cx="216173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330862</xdr:colOff>
      <xdr:row>18</xdr:row>
      <xdr:rowOff>265069</xdr:rowOff>
    </xdr:from>
    <xdr:to>
      <xdr:col>2</xdr:col>
      <xdr:colOff>546862</xdr:colOff>
      <xdr:row>18</xdr:row>
      <xdr:rowOff>481069</xdr:rowOff>
    </xdr:to>
    <xdr:sp macro="" textlink="">
      <xdr:nvSpPr>
        <xdr:cNvPr id="9" name="円/楕円 8"/>
        <xdr:cNvSpPr/>
      </xdr:nvSpPr>
      <xdr:spPr>
        <a:xfrm>
          <a:off x="1057770" y="6727030"/>
          <a:ext cx="216000" cy="21600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82"/>
  <sheetViews>
    <sheetView workbookViewId="0">
      <pane ySplit="1" topLeftCell="A2" activePane="bottomLeft" state="frozen"/>
      <selection activeCell="B391" sqref="B391"/>
      <selection pane="bottomLeft" activeCell="C19" sqref="C19"/>
    </sheetView>
  </sheetViews>
  <sheetFormatPr defaultRowHeight="13.5" x14ac:dyDescent="0.15"/>
  <cols>
    <col min="1" max="1" width="9" style="36"/>
    <col min="2" max="2" width="9" style="37"/>
    <col min="3" max="3" width="31.125" style="15" customWidth="1"/>
    <col min="4" max="4" width="6.5" style="38" customWidth="1"/>
    <col min="5" max="5" width="6.125" style="38" customWidth="1"/>
    <col min="6" max="8" width="11" style="39" customWidth="1"/>
    <col min="9" max="9" width="11" style="38" customWidth="1"/>
    <col min="10" max="10" width="11" style="40" customWidth="1"/>
    <col min="11" max="11" width="9" style="395"/>
    <col min="12" max="12" width="9" style="14"/>
    <col min="13" max="16384" width="9" style="15"/>
  </cols>
  <sheetData>
    <row r="1" spans="1:15" x14ac:dyDescent="0.15">
      <c r="A1" s="9" t="s">
        <v>11</v>
      </c>
      <c r="B1" s="10" t="s">
        <v>223</v>
      </c>
      <c r="C1" s="41" t="s">
        <v>367</v>
      </c>
      <c r="D1" s="11" t="s">
        <v>28</v>
      </c>
      <c r="E1" s="11" t="s">
        <v>23</v>
      </c>
      <c r="F1" s="12" t="s">
        <v>24</v>
      </c>
      <c r="G1" s="12" t="s">
        <v>25</v>
      </c>
      <c r="H1" s="12" t="s">
        <v>26</v>
      </c>
      <c r="I1" s="11" t="s">
        <v>874</v>
      </c>
      <c r="J1" s="13" t="s">
        <v>27</v>
      </c>
      <c r="K1" s="1" t="s">
        <v>29</v>
      </c>
    </row>
    <row r="2" spans="1:15" ht="14.25" x14ac:dyDescent="0.15">
      <c r="A2" s="5" t="s">
        <v>378</v>
      </c>
      <c r="B2" s="16" t="s">
        <v>875</v>
      </c>
      <c r="C2" s="4" t="s">
        <v>2302</v>
      </c>
      <c r="D2" s="17">
        <v>0</v>
      </c>
      <c r="E2" s="17">
        <v>340</v>
      </c>
      <c r="F2" s="18">
        <v>6.2</v>
      </c>
      <c r="G2" s="18">
        <v>1.3</v>
      </c>
      <c r="H2" s="18">
        <v>77.8</v>
      </c>
      <c r="I2" s="387">
        <v>1</v>
      </c>
      <c r="J2" s="19">
        <v>0</v>
      </c>
      <c r="K2" s="392">
        <f>VLOOKUP(A2,食品価格データ一覧表単価確定!$A$9:$L$458,12,FALSE)</f>
        <v>0.36</v>
      </c>
    </row>
    <row r="3" spans="1:15" ht="14.25" x14ac:dyDescent="0.15">
      <c r="A3" s="5" t="s">
        <v>32</v>
      </c>
      <c r="B3" s="16" t="s">
        <v>876</v>
      </c>
      <c r="C3" s="4" t="s">
        <v>2303</v>
      </c>
      <c r="D3" s="17">
        <v>0</v>
      </c>
      <c r="E3" s="17">
        <v>367</v>
      </c>
      <c r="F3" s="18">
        <v>8.3000000000000007</v>
      </c>
      <c r="G3" s="18">
        <v>1.5</v>
      </c>
      <c r="H3" s="18">
        <v>75.8</v>
      </c>
      <c r="I3" s="387">
        <v>0.5</v>
      </c>
      <c r="J3" s="19">
        <v>0</v>
      </c>
      <c r="K3" s="392">
        <f>VLOOKUP(A3,食品価格データ一覧表単価確定!$A$9:$L$458,12,FALSE)</f>
        <v>0.19</v>
      </c>
      <c r="M3" s="20" t="s">
        <v>1928</v>
      </c>
      <c r="N3" s="20"/>
      <c r="O3" s="20"/>
    </row>
    <row r="4" spans="1:15" ht="14.25" x14ac:dyDescent="0.15">
      <c r="A4" s="5" t="s">
        <v>33</v>
      </c>
      <c r="B4" s="16" t="s">
        <v>877</v>
      </c>
      <c r="C4" s="4" t="s">
        <v>878</v>
      </c>
      <c r="D4" s="17">
        <v>0</v>
      </c>
      <c r="E4" s="17">
        <v>365</v>
      </c>
      <c r="F4" s="18">
        <v>7.8</v>
      </c>
      <c r="G4" s="18">
        <v>4</v>
      </c>
      <c r="H4" s="18">
        <v>74.400000000000006</v>
      </c>
      <c r="I4" s="387">
        <v>0.5</v>
      </c>
      <c r="J4" s="19">
        <v>1</v>
      </c>
      <c r="K4" s="392">
        <f>VLOOKUP(A4,食品価格データ一覧表単価確定!$A$9:$L$458,12,FALSE)</f>
        <v>0.5</v>
      </c>
      <c r="M4" s="20" t="s">
        <v>2005</v>
      </c>
      <c r="N4" s="20"/>
      <c r="O4" s="20"/>
    </row>
    <row r="5" spans="1:15" ht="14.25" x14ac:dyDescent="0.15">
      <c r="A5" s="5" t="s">
        <v>34</v>
      </c>
      <c r="B5" s="16" t="s">
        <v>879</v>
      </c>
      <c r="C5" s="4" t="s">
        <v>2304</v>
      </c>
      <c r="D5" s="17">
        <v>0</v>
      </c>
      <c r="E5" s="17">
        <v>350</v>
      </c>
      <c r="F5" s="18">
        <v>8.6</v>
      </c>
      <c r="G5" s="18">
        <v>1.3</v>
      </c>
      <c r="H5" s="18">
        <v>76</v>
      </c>
      <c r="I5" s="387">
        <v>0</v>
      </c>
      <c r="J5" s="19">
        <v>0.3</v>
      </c>
      <c r="K5" s="392">
        <f>VLOOKUP(A5,食品価格データ一覧表単価確定!$A$9:$L$458,12,FALSE)</f>
        <v>0.37</v>
      </c>
    </row>
    <row r="6" spans="1:15" ht="14.25" x14ac:dyDescent="0.15">
      <c r="A6" s="5" t="s">
        <v>35</v>
      </c>
      <c r="B6" s="16" t="s">
        <v>880</v>
      </c>
      <c r="C6" s="4" t="s">
        <v>2546</v>
      </c>
      <c r="D6" s="17">
        <v>0</v>
      </c>
      <c r="E6" s="17">
        <v>115</v>
      </c>
      <c r="F6" s="18">
        <v>3.8</v>
      </c>
      <c r="G6" s="18">
        <v>1.7</v>
      </c>
      <c r="H6" s="18">
        <v>21.2</v>
      </c>
      <c r="I6" s="387">
        <v>0</v>
      </c>
      <c r="J6" s="19">
        <v>0.2</v>
      </c>
      <c r="K6" s="392">
        <f>VLOOKUP(A6,食品価格データ一覧表単価確定!$A$9:$L$458,12,FALSE)</f>
        <v>0.87</v>
      </c>
      <c r="M6" s="15" t="s">
        <v>2004</v>
      </c>
    </row>
    <row r="7" spans="1:15" ht="14.25" x14ac:dyDescent="0.15">
      <c r="A7" s="5" t="s">
        <v>36</v>
      </c>
      <c r="B7" s="16" t="s">
        <v>882</v>
      </c>
      <c r="C7" s="4" t="s">
        <v>2305</v>
      </c>
      <c r="D7" s="17">
        <v>0</v>
      </c>
      <c r="E7" s="17">
        <v>288</v>
      </c>
      <c r="F7" s="18">
        <v>9.6999999999999993</v>
      </c>
      <c r="G7" s="18">
        <v>1.4</v>
      </c>
      <c r="H7" s="18">
        <v>59.2</v>
      </c>
      <c r="I7" s="387">
        <v>0</v>
      </c>
      <c r="J7" s="19">
        <v>1.5</v>
      </c>
      <c r="K7" s="392">
        <f>VLOOKUP(A7,食品価格データ一覧表単価確定!$A$9:$L$458,12,FALSE)</f>
        <v>0.72</v>
      </c>
      <c r="M7" s="15" t="s">
        <v>1929</v>
      </c>
    </row>
    <row r="8" spans="1:15" ht="14.25" x14ac:dyDescent="0.15">
      <c r="A8" s="5" t="s">
        <v>37</v>
      </c>
      <c r="B8" s="16" t="s">
        <v>883</v>
      </c>
      <c r="C8" s="4" t="s">
        <v>2306</v>
      </c>
      <c r="D8" s="17">
        <v>0</v>
      </c>
      <c r="E8" s="17">
        <v>322</v>
      </c>
      <c r="F8" s="18">
        <v>9.6999999999999993</v>
      </c>
      <c r="G8" s="18">
        <v>8.8000000000000007</v>
      </c>
      <c r="H8" s="18">
        <v>50.9</v>
      </c>
      <c r="I8" s="387">
        <v>0</v>
      </c>
      <c r="J8" s="19">
        <v>0.9</v>
      </c>
      <c r="K8" s="392">
        <f>VLOOKUP(A8,食品価格データ一覧表単価確定!$A$9:$L$458,12,FALSE)</f>
        <v>0.63</v>
      </c>
    </row>
    <row r="9" spans="1:15" ht="14.25" x14ac:dyDescent="0.15">
      <c r="A9" s="5" t="s">
        <v>38</v>
      </c>
      <c r="B9" s="16" t="s">
        <v>884</v>
      </c>
      <c r="C9" s="4" t="s">
        <v>2307</v>
      </c>
      <c r="D9" s="17">
        <v>0</v>
      </c>
      <c r="E9" s="17">
        <v>137</v>
      </c>
      <c r="F9" s="18">
        <v>3.3</v>
      </c>
      <c r="G9" s="18">
        <v>0.7</v>
      </c>
      <c r="H9" s="18">
        <v>27.8</v>
      </c>
      <c r="I9" s="387">
        <v>0</v>
      </c>
      <c r="J9" s="19">
        <v>0.1</v>
      </c>
      <c r="K9" s="392">
        <f>VLOOKUP(A9,食品価格データ一覧表単価確定!$A$9:$L$458,12,FALSE)</f>
        <v>0.15</v>
      </c>
    </row>
    <row r="10" spans="1:15" ht="14.25" x14ac:dyDescent="0.15">
      <c r="A10" s="5" t="s">
        <v>39</v>
      </c>
      <c r="B10" s="16" t="s">
        <v>886</v>
      </c>
      <c r="C10" s="4" t="s">
        <v>2318</v>
      </c>
      <c r="D10" s="17">
        <v>0</v>
      </c>
      <c r="E10" s="17">
        <v>337</v>
      </c>
      <c r="F10" s="18">
        <v>8</v>
      </c>
      <c r="G10" s="18">
        <v>1.3</v>
      </c>
      <c r="H10" s="18">
        <v>73.3</v>
      </c>
      <c r="I10" s="387">
        <v>0</v>
      </c>
      <c r="J10" s="19">
        <v>4.0999999999999996</v>
      </c>
      <c r="K10" s="392">
        <f>VLOOKUP(A10,食品価格データ一覧表単価確定!$A$9:$L$458,12,FALSE)</f>
        <v>0.3</v>
      </c>
    </row>
    <row r="11" spans="1:15" ht="14.25" x14ac:dyDescent="0.15">
      <c r="A11" s="5" t="s">
        <v>40</v>
      </c>
      <c r="B11" s="16" t="s">
        <v>887</v>
      </c>
      <c r="C11" s="4" t="s">
        <v>2319</v>
      </c>
      <c r="D11" s="17">
        <v>0</v>
      </c>
      <c r="E11" s="17">
        <v>339</v>
      </c>
      <c r="F11" s="18">
        <v>8.3000000000000007</v>
      </c>
      <c r="G11" s="18">
        <v>1.4</v>
      </c>
      <c r="H11" s="18">
        <v>73.400000000000006</v>
      </c>
      <c r="I11" s="387">
        <v>0.2</v>
      </c>
      <c r="J11" s="19">
        <v>3.5</v>
      </c>
      <c r="K11" s="392">
        <f>VLOOKUP(A11,食品価格データ一覧表単価確定!$A$9:$L$458,12,FALSE)</f>
        <v>0.3</v>
      </c>
    </row>
    <row r="12" spans="1:15" ht="14.25" x14ac:dyDescent="0.15">
      <c r="A12" s="5" t="s">
        <v>41</v>
      </c>
      <c r="B12" s="6" t="s">
        <v>2026</v>
      </c>
      <c r="C12" s="3" t="s">
        <v>2308</v>
      </c>
      <c r="D12" s="17">
        <v>0</v>
      </c>
      <c r="E12" s="17">
        <v>148</v>
      </c>
      <c r="F12" s="18">
        <v>5</v>
      </c>
      <c r="G12" s="18">
        <v>0.7</v>
      </c>
      <c r="H12" s="18">
        <v>28.6</v>
      </c>
      <c r="I12" s="387">
        <v>0.4</v>
      </c>
      <c r="J12" s="19">
        <v>0.1</v>
      </c>
      <c r="K12" s="392">
        <f>VLOOKUP(A12,食品価格データ一覧表単価確定!$A$9:$L$458,12,FALSE)</f>
        <v>0.25</v>
      </c>
    </row>
    <row r="13" spans="1:15" ht="14.25" x14ac:dyDescent="0.15">
      <c r="A13" s="5" t="s">
        <v>42</v>
      </c>
      <c r="B13" s="16" t="s">
        <v>2300</v>
      </c>
      <c r="C13" s="4" t="s">
        <v>888</v>
      </c>
      <c r="D13" s="17">
        <v>0</v>
      </c>
      <c r="E13" s="17">
        <v>181</v>
      </c>
      <c r="F13" s="18">
        <v>4.2</v>
      </c>
      <c r="G13" s="18">
        <v>3</v>
      </c>
      <c r="H13" s="18">
        <v>34.299999999999997</v>
      </c>
      <c r="I13" s="387">
        <v>0</v>
      </c>
      <c r="J13" s="19">
        <v>1.9</v>
      </c>
      <c r="K13" s="392">
        <f>VLOOKUP(A13,食品価格データ一覧表単価確定!$A$9:$L$458,12,FALSE)</f>
        <v>0.36</v>
      </c>
    </row>
    <row r="14" spans="1:15" ht="14.25" x14ac:dyDescent="0.15">
      <c r="A14" s="5" t="s">
        <v>43</v>
      </c>
      <c r="B14" s="16" t="s">
        <v>893</v>
      </c>
      <c r="C14" s="4" t="s">
        <v>894</v>
      </c>
      <c r="D14" s="17">
        <v>0</v>
      </c>
      <c r="E14" s="17">
        <v>163</v>
      </c>
      <c r="F14" s="18">
        <v>12.7</v>
      </c>
      <c r="G14" s="18">
        <v>0.8</v>
      </c>
      <c r="H14" s="18">
        <v>26.2</v>
      </c>
      <c r="I14" s="387">
        <v>1.3</v>
      </c>
      <c r="J14" s="19">
        <v>0</v>
      </c>
      <c r="K14" s="392">
        <f>VLOOKUP(A14,食品価格データ一覧表単価確定!$A$9:$L$458,12,FALSE)</f>
        <v>2.12</v>
      </c>
    </row>
    <row r="15" spans="1:15" ht="14.25" x14ac:dyDescent="0.15">
      <c r="A15" s="5" t="s">
        <v>44</v>
      </c>
      <c r="B15" s="16" t="s">
        <v>1669</v>
      </c>
      <c r="C15" s="4" t="s">
        <v>2309</v>
      </c>
      <c r="D15" s="17">
        <v>0</v>
      </c>
      <c r="E15" s="17">
        <v>385</v>
      </c>
      <c r="F15" s="18">
        <v>28.5</v>
      </c>
      <c r="G15" s="18">
        <v>2.7</v>
      </c>
      <c r="H15" s="18">
        <v>26.9</v>
      </c>
      <c r="I15" s="387">
        <v>3.3</v>
      </c>
      <c r="J15" s="19">
        <v>0</v>
      </c>
      <c r="K15" s="392">
        <f>VLOOKUP(A15,食品価格データ一覧表単価確定!$A$9:$L$458,12,FALSE)</f>
        <v>1.575</v>
      </c>
    </row>
    <row r="16" spans="1:15" ht="14.25" x14ac:dyDescent="0.15">
      <c r="A16" s="5" t="s">
        <v>45</v>
      </c>
      <c r="B16" s="16" t="s">
        <v>1672</v>
      </c>
      <c r="C16" s="4" t="s">
        <v>2310</v>
      </c>
      <c r="D16" s="17">
        <v>0</v>
      </c>
      <c r="E16" s="17">
        <v>291</v>
      </c>
      <c r="F16" s="18">
        <v>9.3000000000000007</v>
      </c>
      <c r="G16" s="18">
        <v>1.4</v>
      </c>
      <c r="H16" s="18">
        <v>57</v>
      </c>
      <c r="I16" s="387">
        <v>0.8</v>
      </c>
      <c r="J16" s="19">
        <v>0</v>
      </c>
      <c r="K16" s="392">
        <f>VLOOKUP(A16,食品価格データ一覧表単価確定!$A$9:$L$458,12,FALSE)</f>
        <v>1.75</v>
      </c>
    </row>
    <row r="17" spans="1:14" ht="14.25" x14ac:dyDescent="0.15">
      <c r="A17" s="5" t="s">
        <v>46</v>
      </c>
      <c r="B17" s="16" t="s">
        <v>1673</v>
      </c>
      <c r="C17" s="4" t="s">
        <v>2311</v>
      </c>
      <c r="D17" s="17">
        <v>0</v>
      </c>
      <c r="E17" s="17">
        <v>280</v>
      </c>
      <c r="F17" s="18">
        <v>11</v>
      </c>
      <c r="G17" s="18">
        <v>5.0999999999999996</v>
      </c>
      <c r="H17" s="18">
        <v>47.6</v>
      </c>
      <c r="I17" s="387">
        <v>1.1000000000000001</v>
      </c>
      <c r="J17" s="19">
        <v>0.9</v>
      </c>
      <c r="K17" s="392">
        <f>VLOOKUP(A17,食品価格データ一覧表単価確定!$A$9:$L$458,12,FALSE)</f>
        <v>0.33</v>
      </c>
    </row>
    <row r="18" spans="1:14" ht="14.25" x14ac:dyDescent="0.15">
      <c r="A18" s="5" t="s">
        <v>47</v>
      </c>
      <c r="B18" s="16" t="s">
        <v>1674</v>
      </c>
      <c r="C18" s="4" t="s">
        <v>2312</v>
      </c>
      <c r="D18" s="17">
        <v>0</v>
      </c>
      <c r="E18" s="17">
        <v>373</v>
      </c>
      <c r="F18" s="18">
        <v>14.6</v>
      </c>
      <c r="G18" s="18">
        <v>6.8</v>
      </c>
      <c r="H18" s="18">
        <v>63.4</v>
      </c>
      <c r="I18" s="387">
        <v>1.4</v>
      </c>
      <c r="J18" s="19">
        <v>1.2</v>
      </c>
      <c r="K18" s="392">
        <f>VLOOKUP(A18,食品価格データ一覧表単価確定!$A$9:$L$458,12,FALSE)</f>
        <v>0.34</v>
      </c>
    </row>
    <row r="19" spans="1:14" ht="14.25" x14ac:dyDescent="0.15">
      <c r="A19" s="5" t="s">
        <v>280</v>
      </c>
      <c r="B19" s="16" t="s">
        <v>1675</v>
      </c>
      <c r="C19" s="4" t="s">
        <v>2904</v>
      </c>
      <c r="D19" s="17">
        <v>0</v>
      </c>
      <c r="E19" s="17">
        <v>358</v>
      </c>
      <c r="F19" s="18">
        <v>6.1</v>
      </c>
      <c r="G19" s="18">
        <v>0.9</v>
      </c>
      <c r="H19" s="18">
        <v>77.599999999999994</v>
      </c>
      <c r="I19" s="387">
        <v>0.8</v>
      </c>
      <c r="J19" s="19">
        <v>0</v>
      </c>
      <c r="K19" s="392">
        <f>VLOOKUP(A19,食品価格データ一覧表単価確定!$A$9:$L$458,12,FALSE)</f>
        <v>0.34</v>
      </c>
    </row>
    <row r="20" spans="1:14" ht="14.25" x14ac:dyDescent="0.15">
      <c r="A20" s="5" t="s">
        <v>48</v>
      </c>
      <c r="B20" s="16" t="s">
        <v>1676</v>
      </c>
      <c r="C20" s="4" t="s">
        <v>2313</v>
      </c>
      <c r="D20" s="17">
        <v>0</v>
      </c>
      <c r="E20" s="17">
        <v>359</v>
      </c>
      <c r="F20" s="18">
        <v>6.4</v>
      </c>
      <c r="G20" s="18">
        <v>1.2</v>
      </c>
      <c r="H20" s="18">
        <v>77.2</v>
      </c>
      <c r="I20" s="387">
        <v>0.2</v>
      </c>
      <c r="J20" s="19">
        <v>0</v>
      </c>
      <c r="K20" s="392">
        <f>VLOOKUP(A20,食品価格データ一覧表単価確定!$A$9:$L$458,12,FALSE)</f>
        <v>0.5</v>
      </c>
    </row>
    <row r="21" spans="1:14" ht="14.25" x14ac:dyDescent="0.15">
      <c r="A21" s="5" t="s">
        <v>49</v>
      </c>
      <c r="B21" s="16" t="s">
        <v>1677</v>
      </c>
      <c r="C21" s="4" t="s">
        <v>2314</v>
      </c>
      <c r="D21" s="17">
        <v>0</v>
      </c>
      <c r="E21" s="17">
        <v>362</v>
      </c>
      <c r="F21" s="18">
        <v>6.2</v>
      </c>
      <c r="G21" s="18">
        <v>0.9</v>
      </c>
      <c r="H21" s="18">
        <v>78.5</v>
      </c>
      <c r="I21" s="387">
        <v>0.8</v>
      </c>
      <c r="J21" s="19">
        <v>0</v>
      </c>
      <c r="K21" s="392">
        <f>VLOOKUP(A21,食品価格データ一覧表単価確定!$A$9:$L$458,12,FALSE)</f>
        <v>0.6</v>
      </c>
    </row>
    <row r="22" spans="1:14" ht="14.25" x14ac:dyDescent="0.15">
      <c r="A22" s="5" t="s">
        <v>50</v>
      </c>
      <c r="B22" s="16" t="s">
        <v>1678</v>
      </c>
      <c r="C22" s="4" t="s">
        <v>2315</v>
      </c>
      <c r="D22" s="17">
        <v>0</v>
      </c>
      <c r="E22" s="17">
        <v>377</v>
      </c>
      <c r="F22" s="18">
        <v>7</v>
      </c>
      <c r="G22" s="18">
        <v>1.6</v>
      </c>
      <c r="H22" s="18">
        <v>79.900000000000006</v>
      </c>
      <c r="I22" s="387">
        <v>0.7</v>
      </c>
      <c r="J22" s="19">
        <v>0</v>
      </c>
      <c r="K22" s="392">
        <f>VLOOKUP(A22,食品価格データ一覧表単価確定!$A$9:$L$458,12,FALSE)</f>
        <v>0.62</v>
      </c>
    </row>
    <row r="23" spans="1:14" ht="14.25" x14ac:dyDescent="0.15">
      <c r="A23" s="5" t="s">
        <v>51</v>
      </c>
      <c r="B23" s="16" t="s">
        <v>1679</v>
      </c>
      <c r="C23" s="4" t="s">
        <v>2316</v>
      </c>
      <c r="D23" s="17">
        <v>0</v>
      </c>
      <c r="E23" s="17">
        <v>234</v>
      </c>
      <c r="F23" s="18">
        <v>4</v>
      </c>
      <c r="G23" s="18">
        <v>0.6</v>
      </c>
      <c r="H23" s="18">
        <v>50.8</v>
      </c>
      <c r="I23" s="387">
        <v>0.1</v>
      </c>
      <c r="J23" s="19">
        <v>0</v>
      </c>
      <c r="K23" s="392">
        <f>VLOOKUP(A23,食品価格データ一覧表単価確定!$A$9:$L$458,12,FALSE)</f>
        <v>0.3</v>
      </c>
    </row>
    <row r="24" spans="1:14" ht="14.25" x14ac:dyDescent="0.15">
      <c r="A24" s="5" t="s">
        <v>52</v>
      </c>
      <c r="B24" s="16" t="s">
        <v>1680</v>
      </c>
      <c r="C24" s="4" t="s">
        <v>0</v>
      </c>
      <c r="D24" s="17">
        <v>0</v>
      </c>
      <c r="E24" s="17">
        <v>369</v>
      </c>
      <c r="F24" s="18">
        <v>6.3</v>
      </c>
      <c r="G24" s="18">
        <v>1</v>
      </c>
      <c r="H24" s="18">
        <v>80</v>
      </c>
      <c r="I24" s="387">
        <v>1.1000000000000001</v>
      </c>
      <c r="J24" s="19">
        <v>0</v>
      </c>
      <c r="K24" s="392">
        <f>VLOOKUP(A24,食品価格データ一覧表単価確定!$A$9:$L$458,12,FALSE)</f>
        <v>1.34</v>
      </c>
      <c r="M24" s="7"/>
      <c r="N24" s="7"/>
    </row>
    <row r="25" spans="1:14" ht="14.25" x14ac:dyDescent="0.15">
      <c r="A25" s="5" t="s">
        <v>379</v>
      </c>
      <c r="B25" s="16" t="s">
        <v>1681</v>
      </c>
      <c r="C25" s="4" t="s">
        <v>2317</v>
      </c>
      <c r="D25" s="17">
        <v>0</v>
      </c>
      <c r="E25" s="17">
        <v>347</v>
      </c>
      <c r="F25" s="18">
        <v>11.5</v>
      </c>
      <c r="G25" s="18">
        <v>1.7</v>
      </c>
      <c r="H25" s="18">
        <v>71.5</v>
      </c>
      <c r="I25" s="387">
        <v>0</v>
      </c>
      <c r="J25" s="19">
        <v>0.4</v>
      </c>
      <c r="K25" s="392">
        <f>VLOOKUP(A25,食品価格データ一覧表単価確定!$A$9:$L$458,12,FALSE)</f>
        <v>0.64</v>
      </c>
    </row>
    <row r="26" spans="1:14" ht="14.25" x14ac:dyDescent="0.15">
      <c r="A26" s="5" t="s">
        <v>157</v>
      </c>
      <c r="B26" s="16" t="s">
        <v>963</v>
      </c>
      <c r="C26" s="4" t="s">
        <v>964</v>
      </c>
      <c r="D26" s="17">
        <v>0</v>
      </c>
      <c r="E26" s="17">
        <v>6</v>
      </c>
      <c r="F26" s="18">
        <v>0.2</v>
      </c>
      <c r="G26" s="18">
        <v>0</v>
      </c>
      <c r="H26" s="18">
        <v>3</v>
      </c>
      <c r="I26" s="387">
        <v>0.5</v>
      </c>
      <c r="J26" s="19">
        <v>0</v>
      </c>
      <c r="K26" s="392">
        <f>VLOOKUP(A26,食品価格データ一覧表単価確定!$A$9:$L$458,12,FALSE)</f>
        <v>0.68</v>
      </c>
    </row>
    <row r="27" spans="1:14" ht="14.25" x14ac:dyDescent="0.15">
      <c r="A27" s="5" t="s">
        <v>158</v>
      </c>
      <c r="B27" s="16" t="s">
        <v>2216</v>
      </c>
      <c r="C27" s="4" t="s">
        <v>618</v>
      </c>
      <c r="D27" s="17">
        <v>9</v>
      </c>
      <c r="E27" s="17">
        <v>134</v>
      </c>
      <c r="F27" s="18">
        <v>1.2</v>
      </c>
      <c r="G27" s="18">
        <v>0.2</v>
      </c>
      <c r="H27" s="18">
        <v>31.9</v>
      </c>
      <c r="I27" s="387">
        <v>0.7</v>
      </c>
      <c r="J27" s="19">
        <v>0</v>
      </c>
      <c r="K27" s="392">
        <f>VLOOKUP(A27,食品価格データ一覧表単価確定!$A$9:$L$458,12,FALSE)</f>
        <v>0.48</v>
      </c>
    </row>
    <row r="28" spans="1:14" ht="14.25" x14ac:dyDescent="0.15">
      <c r="A28" s="5" t="s">
        <v>181</v>
      </c>
      <c r="B28" s="16" t="s">
        <v>2217</v>
      </c>
      <c r="C28" s="4" t="s">
        <v>619</v>
      </c>
      <c r="D28" s="17">
        <v>10</v>
      </c>
      <c r="E28" s="17">
        <v>76</v>
      </c>
      <c r="F28" s="18">
        <v>1.6</v>
      </c>
      <c r="G28" s="18">
        <v>0.1</v>
      </c>
      <c r="H28" s="18">
        <v>17.600000000000001</v>
      </c>
      <c r="I28" s="387">
        <v>0.4</v>
      </c>
      <c r="J28" s="19">
        <v>0</v>
      </c>
      <c r="K28" s="392">
        <f>VLOOKUP(A28,食品価格データ一覧表単価確定!$A$9:$L$458,12,FALSE)</f>
        <v>0.33</v>
      </c>
    </row>
    <row r="29" spans="1:14" ht="14.25" x14ac:dyDescent="0.15">
      <c r="A29" s="5" t="s">
        <v>182</v>
      </c>
      <c r="B29" s="16" t="s">
        <v>968</v>
      </c>
      <c r="C29" s="4" t="s">
        <v>2320</v>
      </c>
      <c r="D29" s="17">
        <v>0</v>
      </c>
      <c r="E29" s="17">
        <v>357</v>
      </c>
      <c r="F29" s="18">
        <v>6.6</v>
      </c>
      <c r="G29" s="18">
        <v>0.6</v>
      </c>
      <c r="H29" s="18">
        <v>82.8</v>
      </c>
      <c r="I29" s="387">
        <v>0</v>
      </c>
      <c r="J29" s="19">
        <v>0.2</v>
      </c>
      <c r="K29" s="392">
        <f>VLOOKUP(A29,食品価格データ一覧表単価確定!$A$9:$L$458,12,FALSE)</f>
        <v>0.57999999999999996</v>
      </c>
    </row>
    <row r="30" spans="1:14" ht="14.25" x14ac:dyDescent="0.15">
      <c r="A30" s="5" t="s">
        <v>183</v>
      </c>
      <c r="B30" s="16" t="s">
        <v>2218</v>
      </c>
      <c r="C30" s="4" t="s">
        <v>2301</v>
      </c>
      <c r="D30" s="17">
        <v>10</v>
      </c>
      <c r="E30" s="17">
        <v>65</v>
      </c>
      <c r="F30" s="18">
        <v>2.2000000000000002</v>
      </c>
      <c r="G30" s="18">
        <v>0.3</v>
      </c>
      <c r="H30" s="18">
        <v>13.9</v>
      </c>
      <c r="I30" s="387">
        <v>0.4</v>
      </c>
      <c r="J30" s="19">
        <v>0</v>
      </c>
      <c r="K30" s="392">
        <f>VLOOKUP(A30,食品価格データ一覧表単価確定!$A$9:$L$458,12,FALSE)</f>
        <v>0.88</v>
      </c>
    </row>
    <row r="31" spans="1:14" ht="14.25" x14ac:dyDescent="0.15">
      <c r="A31" s="5" t="s">
        <v>184</v>
      </c>
      <c r="B31" s="16" t="s">
        <v>2219</v>
      </c>
      <c r="C31" s="4" t="s">
        <v>620</v>
      </c>
      <c r="D31" s="17">
        <v>10</v>
      </c>
      <c r="E31" s="17">
        <v>123</v>
      </c>
      <c r="F31" s="18">
        <v>4.5</v>
      </c>
      <c r="G31" s="18">
        <v>0.2</v>
      </c>
      <c r="H31" s="18">
        <v>27.1</v>
      </c>
      <c r="I31" s="387">
        <v>0.5</v>
      </c>
      <c r="J31" s="19">
        <v>0</v>
      </c>
      <c r="K31" s="392">
        <f>VLOOKUP(A31,食品価格データ一覧表単価確定!$A$9:$L$458,12,FALSE)</f>
        <v>1.45</v>
      </c>
    </row>
    <row r="32" spans="1:14" ht="14.25" x14ac:dyDescent="0.15">
      <c r="A32" s="5" t="s">
        <v>185</v>
      </c>
      <c r="B32" s="16" t="s">
        <v>973</v>
      </c>
      <c r="C32" s="4" t="s">
        <v>2321</v>
      </c>
      <c r="D32" s="17">
        <v>0</v>
      </c>
      <c r="E32" s="17">
        <v>347</v>
      </c>
      <c r="F32" s="18">
        <v>0.2</v>
      </c>
      <c r="G32" s="18">
        <v>0.2</v>
      </c>
      <c r="H32" s="18">
        <v>85.6</v>
      </c>
      <c r="I32" s="387">
        <v>0</v>
      </c>
      <c r="J32" s="19">
        <v>0</v>
      </c>
      <c r="K32" s="392">
        <f>VLOOKUP(A32,食品価格データ一覧表単価確定!$A$9:$L$458,12,FALSE)</f>
        <v>1.38</v>
      </c>
    </row>
    <row r="33" spans="1:11" ht="14.25" x14ac:dyDescent="0.15">
      <c r="A33" s="5" t="s">
        <v>186</v>
      </c>
      <c r="B33" s="16" t="s">
        <v>975</v>
      </c>
      <c r="C33" s="4" t="s">
        <v>2322</v>
      </c>
      <c r="D33" s="17">
        <v>0</v>
      </c>
      <c r="E33" s="17">
        <v>330</v>
      </c>
      <c r="F33" s="18">
        <v>0.1</v>
      </c>
      <c r="G33" s="18">
        <v>0.1</v>
      </c>
      <c r="H33" s="18">
        <v>81.599999999999994</v>
      </c>
      <c r="I33" s="387">
        <v>0</v>
      </c>
      <c r="J33" s="19">
        <v>0</v>
      </c>
      <c r="K33" s="392">
        <f>VLOOKUP(A33,食品価格データ一覧表単価確定!$A$9:$L$458,12,FALSE)</f>
        <v>0.26</v>
      </c>
    </row>
    <row r="34" spans="1:11" ht="14.25" x14ac:dyDescent="0.15">
      <c r="A34" s="21" t="s">
        <v>187</v>
      </c>
      <c r="B34" s="22" t="s">
        <v>2690</v>
      </c>
      <c r="C34" s="42" t="s">
        <v>380</v>
      </c>
      <c r="D34" s="23">
        <v>0</v>
      </c>
      <c r="E34" s="23">
        <v>354</v>
      </c>
      <c r="F34" s="24">
        <v>1.7</v>
      </c>
      <c r="G34" s="24">
        <v>0</v>
      </c>
      <c r="H34" s="24">
        <v>89.7</v>
      </c>
      <c r="I34" s="388">
        <v>4.7</v>
      </c>
      <c r="J34" s="25">
        <v>0.1</v>
      </c>
      <c r="K34" s="392">
        <f>VLOOKUP(A34,食品価格データ一覧表単価確定!$A$9:$L$458,12,FALSE)</f>
        <v>0.87</v>
      </c>
    </row>
    <row r="35" spans="1:11" ht="14.25" x14ac:dyDescent="0.15">
      <c r="A35" s="5" t="s">
        <v>188</v>
      </c>
      <c r="B35" s="16" t="s">
        <v>1686</v>
      </c>
      <c r="C35" s="4" t="s">
        <v>2323</v>
      </c>
      <c r="D35" s="17">
        <v>0</v>
      </c>
      <c r="E35" s="17">
        <v>384</v>
      </c>
      <c r="F35" s="18">
        <v>0</v>
      </c>
      <c r="G35" s="18">
        <v>0</v>
      </c>
      <c r="H35" s="18">
        <v>99.2</v>
      </c>
      <c r="I35" s="387">
        <v>0</v>
      </c>
      <c r="J35" s="19">
        <v>0</v>
      </c>
      <c r="K35" s="392">
        <f>VLOOKUP(A35,食品価格データ一覧表単価確定!$A$9:$L$458,12,FALSE)</f>
        <v>0.22</v>
      </c>
    </row>
    <row r="36" spans="1:11" ht="14.25" x14ac:dyDescent="0.15">
      <c r="A36" s="5" t="s">
        <v>381</v>
      </c>
      <c r="B36" s="16" t="s">
        <v>1687</v>
      </c>
      <c r="C36" s="4" t="s">
        <v>2324</v>
      </c>
      <c r="D36" s="17">
        <v>0</v>
      </c>
      <c r="E36" s="17">
        <v>382</v>
      </c>
      <c r="F36" s="18">
        <v>0</v>
      </c>
      <c r="G36" s="18">
        <v>0</v>
      </c>
      <c r="H36" s="18">
        <v>98.7</v>
      </c>
      <c r="I36" s="387">
        <v>0.1</v>
      </c>
      <c r="J36" s="19">
        <v>0</v>
      </c>
      <c r="K36" s="392">
        <f>VLOOKUP(A36,食品価格データ一覧表単価確定!$A$9:$L$458,12,FALSE)</f>
        <v>0.24</v>
      </c>
    </row>
    <row r="37" spans="1:11" ht="14.25" x14ac:dyDescent="0.15">
      <c r="A37" s="5" t="s">
        <v>189</v>
      </c>
      <c r="B37" s="16" t="s">
        <v>1688</v>
      </c>
      <c r="C37" s="4" t="s">
        <v>2325</v>
      </c>
      <c r="D37" s="17">
        <v>0</v>
      </c>
      <c r="E37" s="17">
        <v>387</v>
      </c>
      <c r="F37" s="18">
        <v>0</v>
      </c>
      <c r="G37" s="18">
        <v>0</v>
      </c>
      <c r="H37" s="18">
        <v>100</v>
      </c>
      <c r="I37" s="387">
        <v>0</v>
      </c>
      <c r="J37" s="19">
        <v>0</v>
      </c>
      <c r="K37" s="392">
        <f>VLOOKUP(A37,食品価格データ一覧表単価確定!$A$9:$L$458,12,FALSE)</f>
        <v>0.23</v>
      </c>
    </row>
    <row r="38" spans="1:11" ht="14.25" x14ac:dyDescent="0.15">
      <c r="A38" s="5" t="s">
        <v>382</v>
      </c>
      <c r="B38" s="16" t="s">
        <v>1689</v>
      </c>
      <c r="C38" s="4" t="s">
        <v>2326</v>
      </c>
      <c r="D38" s="17">
        <v>0</v>
      </c>
      <c r="E38" s="17">
        <v>387</v>
      </c>
      <c r="F38" s="18">
        <v>0</v>
      </c>
      <c r="G38" s="18">
        <v>0</v>
      </c>
      <c r="H38" s="18">
        <v>100</v>
      </c>
      <c r="I38" s="387">
        <v>0.1</v>
      </c>
      <c r="J38" s="19">
        <v>0</v>
      </c>
      <c r="K38" s="392">
        <f>VLOOKUP(A38,食品価格データ一覧表単価確定!$A$9:$L$458,12,FALSE)</f>
        <v>0.26</v>
      </c>
    </row>
    <row r="39" spans="1:11" ht="14.25" x14ac:dyDescent="0.15">
      <c r="A39" s="21" t="s">
        <v>190</v>
      </c>
      <c r="B39" s="22" t="s">
        <v>2690</v>
      </c>
      <c r="C39" s="42" t="s">
        <v>621</v>
      </c>
      <c r="D39" s="23">
        <v>0</v>
      </c>
      <c r="E39" s="23">
        <v>386</v>
      </c>
      <c r="F39" s="24">
        <v>0</v>
      </c>
      <c r="G39" s="24">
        <v>0</v>
      </c>
      <c r="H39" s="24">
        <v>99.7</v>
      </c>
      <c r="I39" s="388">
        <v>0.2</v>
      </c>
      <c r="J39" s="25">
        <v>0</v>
      </c>
      <c r="K39" s="392">
        <f>VLOOKUP(A39,食品価格データ一覧表単価確定!$A$9:$L$458,12,FALSE)</f>
        <v>0.92</v>
      </c>
    </row>
    <row r="40" spans="1:11" ht="14.25" x14ac:dyDescent="0.15">
      <c r="A40" s="5" t="s">
        <v>191</v>
      </c>
      <c r="B40" s="16" t="s">
        <v>1690</v>
      </c>
      <c r="C40" s="4" t="s">
        <v>2327</v>
      </c>
      <c r="D40" s="17">
        <v>0</v>
      </c>
      <c r="E40" s="17">
        <v>328</v>
      </c>
      <c r="F40" s="18">
        <v>0</v>
      </c>
      <c r="G40" s="18">
        <v>0</v>
      </c>
      <c r="H40" s="18">
        <v>85</v>
      </c>
      <c r="I40" s="387">
        <v>0.1</v>
      </c>
      <c r="J40" s="19">
        <v>0</v>
      </c>
      <c r="K40" s="392">
        <f>VLOOKUP(A40,食品価格データ一覧表単価確定!$A$9:$L$458,12,FALSE)</f>
        <v>0.44</v>
      </c>
    </row>
    <row r="41" spans="1:11" ht="14.25" x14ac:dyDescent="0.15">
      <c r="A41" s="5" t="s">
        <v>192</v>
      </c>
      <c r="B41" s="16" t="s">
        <v>1691</v>
      </c>
      <c r="C41" s="4" t="s">
        <v>2328</v>
      </c>
      <c r="D41" s="17">
        <v>0</v>
      </c>
      <c r="E41" s="17">
        <v>294</v>
      </c>
      <c r="F41" s="18">
        <v>0.2</v>
      </c>
      <c r="G41" s="18">
        <v>0</v>
      </c>
      <c r="H41" s="18">
        <v>79.7</v>
      </c>
      <c r="I41" s="387">
        <v>0</v>
      </c>
      <c r="J41" s="19">
        <v>0</v>
      </c>
      <c r="K41" s="392">
        <f>VLOOKUP(A41,食品価格データ一覧表単価確定!$A$9:$L$458,12,FALSE)</f>
        <v>0.89</v>
      </c>
    </row>
    <row r="42" spans="1:11" ht="14.25" x14ac:dyDescent="0.15">
      <c r="A42" s="21" t="s">
        <v>193</v>
      </c>
      <c r="B42" s="22" t="s">
        <v>2690</v>
      </c>
      <c r="C42" s="42" t="s">
        <v>383</v>
      </c>
      <c r="D42" s="23">
        <v>0</v>
      </c>
      <c r="E42" s="23">
        <v>257</v>
      </c>
      <c r="F42" s="24">
        <v>0.1</v>
      </c>
      <c r="G42" s="24">
        <v>0</v>
      </c>
      <c r="H42" s="24">
        <v>66.3</v>
      </c>
      <c r="I42" s="388">
        <v>0.4</v>
      </c>
      <c r="J42" s="25">
        <v>0</v>
      </c>
      <c r="K42" s="392">
        <f>VLOOKUP(A42,食品価格データ一覧表単価確定!$A$9:$L$458,12,FALSE)</f>
        <v>3.88</v>
      </c>
    </row>
    <row r="43" spans="1:11" ht="14.25" x14ac:dyDescent="0.15">
      <c r="A43" s="5" t="s">
        <v>194</v>
      </c>
      <c r="B43" s="16" t="s">
        <v>1692</v>
      </c>
      <c r="C43" s="4" t="s">
        <v>2329</v>
      </c>
      <c r="D43" s="17">
        <v>0</v>
      </c>
      <c r="E43" s="17">
        <v>339</v>
      </c>
      <c r="F43" s="18">
        <v>20.3</v>
      </c>
      <c r="G43" s="18">
        <v>2.2000000000000002</v>
      </c>
      <c r="H43" s="18">
        <v>58.7</v>
      </c>
      <c r="I43" s="387">
        <v>5.4</v>
      </c>
      <c r="J43" s="19">
        <v>0</v>
      </c>
      <c r="K43" s="392">
        <f>VLOOKUP(A43,食品価格データ一覧表単価確定!$A$9:$L$458,12,FALSE)</f>
        <v>1.02</v>
      </c>
    </row>
    <row r="44" spans="1:11" ht="14.25" x14ac:dyDescent="0.15">
      <c r="A44" s="5" t="s">
        <v>195</v>
      </c>
      <c r="B44" s="16" t="s">
        <v>1693</v>
      </c>
      <c r="C44" s="4" t="s">
        <v>1009</v>
      </c>
      <c r="D44" s="17">
        <v>0</v>
      </c>
      <c r="E44" s="17">
        <v>208</v>
      </c>
      <c r="F44" s="18">
        <v>4.7</v>
      </c>
      <c r="G44" s="18">
        <v>0.5</v>
      </c>
      <c r="H44" s="18">
        <v>51.1</v>
      </c>
      <c r="I44" s="387">
        <v>0</v>
      </c>
      <c r="J44" s="19">
        <v>0.1</v>
      </c>
      <c r="K44" s="392">
        <f>VLOOKUP(A44,食品価格データ一覧表単価確定!$A$9:$L$458,12,FALSE)</f>
        <v>0.55000000000000004</v>
      </c>
    </row>
    <row r="45" spans="1:11" ht="14.25" x14ac:dyDescent="0.15">
      <c r="A45" s="5" t="s">
        <v>196</v>
      </c>
      <c r="B45" s="16" t="s">
        <v>1694</v>
      </c>
      <c r="C45" s="4" t="s">
        <v>2330</v>
      </c>
      <c r="D45" s="17">
        <v>0</v>
      </c>
      <c r="E45" s="17">
        <v>270</v>
      </c>
      <c r="F45" s="18">
        <v>5.2</v>
      </c>
      <c r="G45" s="18">
        <v>0.3</v>
      </c>
      <c r="H45" s="18">
        <v>61.5</v>
      </c>
      <c r="I45" s="387">
        <v>0</v>
      </c>
      <c r="J45" s="19">
        <v>0.1</v>
      </c>
      <c r="K45" s="392">
        <f>VLOOKUP(A45,食品価格データ一覧表単価確定!$A$9:$L$458,12,FALSE)</f>
        <v>0.35</v>
      </c>
    </row>
    <row r="46" spans="1:11" ht="14.25" x14ac:dyDescent="0.15">
      <c r="A46" s="5" t="s">
        <v>197</v>
      </c>
      <c r="B46" s="16" t="s">
        <v>1695</v>
      </c>
      <c r="C46" s="4" t="s">
        <v>2331</v>
      </c>
      <c r="D46" s="17">
        <v>0</v>
      </c>
      <c r="E46" s="17">
        <v>254</v>
      </c>
      <c r="F46" s="18">
        <v>7.6</v>
      </c>
      <c r="G46" s="18">
        <v>0.8</v>
      </c>
      <c r="H46" s="18">
        <v>54.8</v>
      </c>
      <c r="I46" s="387">
        <v>0</v>
      </c>
      <c r="J46" s="19">
        <v>0.3</v>
      </c>
      <c r="K46" s="392">
        <f>VLOOKUP(A46,食品価格データ一覧表単価確定!$A$9:$L$458,12,FALSE)</f>
        <v>0.81</v>
      </c>
    </row>
    <row r="47" spans="1:11" ht="14.25" x14ac:dyDescent="0.15">
      <c r="A47" s="5" t="s">
        <v>198</v>
      </c>
      <c r="B47" s="16" t="s">
        <v>1696</v>
      </c>
      <c r="C47" s="4" t="s">
        <v>2332</v>
      </c>
      <c r="D47" s="17">
        <v>0</v>
      </c>
      <c r="E47" s="17">
        <v>204</v>
      </c>
      <c r="F47" s="18">
        <v>6.9</v>
      </c>
      <c r="G47" s="18">
        <v>0.7</v>
      </c>
      <c r="H47" s="18">
        <v>42.9</v>
      </c>
      <c r="I47" s="387">
        <v>0</v>
      </c>
      <c r="J47" s="19">
        <v>0.2</v>
      </c>
      <c r="K47" s="392">
        <f>VLOOKUP(A47,食品価格データ一覧表単価確定!$A$9:$L$458,12,FALSE)</f>
        <v>0.6</v>
      </c>
    </row>
    <row r="48" spans="1:11" ht="14.25" x14ac:dyDescent="0.15">
      <c r="A48" s="5" t="s">
        <v>199</v>
      </c>
      <c r="B48" s="16" t="s">
        <v>1697</v>
      </c>
      <c r="C48" s="4" t="s">
        <v>2333</v>
      </c>
      <c r="D48" s="17">
        <v>0</v>
      </c>
      <c r="E48" s="17">
        <v>140</v>
      </c>
      <c r="F48" s="18">
        <v>12.9</v>
      </c>
      <c r="G48" s="18">
        <v>6.7</v>
      </c>
      <c r="H48" s="18">
        <v>7.7</v>
      </c>
      <c r="I48" s="387">
        <v>0</v>
      </c>
      <c r="J48" s="19">
        <v>0</v>
      </c>
      <c r="K48" s="392">
        <f>VLOOKUP(A48,食品価格データ一覧表単価確定!$A$9:$L$458,12,FALSE)</f>
        <v>0.38</v>
      </c>
    </row>
    <row r="49" spans="1:11" ht="14.25" x14ac:dyDescent="0.15">
      <c r="A49" s="5" t="s">
        <v>200</v>
      </c>
      <c r="B49" s="16" t="s">
        <v>1698</v>
      </c>
      <c r="C49" s="4" t="s">
        <v>1015</v>
      </c>
      <c r="D49" s="17">
        <v>0</v>
      </c>
      <c r="E49" s="17">
        <v>450</v>
      </c>
      <c r="F49" s="18">
        <v>36.700000000000003</v>
      </c>
      <c r="G49" s="18">
        <v>25.7</v>
      </c>
      <c r="H49" s="18">
        <v>28.5</v>
      </c>
      <c r="I49" s="387">
        <v>9.1999999999999993</v>
      </c>
      <c r="J49" s="19">
        <v>0</v>
      </c>
      <c r="K49" s="392">
        <f>VLOOKUP(A49,食品価格データ一覧表単価確定!$A$9:$L$458,12,FALSE)</f>
        <v>0.68</v>
      </c>
    </row>
    <row r="50" spans="1:11" ht="14.25" x14ac:dyDescent="0.15">
      <c r="A50" s="5" t="s">
        <v>201</v>
      </c>
      <c r="B50" s="16" t="s">
        <v>1699</v>
      </c>
      <c r="C50" s="4" t="s">
        <v>160</v>
      </c>
      <c r="D50" s="17">
        <v>0</v>
      </c>
      <c r="E50" s="17">
        <v>72</v>
      </c>
      <c r="F50" s="18">
        <v>6.6</v>
      </c>
      <c r="G50" s="18">
        <v>4.2</v>
      </c>
      <c r="H50" s="18">
        <v>1.6</v>
      </c>
      <c r="I50" s="387">
        <v>0</v>
      </c>
      <c r="J50" s="19">
        <v>0</v>
      </c>
      <c r="K50" s="392">
        <f>VLOOKUP(A50,食品価格データ一覧表単価確定!$A$9:$L$458,12,FALSE)</f>
        <v>0.19</v>
      </c>
    </row>
    <row r="51" spans="1:11" ht="14.25" x14ac:dyDescent="0.15">
      <c r="A51" s="5" t="s">
        <v>202</v>
      </c>
      <c r="B51" s="16" t="s">
        <v>1700</v>
      </c>
      <c r="C51" s="4" t="s">
        <v>2334</v>
      </c>
      <c r="D51" s="17">
        <v>0</v>
      </c>
      <c r="E51" s="17">
        <v>56</v>
      </c>
      <c r="F51" s="18">
        <v>4.9000000000000004</v>
      </c>
      <c r="G51" s="18">
        <v>3</v>
      </c>
      <c r="H51" s="18">
        <v>2</v>
      </c>
      <c r="I51" s="387">
        <v>0</v>
      </c>
      <c r="J51" s="19">
        <v>0</v>
      </c>
      <c r="K51" s="392">
        <f>VLOOKUP(A51,食品価格データ一覧表単価確定!$A$9:$L$458,12,FALSE)</f>
        <v>0.19</v>
      </c>
    </row>
    <row r="52" spans="1:11" ht="14.25" x14ac:dyDescent="0.15">
      <c r="A52" s="5" t="s">
        <v>203</v>
      </c>
      <c r="B52" s="16" t="s">
        <v>1701</v>
      </c>
      <c r="C52" s="4" t="s">
        <v>162</v>
      </c>
      <c r="D52" s="17">
        <v>0</v>
      </c>
      <c r="E52" s="17">
        <v>88</v>
      </c>
      <c r="F52" s="18">
        <v>7.8</v>
      </c>
      <c r="G52" s="18">
        <v>5.7</v>
      </c>
      <c r="H52" s="18">
        <v>1</v>
      </c>
      <c r="I52" s="387">
        <v>0</v>
      </c>
      <c r="J52" s="19">
        <v>0</v>
      </c>
      <c r="K52" s="392">
        <f>VLOOKUP(A52,食品価格データ一覧表単価確定!$A$9:$L$458,12,FALSE)</f>
        <v>0.19</v>
      </c>
    </row>
    <row r="53" spans="1:11" ht="14.25" x14ac:dyDescent="0.15">
      <c r="A53" s="5" t="s">
        <v>204</v>
      </c>
      <c r="B53" s="16" t="s">
        <v>1702</v>
      </c>
      <c r="C53" s="4" t="s">
        <v>1021</v>
      </c>
      <c r="D53" s="17">
        <v>0</v>
      </c>
      <c r="E53" s="17">
        <v>150</v>
      </c>
      <c r="F53" s="18">
        <v>10.7</v>
      </c>
      <c r="G53" s="18">
        <v>11.3</v>
      </c>
      <c r="H53" s="18">
        <v>0.9</v>
      </c>
      <c r="I53" s="387">
        <v>0</v>
      </c>
      <c r="J53" s="19">
        <v>0</v>
      </c>
      <c r="K53" s="392">
        <f>VLOOKUP(A53,食品価格データ一覧表単価確定!$A$9:$L$458,12,FALSE)</f>
        <v>0.4</v>
      </c>
    </row>
    <row r="54" spans="1:11" ht="14.25" x14ac:dyDescent="0.15">
      <c r="A54" s="5" t="s">
        <v>205</v>
      </c>
      <c r="B54" s="16" t="s">
        <v>1703</v>
      </c>
      <c r="C54" s="4" t="s">
        <v>164</v>
      </c>
      <c r="D54" s="17">
        <v>0</v>
      </c>
      <c r="E54" s="17">
        <v>410</v>
      </c>
      <c r="F54" s="18">
        <v>23.4</v>
      </c>
      <c r="G54" s="18">
        <v>34.4</v>
      </c>
      <c r="H54" s="18">
        <v>0.4</v>
      </c>
      <c r="I54" s="387">
        <v>0</v>
      </c>
      <c r="J54" s="19">
        <v>0</v>
      </c>
      <c r="K54" s="392">
        <f>VLOOKUP(A54,食品価格データ一覧表単価確定!$A$9:$L$458,12,FALSE)</f>
        <v>1.1599999999999999</v>
      </c>
    </row>
    <row r="55" spans="1:11" ht="14.25" x14ac:dyDescent="0.15">
      <c r="A55" s="5" t="s">
        <v>206</v>
      </c>
      <c r="B55" s="16" t="s">
        <v>1704</v>
      </c>
      <c r="C55" s="4" t="s">
        <v>1041</v>
      </c>
      <c r="D55" s="17">
        <v>0</v>
      </c>
      <c r="E55" s="17">
        <v>196</v>
      </c>
      <c r="F55" s="18">
        <v>14.4</v>
      </c>
      <c r="G55" s="18">
        <v>13.9</v>
      </c>
      <c r="H55" s="18">
        <v>3.3</v>
      </c>
      <c r="I55" s="387">
        <v>0</v>
      </c>
      <c r="J55" s="19">
        <v>0.3</v>
      </c>
      <c r="K55" s="392">
        <f>VLOOKUP(A55,食品価格データ一覧表単価確定!$A$9:$L$458,12,FALSE)</f>
        <v>0.9</v>
      </c>
    </row>
    <row r="56" spans="1:11" ht="14.25" x14ac:dyDescent="0.15">
      <c r="A56" s="5" t="s">
        <v>207</v>
      </c>
      <c r="B56" s="16" t="s">
        <v>1705</v>
      </c>
      <c r="C56" s="4" t="s">
        <v>2335</v>
      </c>
      <c r="D56" s="17">
        <v>0</v>
      </c>
      <c r="E56" s="17">
        <v>536</v>
      </c>
      <c r="F56" s="18">
        <v>50.5</v>
      </c>
      <c r="G56" s="18">
        <v>34.1</v>
      </c>
      <c r="H56" s="18">
        <v>4.2</v>
      </c>
      <c r="I56" s="387">
        <v>5.8</v>
      </c>
      <c r="J56" s="19">
        <v>1.1000000000000001</v>
      </c>
      <c r="K56" s="392">
        <f>VLOOKUP(A56,食品価格データ一覧表単価確定!$A$9:$L$458,12,FALSE)</f>
        <v>1.37</v>
      </c>
    </row>
    <row r="57" spans="1:11" ht="14.25" x14ac:dyDescent="0.15">
      <c r="A57" s="5" t="s">
        <v>208</v>
      </c>
      <c r="B57" s="16" t="s">
        <v>1706</v>
      </c>
      <c r="C57" s="4" t="s">
        <v>2336</v>
      </c>
      <c r="D57" s="17">
        <v>0</v>
      </c>
      <c r="E57" s="17">
        <v>200</v>
      </c>
      <c r="F57" s="18">
        <v>16.5</v>
      </c>
      <c r="G57" s="18">
        <v>10</v>
      </c>
      <c r="H57" s="18">
        <v>12.1</v>
      </c>
      <c r="I57" s="387">
        <v>3.3</v>
      </c>
      <c r="J57" s="19">
        <v>0</v>
      </c>
      <c r="K57" s="392">
        <f>VLOOKUP(A57,食品価格データ一覧表単価確定!$A$9:$L$458,12,FALSE)</f>
        <v>0.46</v>
      </c>
    </row>
    <row r="58" spans="1:11" ht="14.25" x14ac:dyDescent="0.15">
      <c r="A58" s="5" t="s">
        <v>209</v>
      </c>
      <c r="B58" s="16" t="s">
        <v>1707</v>
      </c>
      <c r="C58" s="4" t="s">
        <v>688</v>
      </c>
      <c r="D58" s="17">
        <v>0</v>
      </c>
      <c r="E58" s="17">
        <v>64</v>
      </c>
      <c r="F58" s="18">
        <v>3.2</v>
      </c>
      <c r="G58" s="18">
        <v>3.6</v>
      </c>
      <c r="H58" s="18">
        <v>4.8</v>
      </c>
      <c r="I58" s="387">
        <v>0.4</v>
      </c>
      <c r="J58" s="19">
        <v>0.1</v>
      </c>
      <c r="K58" s="392">
        <f>VLOOKUP(A58,食品価格データ一覧表単価確定!$A$9:$L$458,12,FALSE)</f>
        <v>0.23</v>
      </c>
    </row>
    <row r="59" spans="1:11" ht="14.25" x14ac:dyDescent="0.15">
      <c r="A59" s="5" t="s">
        <v>210</v>
      </c>
      <c r="B59" s="16" t="s">
        <v>1708</v>
      </c>
      <c r="C59" s="4" t="s">
        <v>2337</v>
      </c>
      <c r="D59" s="17">
        <v>0</v>
      </c>
      <c r="E59" s="17">
        <v>587</v>
      </c>
      <c r="F59" s="18">
        <v>19.600000000000001</v>
      </c>
      <c r="G59" s="18">
        <v>51.8</v>
      </c>
      <c r="H59" s="18">
        <v>20.9</v>
      </c>
      <c r="I59" s="387">
        <v>4.0999999999999996</v>
      </c>
      <c r="J59" s="19">
        <v>0</v>
      </c>
      <c r="K59" s="392">
        <f>VLOOKUP(A59,食品価格データ一覧表単価確定!$A$9:$L$458,12,FALSE)</f>
        <v>2.76</v>
      </c>
    </row>
    <row r="60" spans="1:11" ht="14.25" x14ac:dyDescent="0.15">
      <c r="A60" s="5" t="s">
        <v>211</v>
      </c>
      <c r="B60" s="16" t="s">
        <v>1053</v>
      </c>
      <c r="C60" s="4" t="s">
        <v>2338</v>
      </c>
      <c r="D60" s="17">
        <v>0</v>
      </c>
      <c r="E60" s="17">
        <v>167</v>
      </c>
      <c r="F60" s="18">
        <v>3.5</v>
      </c>
      <c r="G60" s="18">
        <v>0.6</v>
      </c>
      <c r="H60" s="18">
        <v>36.700000000000003</v>
      </c>
      <c r="I60" s="387">
        <v>0.7</v>
      </c>
      <c r="J60" s="19">
        <v>0</v>
      </c>
      <c r="K60" s="392">
        <f>VLOOKUP(A60,食品価格データ一覧表単価確定!$A$9:$L$458,12,FALSE)</f>
        <v>1.26</v>
      </c>
    </row>
    <row r="61" spans="1:11" ht="14.25" x14ac:dyDescent="0.15">
      <c r="A61" s="5" t="s">
        <v>212</v>
      </c>
      <c r="B61" s="16" t="s">
        <v>1709</v>
      </c>
      <c r="C61" s="4" t="s">
        <v>1057</v>
      </c>
      <c r="D61" s="17">
        <v>0</v>
      </c>
      <c r="E61" s="17">
        <v>238</v>
      </c>
      <c r="F61" s="18">
        <v>1.8</v>
      </c>
      <c r="G61" s="18">
        <v>0.4</v>
      </c>
      <c r="H61" s="18">
        <v>56.8</v>
      </c>
      <c r="I61" s="387">
        <v>0.6</v>
      </c>
      <c r="J61" s="19">
        <v>0</v>
      </c>
      <c r="K61" s="392">
        <f>VLOOKUP(A61,食品価格データ一覧表単価確定!$A$9:$L$458,12,FALSE)</f>
        <v>2.21</v>
      </c>
    </row>
    <row r="62" spans="1:11" ht="14.25" x14ac:dyDescent="0.15">
      <c r="A62" s="5" t="s">
        <v>2100</v>
      </c>
      <c r="B62" s="16" t="s">
        <v>1710</v>
      </c>
      <c r="C62" s="4" t="s">
        <v>2541</v>
      </c>
      <c r="D62" s="17">
        <v>0</v>
      </c>
      <c r="E62" s="17">
        <v>605</v>
      </c>
      <c r="F62" s="18">
        <v>20.5</v>
      </c>
      <c r="G62" s="18">
        <v>54.7</v>
      </c>
      <c r="H62" s="18">
        <v>18.7</v>
      </c>
      <c r="I62" s="387">
        <v>6.1</v>
      </c>
      <c r="J62" s="19">
        <v>0</v>
      </c>
      <c r="K62" s="392">
        <f>VLOOKUP(A62,食品価格データ一覧表単価確定!$A$9:$L$458,12,FALSE)</f>
        <v>1.61</v>
      </c>
    </row>
    <row r="63" spans="1:11" ht="14.25" x14ac:dyDescent="0.15">
      <c r="A63" s="5" t="s">
        <v>213</v>
      </c>
      <c r="B63" s="16" t="s">
        <v>2220</v>
      </c>
      <c r="C63" s="4" t="s">
        <v>622</v>
      </c>
      <c r="D63" s="17">
        <v>0</v>
      </c>
      <c r="E63" s="17">
        <v>33</v>
      </c>
      <c r="F63" s="18">
        <v>4.2</v>
      </c>
      <c r="G63" s="18">
        <v>0.3</v>
      </c>
      <c r="H63" s="18">
        <v>5.6</v>
      </c>
      <c r="I63" s="387">
        <v>0.7</v>
      </c>
      <c r="J63" s="19">
        <v>0</v>
      </c>
      <c r="K63" s="392">
        <f>VLOOKUP(A63,食品価格データ一覧表単価確定!$A$9:$L$458,12,FALSE)</f>
        <v>8.4</v>
      </c>
    </row>
    <row r="64" spans="1:11" ht="14.25" x14ac:dyDescent="0.15">
      <c r="A64" s="5" t="s">
        <v>214</v>
      </c>
      <c r="B64" s="16" t="s">
        <v>2221</v>
      </c>
      <c r="C64" s="4" t="s">
        <v>623</v>
      </c>
      <c r="D64" s="17">
        <v>20</v>
      </c>
      <c r="E64" s="17">
        <v>22</v>
      </c>
      <c r="F64" s="18">
        <v>2.6</v>
      </c>
      <c r="G64" s="18">
        <v>0.2</v>
      </c>
      <c r="H64" s="18">
        <v>3.9</v>
      </c>
      <c r="I64" s="387">
        <v>0.7</v>
      </c>
      <c r="J64" s="19">
        <v>0</v>
      </c>
      <c r="K64" s="392">
        <f>VLOOKUP(A64,食品価格データ一覧表単価確定!$A$9:$L$458,12,FALSE)</f>
        <v>2.91</v>
      </c>
    </row>
    <row r="65" spans="1:12" ht="14.25" x14ac:dyDescent="0.15">
      <c r="A65" s="5" t="s">
        <v>215</v>
      </c>
      <c r="B65" s="16" t="s">
        <v>1713</v>
      </c>
      <c r="C65" s="4" t="s">
        <v>1070</v>
      </c>
      <c r="D65" s="17">
        <v>0</v>
      </c>
      <c r="E65" s="17">
        <v>28</v>
      </c>
      <c r="F65" s="18">
        <v>1.6</v>
      </c>
      <c r="G65" s="18">
        <v>0.2</v>
      </c>
      <c r="H65" s="18">
        <v>4.9000000000000004</v>
      </c>
      <c r="I65" s="387">
        <v>0</v>
      </c>
      <c r="J65" s="19">
        <v>0.7</v>
      </c>
      <c r="K65" s="392">
        <f>VLOOKUP(A65,食品価格データ一覧表単価確定!$A$9:$L$458,12,FALSE)</f>
        <v>1.68</v>
      </c>
    </row>
    <row r="66" spans="1:12" ht="14.25" x14ac:dyDescent="0.15">
      <c r="A66" s="5" t="s">
        <v>216</v>
      </c>
      <c r="B66" s="16" t="s">
        <v>2222</v>
      </c>
      <c r="C66" s="4" t="s">
        <v>624</v>
      </c>
      <c r="D66" s="17">
        <v>3</v>
      </c>
      <c r="E66" s="17">
        <v>23</v>
      </c>
      <c r="F66" s="18">
        <v>1.8</v>
      </c>
      <c r="G66" s="18">
        <v>0.1</v>
      </c>
      <c r="H66" s="18">
        <v>5.0999999999999996</v>
      </c>
      <c r="I66" s="387">
        <v>0.7</v>
      </c>
      <c r="J66" s="19">
        <v>0</v>
      </c>
      <c r="K66" s="392">
        <f>VLOOKUP(A66,食品価格データ一覧表単価確定!$A$9:$L$458,12,FALSE)</f>
        <v>2.62</v>
      </c>
    </row>
    <row r="67" spans="1:12" ht="14.25" x14ac:dyDescent="0.15">
      <c r="A67" s="5" t="s">
        <v>217</v>
      </c>
      <c r="B67" s="16" t="s">
        <v>1076</v>
      </c>
      <c r="C67" s="4" t="s">
        <v>2339</v>
      </c>
      <c r="D67" s="17">
        <v>0</v>
      </c>
      <c r="E67" s="17">
        <v>26</v>
      </c>
      <c r="F67" s="18">
        <v>1.8</v>
      </c>
      <c r="G67" s="18">
        <v>0.2</v>
      </c>
      <c r="H67" s="18">
        <v>5.5</v>
      </c>
      <c r="I67" s="387">
        <v>0.7</v>
      </c>
      <c r="J67" s="19">
        <v>0</v>
      </c>
      <c r="K67" s="392">
        <f>VLOOKUP(A67,食品価格データ一覧表単価確定!$A$9:$L$458,12,FALSE)</f>
        <v>0.3</v>
      </c>
    </row>
    <row r="68" spans="1:12" ht="14.25" x14ac:dyDescent="0.15">
      <c r="A68" s="5" t="s">
        <v>218</v>
      </c>
      <c r="B68" s="16" t="s">
        <v>1080</v>
      </c>
      <c r="C68" s="4" t="s">
        <v>1081</v>
      </c>
      <c r="D68" s="17">
        <v>50</v>
      </c>
      <c r="E68" s="17">
        <v>159</v>
      </c>
      <c r="F68" s="18">
        <v>13</v>
      </c>
      <c r="G68" s="18">
        <v>7.6</v>
      </c>
      <c r="H68" s="18">
        <v>10.6</v>
      </c>
      <c r="I68" s="387">
        <v>2.5</v>
      </c>
      <c r="J68" s="19">
        <v>0.8</v>
      </c>
      <c r="K68" s="392">
        <f>VLOOKUP(A68,食品価格データ一覧表単価確定!$A$9:$L$458,12,FALSE)</f>
        <v>0.38</v>
      </c>
    </row>
    <row r="69" spans="1:12" s="7" customFormat="1" ht="14.25" x14ac:dyDescent="0.15">
      <c r="A69" s="5" t="s">
        <v>219</v>
      </c>
      <c r="B69" s="16" t="s">
        <v>2434</v>
      </c>
      <c r="C69" s="4" t="s">
        <v>625</v>
      </c>
      <c r="D69" s="17">
        <v>9</v>
      </c>
      <c r="E69" s="17">
        <v>36</v>
      </c>
      <c r="F69" s="18">
        <v>3.1</v>
      </c>
      <c r="G69" s="18">
        <v>0.2</v>
      </c>
      <c r="H69" s="18">
        <v>7.5</v>
      </c>
      <c r="I69" s="387">
        <v>0.9</v>
      </c>
      <c r="J69" s="19">
        <v>0</v>
      </c>
      <c r="K69" s="392">
        <f>VLOOKUP(A69,食品価格データ一覧表単価確定!$A$9:$L$458,12,FALSE)</f>
        <v>4.9000000000000004</v>
      </c>
      <c r="L69" s="14"/>
    </row>
    <row r="70" spans="1:12" ht="14.25" x14ac:dyDescent="0.15">
      <c r="A70" s="5" t="s">
        <v>220</v>
      </c>
      <c r="B70" s="16" t="s">
        <v>1083</v>
      </c>
      <c r="C70" s="4" t="s">
        <v>1084</v>
      </c>
      <c r="D70" s="17">
        <v>0</v>
      </c>
      <c r="E70" s="17">
        <v>34</v>
      </c>
      <c r="F70" s="18">
        <v>3.2</v>
      </c>
      <c r="G70" s="18">
        <v>0.2</v>
      </c>
      <c r="H70" s="18">
        <v>7</v>
      </c>
      <c r="I70" s="387">
        <v>0.8</v>
      </c>
      <c r="J70" s="19">
        <v>0</v>
      </c>
      <c r="K70" s="392">
        <f>VLOOKUP(A70,食品価格データ一覧表単価確定!$A$9:$L$458,12,FALSE)</f>
        <v>0.54</v>
      </c>
    </row>
    <row r="71" spans="1:12" ht="14.25" x14ac:dyDescent="0.15">
      <c r="A71" s="5" t="s">
        <v>221</v>
      </c>
      <c r="B71" s="16" t="s">
        <v>1714</v>
      </c>
      <c r="C71" s="4" t="s">
        <v>2340</v>
      </c>
      <c r="D71" s="17">
        <v>0</v>
      </c>
      <c r="E71" s="17">
        <v>98</v>
      </c>
      <c r="F71" s="18">
        <v>5.6</v>
      </c>
      <c r="G71" s="18">
        <v>0.7</v>
      </c>
      <c r="H71" s="18">
        <v>17.2</v>
      </c>
      <c r="I71" s="387">
        <v>1.8</v>
      </c>
      <c r="J71" s="19">
        <v>0.2</v>
      </c>
      <c r="K71" s="392">
        <f>VLOOKUP(A71,食品価格データ一覧表単価確定!$A$9:$L$458,12,FALSE)</f>
        <v>0.31</v>
      </c>
    </row>
    <row r="72" spans="1:12" ht="14.25" x14ac:dyDescent="0.15">
      <c r="A72" s="5" t="s">
        <v>222</v>
      </c>
      <c r="B72" s="16" t="s">
        <v>2223</v>
      </c>
      <c r="C72" s="2" t="s">
        <v>626</v>
      </c>
      <c r="D72" s="17">
        <v>15</v>
      </c>
      <c r="E72" s="17">
        <v>30</v>
      </c>
      <c r="F72" s="18">
        <v>2.1</v>
      </c>
      <c r="G72" s="18">
        <v>0.2</v>
      </c>
      <c r="H72" s="18">
        <v>6.6</v>
      </c>
      <c r="I72" s="387">
        <v>0.5</v>
      </c>
      <c r="J72" s="19">
        <v>0</v>
      </c>
      <c r="K72" s="392">
        <f>VLOOKUP(A72,食品価格データ一覧表単価確定!$A$9:$L$458,12,FALSE)</f>
        <v>1.26</v>
      </c>
    </row>
    <row r="73" spans="1:12" ht="14.25" x14ac:dyDescent="0.15">
      <c r="A73" s="5" t="s">
        <v>384</v>
      </c>
      <c r="B73" s="16" t="s">
        <v>2224</v>
      </c>
      <c r="C73" s="2" t="s">
        <v>627</v>
      </c>
      <c r="D73" s="17">
        <v>10</v>
      </c>
      <c r="E73" s="17">
        <v>91</v>
      </c>
      <c r="F73" s="18">
        <v>1.9</v>
      </c>
      <c r="G73" s="18">
        <v>0.3</v>
      </c>
      <c r="H73" s="18">
        <v>20.6</v>
      </c>
      <c r="I73" s="387">
        <v>0.5</v>
      </c>
      <c r="J73" s="19">
        <v>0</v>
      </c>
      <c r="K73" s="392">
        <f>VLOOKUP(A73,食品価格データ一覧表単価確定!$A$9:$L$458,12,FALSE)</f>
        <v>0.28999999999999998</v>
      </c>
    </row>
    <row r="74" spans="1:12" ht="14.25" x14ac:dyDescent="0.15">
      <c r="A74" s="5" t="s">
        <v>256</v>
      </c>
      <c r="B74" s="16" t="s">
        <v>1092</v>
      </c>
      <c r="C74" s="4" t="s">
        <v>2341</v>
      </c>
      <c r="D74" s="17">
        <v>0</v>
      </c>
      <c r="E74" s="17">
        <v>60</v>
      </c>
      <c r="F74" s="18">
        <v>1.9</v>
      </c>
      <c r="G74" s="18">
        <v>0.1</v>
      </c>
      <c r="H74" s="18">
        <v>13.3</v>
      </c>
      <c r="I74" s="387">
        <v>0.6</v>
      </c>
      <c r="J74" s="19">
        <v>0</v>
      </c>
      <c r="K74" s="392">
        <f>VLOOKUP(A74,食品価格データ一覧表単価確定!$A$9:$L$458,12,FALSE)</f>
        <v>0.32</v>
      </c>
    </row>
    <row r="75" spans="1:12" ht="14.25" x14ac:dyDescent="0.15">
      <c r="A75" s="5" t="s">
        <v>257</v>
      </c>
      <c r="B75" s="16" t="s">
        <v>2225</v>
      </c>
      <c r="C75" s="4" t="s">
        <v>628</v>
      </c>
      <c r="D75" s="17">
        <v>50</v>
      </c>
      <c r="E75" s="17">
        <v>27</v>
      </c>
      <c r="F75" s="18">
        <v>3</v>
      </c>
      <c r="G75" s="18">
        <v>0.1</v>
      </c>
      <c r="H75" s="18">
        <v>5.2</v>
      </c>
      <c r="I75" s="387">
        <v>0.6</v>
      </c>
      <c r="J75" s="19">
        <v>0</v>
      </c>
      <c r="K75" s="392">
        <f>VLOOKUP(A75,食品価格データ一覧表単価確定!$A$9:$L$458,12,FALSE)</f>
        <v>1.02</v>
      </c>
    </row>
    <row r="76" spans="1:12" ht="14.25" x14ac:dyDescent="0.15">
      <c r="A76" s="5" t="s">
        <v>258</v>
      </c>
      <c r="B76" s="16" t="s">
        <v>1096</v>
      </c>
      <c r="C76" s="4" t="s">
        <v>1097</v>
      </c>
      <c r="D76" s="17">
        <v>0</v>
      </c>
      <c r="E76" s="17">
        <v>26</v>
      </c>
      <c r="F76" s="18">
        <v>2.7</v>
      </c>
      <c r="G76" s="18">
        <v>0.1</v>
      </c>
      <c r="H76" s="18">
        <v>5.0999999999999996</v>
      </c>
      <c r="I76" s="387">
        <v>0.7</v>
      </c>
      <c r="J76" s="19">
        <v>0</v>
      </c>
      <c r="K76" s="392">
        <f>VLOOKUP(A76,食品価格データ一覧表単価確定!$A$9:$L$458,12,FALSE)</f>
        <v>0.28000000000000003</v>
      </c>
    </row>
    <row r="77" spans="1:12" ht="14.25" x14ac:dyDescent="0.15">
      <c r="A77" s="5" t="s">
        <v>259</v>
      </c>
      <c r="B77" s="16" t="s">
        <v>1715</v>
      </c>
      <c r="C77" s="4" t="s">
        <v>2342</v>
      </c>
      <c r="D77" s="17">
        <v>0</v>
      </c>
      <c r="E77" s="17">
        <v>261</v>
      </c>
      <c r="F77" s="18">
        <v>7.1</v>
      </c>
      <c r="G77" s="18">
        <v>0.2</v>
      </c>
      <c r="H77" s="18">
        <v>67.900000000000006</v>
      </c>
      <c r="I77" s="387">
        <v>2.9</v>
      </c>
      <c r="J77" s="19">
        <v>0</v>
      </c>
      <c r="K77" s="392">
        <f>VLOOKUP(A77,食品価格データ一覧表単価確定!$A$9:$L$458,12,FALSE)</f>
        <v>2.38</v>
      </c>
    </row>
    <row r="78" spans="1:12" ht="14.25" x14ac:dyDescent="0.15">
      <c r="A78" s="5" t="s">
        <v>260</v>
      </c>
      <c r="B78" s="16" t="s">
        <v>2226</v>
      </c>
      <c r="C78" s="4" t="s">
        <v>629</v>
      </c>
      <c r="D78" s="17">
        <v>15</v>
      </c>
      <c r="E78" s="17">
        <v>23</v>
      </c>
      <c r="F78" s="18">
        <v>1.3</v>
      </c>
      <c r="G78" s="18">
        <v>0.2</v>
      </c>
      <c r="H78" s="18">
        <v>5.2</v>
      </c>
      <c r="I78" s="387">
        <v>0.3</v>
      </c>
      <c r="J78" s="19">
        <v>0</v>
      </c>
      <c r="K78" s="392">
        <f>VLOOKUP(A78,食品価格データ一覧表単価確定!$A$9:$L$458,12,FALSE)</f>
        <v>0.19</v>
      </c>
    </row>
    <row r="79" spans="1:12" ht="14.25" x14ac:dyDescent="0.15">
      <c r="A79" s="5" t="s">
        <v>261</v>
      </c>
      <c r="B79" s="16" t="s">
        <v>2227</v>
      </c>
      <c r="C79" s="4" t="s">
        <v>630</v>
      </c>
      <c r="D79" s="17">
        <v>10</v>
      </c>
      <c r="E79" s="17">
        <v>30</v>
      </c>
      <c r="F79" s="18">
        <v>2</v>
      </c>
      <c r="G79" s="18">
        <v>0.1</v>
      </c>
      <c r="H79" s="18">
        <v>6.7</v>
      </c>
      <c r="I79" s="387">
        <v>0.5</v>
      </c>
      <c r="J79" s="19">
        <v>0</v>
      </c>
      <c r="K79" s="392">
        <f>VLOOKUP(A79,食品価格データ一覧表単価確定!$A$9:$L$458,12,FALSE)</f>
        <v>0.65</v>
      </c>
    </row>
    <row r="80" spans="1:12" ht="14.25" x14ac:dyDescent="0.15">
      <c r="A80" s="5" t="s">
        <v>262</v>
      </c>
      <c r="B80" s="16" t="s">
        <v>2228</v>
      </c>
      <c r="C80" s="4" t="s">
        <v>1100</v>
      </c>
      <c r="D80" s="17">
        <v>2</v>
      </c>
      <c r="E80" s="17">
        <v>14</v>
      </c>
      <c r="F80" s="18">
        <v>1</v>
      </c>
      <c r="G80" s="18">
        <v>0.1</v>
      </c>
      <c r="H80" s="18">
        <v>3</v>
      </c>
      <c r="I80" s="387">
        <v>0.3</v>
      </c>
      <c r="J80" s="19">
        <v>0</v>
      </c>
      <c r="K80" s="392">
        <f>VLOOKUP(A80,食品価格データ一覧表単価確定!$A$9:$L$458,12,FALSE)</f>
        <v>0.77</v>
      </c>
    </row>
    <row r="81" spans="1:12" ht="14.25" x14ac:dyDescent="0.15">
      <c r="A81" s="5" t="s">
        <v>263</v>
      </c>
      <c r="B81" s="16" t="s">
        <v>2229</v>
      </c>
      <c r="C81" s="4" t="s">
        <v>2029</v>
      </c>
      <c r="D81" s="17">
        <v>0</v>
      </c>
      <c r="E81" s="17">
        <v>33</v>
      </c>
      <c r="F81" s="18">
        <v>1.4</v>
      </c>
      <c r="G81" s="18">
        <v>0.3</v>
      </c>
      <c r="H81" s="18">
        <v>7.7</v>
      </c>
      <c r="I81" s="387">
        <v>1.3</v>
      </c>
      <c r="J81" s="19">
        <v>4.5</v>
      </c>
      <c r="K81" s="392">
        <f>VLOOKUP(A81,食品価格データ一覧表単価確定!$A$9:$L$458,12,FALSE)</f>
        <v>0.24</v>
      </c>
    </row>
    <row r="82" spans="1:12" ht="14.25" x14ac:dyDescent="0.15">
      <c r="A82" s="5" t="s">
        <v>264</v>
      </c>
      <c r="B82" s="16" t="s">
        <v>2230</v>
      </c>
      <c r="C82" s="4" t="s">
        <v>632</v>
      </c>
      <c r="D82" s="17">
        <v>15</v>
      </c>
      <c r="E82" s="17">
        <v>23</v>
      </c>
      <c r="F82" s="18">
        <v>2.2000000000000002</v>
      </c>
      <c r="G82" s="18">
        <v>0.1</v>
      </c>
      <c r="H82" s="18">
        <v>4.8</v>
      </c>
      <c r="I82" s="387">
        <v>2.1</v>
      </c>
      <c r="J82" s="19">
        <v>0.1</v>
      </c>
      <c r="K82" s="392">
        <f>VLOOKUP(A82,食品価格データ一覧表単価確定!$A$9:$L$458,12,FALSE)</f>
        <v>0.77</v>
      </c>
    </row>
    <row r="83" spans="1:12" ht="14.25" x14ac:dyDescent="0.15">
      <c r="A83" s="5" t="s">
        <v>265</v>
      </c>
      <c r="B83" s="16" t="s">
        <v>2231</v>
      </c>
      <c r="C83" s="4" t="s">
        <v>631</v>
      </c>
      <c r="D83" s="17">
        <v>15</v>
      </c>
      <c r="E83" s="17">
        <v>15</v>
      </c>
      <c r="F83" s="18">
        <v>2.1</v>
      </c>
      <c r="G83" s="18">
        <v>0.1</v>
      </c>
      <c r="H83" s="18">
        <v>2.5</v>
      </c>
      <c r="I83" s="387">
        <v>1.1000000000000001</v>
      </c>
      <c r="J83" s="19">
        <v>0.1</v>
      </c>
      <c r="K83" s="392">
        <f>VLOOKUP(A83,食品価格データ一覧表単価確定!$A$9:$L$458,12,FALSE)</f>
        <v>2.9</v>
      </c>
    </row>
    <row r="84" spans="1:12" ht="14.25" x14ac:dyDescent="0.15">
      <c r="A84" s="5" t="s">
        <v>266</v>
      </c>
      <c r="B84" s="16" t="s">
        <v>2232</v>
      </c>
      <c r="C84" s="4" t="s">
        <v>633</v>
      </c>
      <c r="D84" s="17">
        <v>10</v>
      </c>
      <c r="E84" s="17">
        <v>65</v>
      </c>
      <c r="F84" s="18">
        <v>1.8</v>
      </c>
      <c r="G84" s="18">
        <v>0.1</v>
      </c>
      <c r="H84" s="18">
        <v>15.4</v>
      </c>
      <c r="I84" s="387">
        <v>0.7</v>
      </c>
      <c r="J84" s="19">
        <v>0</v>
      </c>
      <c r="K84" s="392">
        <f>VLOOKUP(A84,食品価格データ一覧表単価確定!$A$9:$L$458,12,FALSE)</f>
        <v>1.1100000000000001</v>
      </c>
    </row>
    <row r="85" spans="1:12" ht="14.25" x14ac:dyDescent="0.15">
      <c r="A85" s="5" t="s">
        <v>267</v>
      </c>
      <c r="B85" s="16" t="s">
        <v>2233</v>
      </c>
      <c r="C85" s="43" t="s">
        <v>634</v>
      </c>
      <c r="D85" s="17">
        <v>15</v>
      </c>
      <c r="E85" s="17">
        <v>14</v>
      </c>
      <c r="F85" s="18">
        <v>1.5</v>
      </c>
      <c r="G85" s="18">
        <v>0.2</v>
      </c>
      <c r="H85" s="18">
        <v>2.4</v>
      </c>
      <c r="I85" s="387">
        <v>2.8</v>
      </c>
      <c r="J85" s="19">
        <v>0</v>
      </c>
      <c r="K85" s="392">
        <f>VLOOKUP(A85,食品価格データ一覧表単価確定!$A$9:$L$458,12,FALSE)</f>
        <v>0.77</v>
      </c>
    </row>
    <row r="86" spans="1:12" ht="14.25" x14ac:dyDescent="0.15">
      <c r="A86" s="5" t="s">
        <v>268</v>
      </c>
      <c r="B86" s="16" t="s">
        <v>2234</v>
      </c>
      <c r="C86" s="43" t="s">
        <v>635</v>
      </c>
      <c r="D86" s="17">
        <v>10</v>
      </c>
      <c r="E86" s="17">
        <v>27</v>
      </c>
      <c r="F86" s="18">
        <v>1.9</v>
      </c>
      <c r="G86" s="18">
        <v>0.3</v>
      </c>
      <c r="H86" s="18">
        <v>5.7</v>
      </c>
      <c r="I86" s="387">
        <v>0.5</v>
      </c>
      <c r="J86" s="19">
        <v>0</v>
      </c>
      <c r="K86" s="392">
        <f>VLOOKUP(A86,食品価格データ一覧表単価確定!$A$9:$L$458,12,FALSE)</f>
        <v>2.72</v>
      </c>
    </row>
    <row r="87" spans="1:12" ht="14.25" x14ac:dyDescent="0.15">
      <c r="A87" s="5" t="s">
        <v>269</v>
      </c>
      <c r="B87" s="16" t="s">
        <v>2235</v>
      </c>
      <c r="C87" s="4" t="s">
        <v>636</v>
      </c>
      <c r="D87" s="17">
        <v>0</v>
      </c>
      <c r="E87" s="17">
        <v>37</v>
      </c>
      <c r="F87" s="18">
        <v>3.9</v>
      </c>
      <c r="G87" s="18">
        <v>0.1</v>
      </c>
      <c r="H87" s="18">
        <v>7.5</v>
      </c>
      <c r="I87" s="387">
        <v>1.7</v>
      </c>
      <c r="J87" s="19">
        <v>0</v>
      </c>
      <c r="K87" s="392">
        <f>VLOOKUP(A87,食品価格データ一覧表単価確定!$A$9:$L$458,12,FALSE)</f>
        <v>7.2</v>
      </c>
    </row>
    <row r="88" spans="1:12" ht="14.25" x14ac:dyDescent="0.15">
      <c r="A88" s="5" t="s">
        <v>270</v>
      </c>
      <c r="B88" s="16" t="s">
        <v>2236</v>
      </c>
      <c r="C88" s="4" t="s">
        <v>637</v>
      </c>
      <c r="D88" s="17">
        <v>1</v>
      </c>
      <c r="E88" s="17">
        <v>22</v>
      </c>
      <c r="F88" s="18">
        <v>2.2999999999999998</v>
      </c>
      <c r="G88" s="18">
        <v>0.3</v>
      </c>
      <c r="H88" s="18">
        <v>3.9</v>
      </c>
      <c r="I88" s="387">
        <v>1.7</v>
      </c>
      <c r="J88" s="19">
        <v>0.2</v>
      </c>
      <c r="K88" s="392">
        <f>VLOOKUP(A88,食品価格データ一覧表単価確定!$A$9:$L$458,12,FALSE)</f>
        <v>1.8</v>
      </c>
    </row>
    <row r="89" spans="1:12" ht="14.25" x14ac:dyDescent="0.15">
      <c r="A89" s="5" t="s">
        <v>271</v>
      </c>
      <c r="B89" s="16" t="s">
        <v>2237</v>
      </c>
      <c r="C89" s="4" t="s">
        <v>638</v>
      </c>
      <c r="D89" s="17">
        <v>20</v>
      </c>
      <c r="E89" s="17">
        <v>30</v>
      </c>
      <c r="F89" s="18">
        <v>0.9</v>
      </c>
      <c r="G89" s="18">
        <v>0.3</v>
      </c>
      <c r="H89" s="18">
        <v>6.6</v>
      </c>
      <c r="I89" s="387">
        <v>0.5</v>
      </c>
      <c r="J89" s="19">
        <v>0</v>
      </c>
      <c r="K89" s="392">
        <f>VLOOKUP(A89,食品価格データ一覧表単価確定!$A$9:$L$458,12,FALSE)</f>
        <v>1.83</v>
      </c>
    </row>
    <row r="90" spans="1:12" ht="14.25" x14ac:dyDescent="0.15">
      <c r="A90" s="5" t="s">
        <v>272</v>
      </c>
      <c r="B90" s="16" t="s">
        <v>1716</v>
      </c>
      <c r="C90" s="4" t="s">
        <v>639</v>
      </c>
      <c r="D90" s="17">
        <v>0</v>
      </c>
      <c r="E90" s="17">
        <v>11</v>
      </c>
      <c r="F90" s="18">
        <v>0.5</v>
      </c>
      <c r="G90" s="18">
        <v>0.2</v>
      </c>
      <c r="H90" s="18">
        <v>2</v>
      </c>
      <c r="I90" s="387">
        <v>0.4</v>
      </c>
      <c r="J90" s="19">
        <v>7.1</v>
      </c>
      <c r="K90" s="392">
        <f>VLOOKUP(A90,食品価格データ一覧表単価確定!$A$9:$L$458,12,FALSE)</f>
        <v>1.83</v>
      </c>
    </row>
    <row r="91" spans="1:12" ht="14.25" x14ac:dyDescent="0.15">
      <c r="A91" s="5" t="s">
        <v>385</v>
      </c>
      <c r="B91" s="16" t="s">
        <v>1717</v>
      </c>
      <c r="C91" s="4" t="s">
        <v>1718</v>
      </c>
      <c r="D91" s="17">
        <v>0</v>
      </c>
      <c r="E91" s="17">
        <v>51</v>
      </c>
      <c r="F91" s="18">
        <v>0.2</v>
      </c>
      <c r="G91" s="18">
        <v>0.3</v>
      </c>
      <c r="H91" s="18">
        <v>12.5</v>
      </c>
      <c r="I91" s="387">
        <v>0.5</v>
      </c>
      <c r="J91" s="19">
        <v>3</v>
      </c>
      <c r="K91" s="392">
        <f>VLOOKUP(A91,食品価格データ一覧表単価確定!$A$9:$L$458,12,FALSE)</f>
        <v>0.59</v>
      </c>
    </row>
    <row r="92" spans="1:12" ht="14.25" x14ac:dyDescent="0.15">
      <c r="A92" s="5" t="s">
        <v>290</v>
      </c>
      <c r="B92" s="16" t="s">
        <v>2238</v>
      </c>
      <c r="C92" s="4" t="s">
        <v>640</v>
      </c>
      <c r="D92" s="17">
        <v>4</v>
      </c>
      <c r="E92" s="17">
        <v>14</v>
      </c>
      <c r="F92" s="18">
        <v>1.3</v>
      </c>
      <c r="G92" s="18">
        <v>0.1</v>
      </c>
      <c r="H92" s="18">
        <v>2.8</v>
      </c>
      <c r="I92" s="387">
        <v>0.5</v>
      </c>
      <c r="J92" s="19">
        <v>0</v>
      </c>
      <c r="K92" s="392">
        <f>VLOOKUP(A92,食品価格データ一覧表単価確定!$A$9:$L$458,12,FALSE)</f>
        <v>2.2400000000000002</v>
      </c>
    </row>
    <row r="93" spans="1:12" ht="14.25" x14ac:dyDescent="0.15">
      <c r="A93" s="5" t="s">
        <v>291</v>
      </c>
      <c r="B93" s="16" t="s">
        <v>2239</v>
      </c>
      <c r="C93" s="4" t="s">
        <v>641</v>
      </c>
      <c r="D93" s="17">
        <v>35</v>
      </c>
      <c r="E93" s="17">
        <v>15</v>
      </c>
      <c r="F93" s="18">
        <v>1</v>
      </c>
      <c r="G93" s="18">
        <v>0.1</v>
      </c>
      <c r="H93" s="18">
        <v>3.2</v>
      </c>
      <c r="I93" s="387">
        <v>0.2</v>
      </c>
      <c r="J93" s="19">
        <v>0.1</v>
      </c>
      <c r="K93" s="392">
        <f>VLOOKUP(A93,食品価格データ一覧表単価確定!$A$9:$L$458,12,FALSE)</f>
        <v>0.97</v>
      </c>
    </row>
    <row r="94" spans="1:12" ht="14.25" x14ac:dyDescent="0.15">
      <c r="A94" s="5" t="s">
        <v>292</v>
      </c>
      <c r="B94" s="16" t="s">
        <v>1719</v>
      </c>
      <c r="C94" s="4" t="s">
        <v>642</v>
      </c>
      <c r="D94" s="17">
        <v>0</v>
      </c>
      <c r="E94" s="17">
        <v>21</v>
      </c>
      <c r="F94" s="18">
        <v>1.1000000000000001</v>
      </c>
      <c r="G94" s="18">
        <v>0.4</v>
      </c>
      <c r="H94" s="18">
        <v>4.0999999999999996</v>
      </c>
      <c r="I94" s="387">
        <v>0.3</v>
      </c>
      <c r="J94" s="19">
        <v>0</v>
      </c>
      <c r="K94" s="392">
        <f>VLOOKUP(A94,食品価格データ一覧表単価確定!$A$9:$L$458,12,FALSE)</f>
        <v>0.75</v>
      </c>
    </row>
    <row r="95" spans="1:12" ht="14.25" x14ac:dyDescent="0.15">
      <c r="A95" s="5" t="s">
        <v>293</v>
      </c>
      <c r="B95" s="16" t="s">
        <v>1124</v>
      </c>
      <c r="C95" s="4" t="s">
        <v>643</v>
      </c>
      <c r="D95" s="17">
        <v>25</v>
      </c>
      <c r="E95" s="17">
        <v>112</v>
      </c>
      <c r="F95" s="18">
        <v>10.5</v>
      </c>
      <c r="G95" s="18">
        <v>0.2</v>
      </c>
      <c r="H95" s="18">
        <v>16.899999999999999</v>
      </c>
      <c r="I95" s="387">
        <v>2.1</v>
      </c>
      <c r="J95" s="19">
        <v>0</v>
      </c>
      <c r="K95" s="392">
        <f>VLOOKUP(A95,食品価格データ一覧表単価確定!$A$9:$L$458,12,FALSE)</f>
        <v>0.44</v>
      </c>
    </row>
    <row r="96" spans="1:12" s="7" customFormat="1" ht="14.25" x14ac:dyDescent="0.15">
      <c r="A96" s="5" t="s">
        <v>294</v>
      </c>
      <c r="B96" s="16" t="s">
        <v>2437</v>
      </c>
      <c r="C96" s="4" t="s">
        <v>644</v>
      </c>
      <c r="D96" s="17">
        <v>6</v>
      </c>
      <c r="E96" s="17">
        <v>13</v>
      </c>
      <c r="F96" s="18">
        <v>1.3</v>
      </c>
      <c r="G96" s="18">
        <v>0.2</v>
      </c>
      <c r="H96" s="18">
        <v>2.2000000000000002</v>
      </c>
      <c r="I96" s="387">
        <v>0.7</v>
      </c>
      <c r="J96" s="19">
        <v>0.1</v>
      </c>
      <c r="K96" s="392">
        <f>VLOOKUP(A96,食品価格データ一覧表単価確定!$A$9:$L$458,12,FALSE)</f>
        <v>1.25</v>
      </c>
      <c r="L96" s="14"/>
    </row>
    <row r="97" spans="1:14" ht="14.25" x14ac:dyDescent="0.15">
      <c r="A97" s="5" t="s">
        <v>386</v>
      </c>
      <c r="B97" s="16" t="s">
        <v>2240</v>
      </c>
      <c r="C97" s="4" t="s">
        <v>645</v>
      </c>
      <c r="D97" s="17">
        <v>10</v>
      </c>
      <c r="E97" s="17">
        <v>18</v>
      </c>
      <c r="F97" s="18">
        <v>0.5</v>
      </c>
      <c r="G97" s="18">
        <v>0.1</v>
      </c>
      <c r="H97" s="18">
        <v>4.0999999999999996</v>
      </c>
      <c r="I97" s="387">
        <v>0.2</v>
      </c>
      <c r="J97" s="19">
        <v>0</v>
      </c>
      <c r="K97" s="392">
        <f>VLOOKUP(A97,食品価格データ一覧表単価確定!$A$9:$L$458,12,FALSE)</f>
        <v>0.22</v>
      </c>
    </row>
    <row r="98" spans="1:14" ht="14.25" x14ac:dyDescent="0.15">
      <c r="A98" s="5" t="s">
        <v>295</v>
      </c>
      <c r="B98" s="16" t="s">
        <v>1720</v>
      </c>
      <c r="C98" s="4" t="s">
        <v>646</v>
      </c>
      <c r="D98" s="17">
        <v>0</v>
      </c>
      <c r="E98" s="17">
        <v>279</v>
      </c>
      <c r="F98" s="18">
        <v>5.7</v>
      </c>
      <c r="G98" s="18">
        <v>0.5</v>
      </c>
      <c r="H98" s="18">
        <v>67.5</v>
      </c>
      <c r="I98" s="387">
        <v>9.6999999999999993</v>
      </c>
      <c r="J98" s="19">
        <v>0.7</v>
      </c>
      <c r="K98" s="392">
        <f>VLOOKUP(A98,食品価格データ一覧表単価確定!$A$9:$L$458,12,FALSE)</f>
        <v>0.77</v>
      </c>
    </row>
    <row r="99" spans="1:14" ht="14.25" x14ac:dyDescent="0.15">
      <c r="A99" s="5" t="s">
        <v>296</v>
      </c>
      <c r="B99" s="16" t="s">
        <v>1721</v>
      </c>
      <c r="C99" s="4" t="s">
        <v>647</v>
      </c>
      <c r="D99" s="17">
        <v>0</v>
      </c>
      <c r="E99" s="17">
        <v>34</v>
      </c>
      <c r="F99" s="18">
        <v>0.3</v>
      </c>
      <c r="G99" s="18">
        <v>0.3</v>
      </c>
      <c r="H99" s="18">
        <v>6.8</v>
      </c>
      <c r="I99" s="387">
        <v>0</v>
      </c>
      <c r="J99" s="19">
        <v>3.8</v>
      </c>
      <c r="K99" s="392">
        <f>VLOOKUP(A99,食品価格データ一覧表単価確定!$A$9:$L$458,12,FALSE)</f>
        <v>0.51</v>
      </c>
    </row>
    <row r="100" spans="1:14" ht="14.25" x14ac:dyDescent="0.15">
      <c r="A100" s="5" t="s">
        <v>297</v>
      </c>
      <c r="B100" s="16" t="s">
        <v>1722</v>
      </c>
      <c r="C100" s="4" t="s">
        <v>648</v>
      </c>
      <c r="D100" s="17">
        <v>0</v>
      </c>
      <c r="E100" s="17">
        <v>86</v>
      </c>
      <c r="F100" s="18">
        <v>1.1000000000000001</v>
      </c>
      <c r="G100" s="18">
        <v>0.1</v>
      </c>
      <c r="H100" s="18">
        <v>20.2</v>
      </c>
      <c r="I100" s="387">
        <v>0.4</v>
      </c>
      <c r="J100" s="19">
        <v>3.3</v>
      </c>
      <c r="K100" s="392">
        <f>VLOOKUP(A100,食品価格データ一覧表単価確定!$A$9:$L$458,12,FALSE)</f>
        <v>0.21</v>
      </c>
    </row>
    <row r="101" spans="1:14" ht="14.25" x14ac:dyDescent="0.15">
      <c r="A101" s="5" t="s">
        <v>298</v>
      </c>
      <c r="B101" s="16" t="s">
        <v>1723</v>
      </c>
      <c r="C101" s="4" t="s">
        <v>649</v>
      </c>
      <c r="D101" s="17">
        <v>0</v>
      </c>
      <c r="E101" s="17">
        <v>23</v>
      </c>
      <c r="F101" s="18">
        <v>3.5</v>
      </c>
      <c r="G101" s="18">
        <v>0.2</v>
      </c>
      <c r="H101" s="18">
        <v>5.5</v>
      </c>
      <c r="I101" s="387">
        <v>0.4</v>
      </c>
      <c r="J101" s="19">
        <v>0</v>
      </c>
      <c r="K101" s="392">
        <f>VLOOKUP(A101,食品価格データ一覧表単価確定!$A$9:$L$458,12,FALSE)</f>
        <v>0.51</v>
      </c>
    </row>
    <row r="102" spans="1:14" ht="14.25" x14ac:dyDescent="0.15">
      <c r="A102" s="5" t="s">
        <v>299</v>
      </c>
      <c r="B102" s="16" t="s">
        <v>2241</v>
      </c>
      <c r="C102" s="4" t="s">
        <v>650</v>
      </c>
      <c r="D102" s="17">
        <v>6</v>
      </c>
      <c r="E102" s="17">
        <v>37</v>
      </c>
      <c r="F102" s="18">
        <v>1</v>
      </c>
      <c r="G102" s="18">
        <v>0.1</v>
      </c>
      <c r="H102" s="18">
        <v>8.8000000000000007</v>
      </c>
      <c r="I102" s="387">
        <v>0.2</v>
      </c>
      <c r="J102" s="19">
        <v>0</v>
      </c>
      <c r="K102" s="392">
        <f>VLOOKUP(A102,食品価格データ一覧表単価確定!$A$9:$L$458,12,FALSE)</f>
        <v>0.24</v>
      </c>
    </row>
    <row r="103" spans="1:14" ht="14.25" x14ac:dyDescent="0.15">
      <c r="A103" s="5" t="s">
        <v>300</v>
      </c>
      <c r="B103" s="16" t="s">
        <v>2242</v>
      </c>
      <c r="C103" s="4" t="s">
        <v>651</v>
      </c>
      <c r="D103" s="17">
        <v>8</v>
      </c>
      <c r="E103" s="17">
        <v>38</v>
      </c>
      <c r="F103" s="18">
        <v>0.9</v>
      </c>
      <c r="G103" s="18">
        <v>0.1</v>
      </c>
      <c r="H103" s="18">
        <v>9</v>
      </c>
      <c r="I103" s="387">
        <v>0.3</v>
      </c>
      <c r="J103" s="19">
        <v>0</v>
      </c>
      <c r="K103" s="392">
        <f>VLOOKUP(A103,食品価格データ一覧表単価確定!$A$9:$L$458,12,FALSE)</f>
        <v>0.4</v>
      </c>
    </row>
    <row r="104" spans="1:14" ht="14.25" x14ac:dyDescent="0.15">
      <c r="A104" s="5" t="s">
        <v>301</v>
      </c>
      <c r="B104" s="16" t="s">
        <v>2243</v>
      </c>
      <c r="C104" s="4" t="s">
        <v>652</v>
      </c>
      <c r="D104" s="17">
        <v>15</v>
      </c>
      <c r="E104" s="17">
        <v>9</v>
      </c>
      <c r="F104" s="18">
        <v>0.6</v>
      </c>
      <c r="G104" s="18">
        <v>0.1</v>
      </c>
      <c r="H104" s="18">
        <v>2</v>
      </c>
      <c r="I104" s="387">
        <v>1.1000000000000001</v>
      </c>
      <c r="J104" s="19">
        <v>0.1</v>
      </c>
      <c r="K104" s="392">
        <f>VLOOKUP(A104,食品価格データ一覧表単価確定!$A$9:$L$458,12,FALSE)</f>
        <v>1.45</v>
      </c>
    </row>
    <row r="105" spans="1:14" ht="14.25" x14ac:dyDescent="0.15">
      <c r="A105" s="5" t="s">
        <v>302</v>
      </c>
      <c r="B105" s="16" t="s">
        <v>1149</v>
      </c>
      <c r="C105" s="4" t="s">
        <v>1150</v>
      </c>
      <c r="D105" s="17">
        <v>0</v>
      </c>
      <c r="E105" s="17">
        <v>12</v>
      </c>
      <c r="F105" s="18">
        <v>0.9</v>
      </c>
      <c r="G105" s="18">
        <v>0.1</v>
      </c>
      <c r="H105" s="18">
        <v>2.4</v>
      </c>
      <c r="I105" s="387">
        <v>0.7</v>
      </c>
      <c r="J105" s="19">
        <v>0.1</v>
      </c>
      <c r="K105" s="392">
        <f>VLOOKUP(A105,食品価格データ一覧表単価確定!$A$9:$L$458,12,FALSE)</f>
        <v>0.26</v>
      </c>
    </row>
    <row r="106" spans="1:14" s="7" customFormat="1" ht="14.25" x14ac:dyDescent="0.15">
      <c r="A106" s="5" t="s">
        <v>2032</v>
      </c>
      <c r="B106" s="6" t="s">
        <v>2425</v>
      </c>
      <c r="C106" s="4" t="s">
        <v>703</v>
      </c>
      <c r="D106" s="17">
        <v>30</v>
      </c>
      <c r="E106" s="17">
        <v>16</v>
      </c>
      <c r="F106" s="18">
        <v>0.6</v>
      </c>
      <c r="G106" s="18">
        <v>0.1</v>
      </c>
      <c r="H106" s="18">
        <v>3.8</v>
      </c>
      <c r="I106" s="387">
        <v>0.2</v>
      </c>
      <c r="J106" s="19">
        <v>0</v>
      </c>
      <c r="K106" s="392">
        <f>VLOOKUP(A106,食品価格データ一覧表単価確定!$A$9:$L$458,12,FALSE)</f>
        <v>0.42</v>
      </c>
      <c r="L106" s="14"/>
    </row>
    <row r="107" spans="1:14" ht="14.25" x14ac:dyDescent="0.15">
      <c r="A107" s="5" t="s">
        <v>2033</v>
      </c>
      <c r="B107" s="16" t="s">
        <v>2244</v>
      </c>
      <c r="C107" s="4" t="s">
        <v>2344</v>
      </c>
      <c r="D107" s="17">
        <v>0</v>
      </c>
      <c r="E107" s="17">
        <v>16</v>
      </c>
      <c r="F107" s="18">
        <v>0.6</v>
      </c>
      <c r="G107" s="18">
        <v>0.1</v>
      </c>
      <c r="H107" s="18">
        <v>3.7</v>
      </c>
      <c r="I107" s="387">
        <v>0.3</v>
      </c>
      <c r="J107" s="19">
        <v>0</v>
      </c>
      <c r="K107" s="392">
        <f>VLOOKUP(A107,食品価格データ一覧表単価確定!$A$9:$L$458,12,FALSE)</f>
        <v>0.56999999999999995</v>
      </c>
      <c r="M107" s="7"/>
      <c r="N107" s="7"/>
    </row>
    <row r="108" spans="1:14" ht="14.25" x14ac:dyDescent="0.15">
      <c r="A108" s="5" t="s">
        <v>303</v>
      </c>
      <c r="B108" s="16" t="s">
        <v>2245</v>
      </c>
      <c r="C108" s="4" t="s">
        <v>2346</v>
      </c>
      <c r="D108" s="17">
        <v>50</v>
      </c>
      <c r="E108" s="17">
        <v>92</v>
      </c>
      <c r="F108" s="18">
        <v>3.6</v>
      </c>
      <c r="G108" s="18">
        <v>1.7</v>
      </c>
      <c r="H108" s="18">
        <v>16.8</v>
      </c>
      <c r="I108" s="387">
        <v>0.8</v>
      </c>
      <c r="J108" s="19">
        <v>0</v>
      </c>
      <c r="K108" s="392">
        <f>VLOOKUP(A108,食品価格データ一覧表単価確定!$A$9:$L$458,12,FALSE)</f>
        <v>0.83</v>
      </c>
    </row>
    <row r="109" spans="1:14" ht="14.25" x14ac:dyDescent="0.15">
      <c r="A109" s="5" t="s">
        <v>2038</v>
      </c>
      <c r="B109" s="16" t="s">
        <v>1724</v>
      </c>
      <c r="C109" s="4" t="s">
        <v>2343</v>
      </c>
      <c r="D109" s="17">
        <v>0</v>
      </c>
      <c r="E109" s="17">
        <v>99</v>
      </c>
      <c r="F109" s="18">
        <v>2.9</v>
      </c>
      <c r="G109" s="18">
        <v>1.5</v>
      </c>
      <c r="H109" s="18">
        <v>19.399999999999999</v>
      </c>
      <c r="I109" s="387">
        <v>0.2</v>
      </c>
      <c r="J109" s="19">
        <v>0</v>
      </c>
      <c r="K109" s="392">
        <f>VLOOKUP(A109,食品価格データ一覧表単価確定!$A$9:$L$458,12,FALSE)</f>
        <v>0.3</v>
      </c>
    </row>
    <row r="110" spans="1:14" ht="14.25" x14ac:dyDescent="0.15">
      <c r="A110" s="5" t="s">
        <v>304</v>
      </c>
      <c r="B110" s="16" t="s">
        <v>1725</v>
      </c>
      <c r="C110" s="4" t="s">
        <v>1158</v>
      </c>
      <c r="D110" s="17">
        <v>0</v>
      </c>
      <c r="E110" s="17">
        <v>52</v>
      </c>
      <c r="F110" s="18">
        <v>0.8</v>
      </c>
      <c r="G110" s="18">
        <v>0.6</v>
      </c>
      <c r="H110" s="18">
        <v>10.9</v>
      </c>
      <c r="I110" s="387">
        <v>0</v>
      </c>
      <c r="J110" s="19">
        <v>1.2</v>
      </c>
      <c r="K110" s="392">
        <f>VLOOKUP(A110,食品価格データ一覧表単価確定!$A$9:$L$458,12,FALSE)</f>
        <v>0.26</v>
      </c>
    </row>
    <row r="111" spans="1:14" ht="14.25" x14ac:dyDescent="0.15">
      <c r="A111" s="5" t="s">
        <v>305</v>
      </c>
      <c r="B111" s="16" t="s">
        <v>2246</v>
      </c>
      <c r="C111" s="4" t="s">
        <v>2345</v>
      </c>
      <c r="D111" s="17">
        <v>3</v>
      </c>
      <c r="E111" s="17">
        <v>19</v>
      </c>
      <c r="F111" s="18">
        <v>0.7</v>
      </c>
      <c r="G111" s="18">
        <v>0.1</v>
      </c>
      <c r="H111" s="18">
        <v>4.7</v>
      </c>
      <c r="I111" s="387">
        <v>0.2</v>
      </c>
      <c r="J111" s="19">
        <v>0</v>
      </c>
      <c r="K111" s="392">
        <f>VLOOKUP(A111,食品価格データ一覧表単価確定!$A$9:$L$458,12,FALSE)</f>
        <v>0.84</v>
      </c>
    </row>
    <row r="112" spans="1:14" ht="14.25" x14ac:dyDescent="0.15">
      <c r="A112" s="5" t="s">
        <v>387</v>
      </c>
      <c r="B112" s="16" t="s">
        <v>2247</v>
      </c>
      <c r="C112" s="4" t="s">
        <v>1726</v>
      </c>
      <c r="D112" s="17">
        <v>2</v>
      </c>
      <c r="E112" s="17">
        <v>29</v>
      </c>
      <c r="F112" s="18">
        <v>1.1000000000000001</v>
      </c>
      <c r="G112" s="18">
        <v>0.1</v>
      </c>
      <c r="H112" s="18">
        <v>7.2</v>
      </c>
      <c r="I112" s="387">
        <v>0.4</v>
      </c>
      <c r="J112" s="19">
        <v>0</v>
      </c>
      <c r="K112" s="392">
        <f>VLOOKUP(A112,食品価格データ一覧表単価確定!$A$9:$L$458,12,FALSE)</f>
        <v>1.45</v>
      </c>
    </row>
    <row r="113" spans="1:14" ht="14.25" x14ac:dyDescent="0.15">
      <c r="A113" s="5" t="s">
        <v>306</v>
      </c>
      <c r="B113" s="16" t="s">
        <v>1727</v>
      </c>
      <c r="C113" s="4" t="s">
        <v>2468</v>
      </c>
      <c r="D113" s="17">
        <v>0</v>
      </c>
      <c r="E113" s="17">
        <v>29</v>
      </c>
      <c r="F113" s="18">
        <v>1.3</v>
      </c>
      <c r="G113" s="18">
        <v>0.1</v>
      </c>
      <c r="H113" s="18">
        <v>5.6</v>
      </c>
      <c r="I113" s="387">
        <v>0</v>
      </c>
      <c r="J113" s="19">
        <v>0</v>
      </c>
      <c r="K113" s="392">
        <f>VLOOKUP(A113,食品価格データ一覧表単価確定!$A$9:$L$458,12,FALSE)</f>
        <v>0.4</v>
      </c>
    </row>
    <row r="114" spans="1:14" ht="14.25" x14ac:dyDescent="0.15">
      <c r="A114" s="5" t="s">
        <v>307</v>
      </c>
      <c r="B114" s="16" t="s">
        <v>2248</v>
      </c>
      <c r="C114" s="4" t="s">
        <v>1168</v>
      </c>
      <c r="D114" s="17">
        <v>10</v>
      </c>
      <c r="E114" s="17">
        <v>22</v>
      </c>
      <c r="F114" s="18">
        <v>1.1000000000000001</v>
      </c>
      <c r="G114" s="18">
        <v>0.1</v>
      </c>
      <c r="H114" s="18">
        <v>5.0999999999999996</v>
      </c>
      <c r="I114" s="387">
        <v>0.3</v>
      </c>
      <c r="J114" s="19">
        <v>0</v>
      </c>
      <c r="K114" s="392">
        <f>VLOOKUP(A114,食品価格データ一覧表単価確定!$A$9:$L$458,12,FALSE)</f>
        <v>0.88</v>
      </c>
    </row>
    <row r="115" spans="1:14" ht="14.25" x14ac:dyDescent="0.15">
      <c r="A115" s="5" t="s">
        <v>388</v>
      </c>
      <c r="B115" s="16" t="s">
        <v>2249</v>
      </c>
      <c r="C115" s="4" t="s">
        <v>653</v>
      </c>
      <c r="D115" s="17">
        <v>15</v>
      </c>
      <c r="E115" s="17">
        <v>17</v>
      </c>
      <c r="F115" s="18">
        <v>1</v>
      </c>
      <c r="G115" s="18">
        <v>0.1</v>
      </c>
      <c r="H115" s="18">
        <v>3.9</v>
      </c>
      <c r="I115" s="387">
        <v>0.4</v>
      </c>
      <c r="J115" s="19">
        <v>0</v>
      </c>
      <c r="K115" s="392">
        <f>VLOOKUP(A115,食品価格データ一覧表単価確定!$A$9:$L$458,12,FALSE)</f>
        <v>1.21</v>
      </c>
    </row>
    <row r="116" spans="1:14" ht="14.25" x14ac:dyDescent="0.15">
      <c r="A116" s="5" t="s">
        <v>308</v>
      </c>
      <c r="B116" s="16" t="s">
        <v>2250</v>
      </c>
      <c r="C116" s="4" t="s">
        <v>654</v>
      </c>
      <c r="D116" s="17">
        <v>5</v>
      </c>
      <c r="E116" s="17">
        <v>21</v>
      </c>
      <c r="F116" s="18">
        <v>1.7</v>
      </c>
      <c r="G116" s="18">
        <v>0.3</v>
      </c>
      <c r="H116" s="18">
        <v>4</v>
      </c>
      <c r="I116" s="387">
        <v>0.7</v>
      </c>
      <c r="J116" s="19">
        <v>0</v>
      </c>
      <c r="K116" s="392">
        <f>VLOOKUP(A116,食品価格データ一覧表単価確定!$A$9:$L$458,12,FALSE)</f>
        <v>0.97</v>
      </c>
    </row>
    <row r="117" spans="1:14" ht="14.25" x14ac:dyDescent="0.15">
      <c r="A117" s="5" t="s">
        <v>309</v>
      </c>
      <c r="B117" s="16" t="s">
        <v>2251</v>
      </c>
      <c r="C117" s="4" t="s">
        <v>178</v>
      </c>
      <c r="D117" s="17">
        <v>3</v>
      </c>
      <c r="E117" s="17">
        <v>37</v>
      </c>
      <c r="F117" s="18">
        <v>0.6</v>
      </c>
      <c r="G117" s="18">
        <v>0.1</v>
      </c>
      <c r="H117" s="18">
        <v>9.1</v>
      </c>
      <c r="I117" s="387">
        <v>0.2</v>
      </c>
      <c r="J117" s="19">
        <v>0.1</v>
      </c>
      <c r="K117" s="392">
        <f>VLOOKUP(A117,食品価格データ一覧表単価確定!$A$9:$L$458,12,FALSE)</f>
        <v>0.24</v>
      </c>
    </row>
    <row r="118" spans="1:14" ht="14.25" x14ac:dyDescent="0.15">
      <c r="A118" s="9" t="s">
        <v>2659</v>
      </c>
      <c r="B118" s="10" t="s">
        <v>1665</v>
      </c>
      <c r="C118" s="27" t="s">
        <v>808</v>
      </c>
      <c r="D118" s="17">
        <v>0</v>
      </c>
      <c r="E118" s="28">
        <v>37</v>
      </c>
      <c r="F118" s="29">
        <v>0.6</v>
      </c>
      <c r="G118" s="29">
        <v>0.1</v>
      </c>
      <c r="H118" s="29">
        <v>9</v>
      </c>
      <c r="I118" s="389">
        <v>0.2</v>
      </c>
      <c r="J118" s="30">
        <v>0</v>
      </c>
      <c r="K118" s="392">
        <f>VLOOKUP(A118,食品価格データ一覧表単価確定!$A$9:$L$458,12,FALSE)</f>
        <v>0.42</v>
      </c>
      <c r="M118" s="7"/>
      <c r="N118" s="7"/>
    </row>
    <row r="119" spans="1:14" ht="14.25" x14ac:dyDescent="0.15">
      <c r="A119" s="5" t="s">
        <v>310</v>
      </c>
      <c r="B119" s="16" t="s">
        <v>1174</v>
      </c>
      <c r="C119" s="4" t="s">
        <v>2347</v>
      </c>
      <c r="D119" s="17">
        <v>0</v>
      </c>
      <c r="E119" s="17">
        <v>37</v>
      </c>
      <c r="F119" s="18">
        <v>0.6</v>
      </c>
      <c r="G119" s="18">
        <v>0.1</v>
      </c>
      <c r="H119" s="18">
        <v>9.1</v>
      </c>
      <c r="I119" s="387">
        <v>0.2</v>
      </c>
      <c r="J119" s="19">
        <v>0.1</v>
      </c>
      <c r="K119" s="392">
        <f>VLOOKUP(A119,食品価格データ一覧表単価確定!$A$9:$L$458,12,FALSE)</f>
        <v>0.43</v>
      </c>
    </row>
    <row r="120" spans="1:14" s="7" customFormat="1" ht="14.25" x14ac:dyDescent="0.15">
      <c r="A120" s="5" t="s">
        <v>311</v>
      </c>
      <c r="B120" s="16" t="s">
        <v>2252</v>
      </c>
      <c r="C120" s="4" t="s">
        <v>2348</v>
      </c>
      <c r="D120" s="17">
        <v>9</v>
      </c>
      <c r="E120" s="17">
        <v>136</v>
      </c>
      <c r="F120" s="18">
        <v>6.4</v>
      </c>
      <c r="G120" s="18">
        <v>0.9</v>
      </c>
      <c r="H120" s="18">
        <v>27.5</v>
      </c>
      <c r="I120" s="387">
        <v>0.8</v>
      </c>
      <c r="J120" s="19">
        <v>0</v>
      </c>
      <c r="K120" s="392">
        <f>VLOOKUP(A120,食品価格データ一覧表単価確定!$A$9:$L$458,12,FALSE)</f>
        <v>1.54</v>
      </c>
      <c r="L120" s="14"/>
      <c r="M120" s="15"/>
      <c r="N120" s="15"/>
    </row>
    <row r="121" spans="1:14" s="7" customFormat="1" ht="14.25" x14ac:dyDescent="0.15">
      <c r="A121" s="5" t="s">
        <v>312</v>
      </c>
      <c r="B121" s="16" t="s">
        <v>1179</v>
      </c>
      <c r="C121" s="4" t="s">
        <v>1728</v>
      </c>
      <c r="D121" s="17">
        <v>0</v>
      </c>
      <c r="E121" s="17">
        <v>44</v>
      </c>
      <c r="F121" s="18">
        <v>1.7</v>
      </c>
      <c r="G121" s="18">
        <v>0.2</v>
      </c>
      <c r="H121" s="18">
        <v>10.7</v>
      </c>
      <c r="I121" s="387">
        <v>0.5</v>
      </c>
      <c r="J121" s="19">
        <v>0</v>
      </c>
      <c r="K121" s="392">
        <f>VLOOKUP(A121,食品価格データ一覧表単価確定!$A$9:$L$458,12,FALSE)</f>
        <v>0.46</v>
      </c>
      <c r="L121" s="14"/>
      <c r="M121" s="15"/>
      <c r="N121" s="15"/>
    </row>
    <row r="122" spans="1:14" ht="14.25" x14ac:dyDescent="0.15">
      <c r="A122" s="5" t="s">
        <v>313</v>
      </c>
      <c r="B122" s="16" t="s">
        <v>1729</v>
      </c>
      <c r="C122" s="4" t="s">
        <v>1183</v>
      </c>
      <c r="D122" s="17">
        <v>40</v>
      </c>
      <c r="E122" s="17">
        <v>34</v>
      </c>
      <c r="F122" s="18">
        <v>1.4</v>
      </c>
      <c r="G122" s="18">
        <v>0.1</v>
      </c>
      <c r="H122" s="18">
        <v>8.3000000000000007</v>
      </c>
      <c r="I122" s="387">
        <v>0.2</v>
      </c>
      <c r="J122" s="19">
        <v>0</v>
      </c>
      <c r="K122" s="392">
        <f>VLOOKUP(A122,食品価格データ一覧表単価確定!$A$9:$L$458,12,FALSE)</f>
        <v>0.89</v>
      </c>
    </row>
    <row r="123" spans="1:14" ht="14.25" x14ac:dyDescent="0.15">
      <c r="A123" s="5" t="s">
        <v>314</v>
      </c>
      <c r="B123" s="16" t="s">
        <v>2253</v>
      </c>
      <c r="C123" s="4" t="s">
        <v>1184</v>
      </c>
      <c r="D123" s="17">
        <v>10</v>
      </c>
      <c r="E123" s="17">
        <v>27</v>
      </c>
      <c r="F123" s="18">
        <v>2</v>
      </c>
      <c r="G123" s="18">
        <v>0.3</v>
      </c>
      <c r="H123" s="18">
        <v>5.4</v>
      </c>
      <c r="I123" s="387">
        <v>0.7</v>
      </c>
      <c r="J123" s="19">
        <v>0</v>
      </c>
      <c r="K123" s="392">
        <f>VLOOKUP(A123,食品価格データ一覧表単価確定!$A$9:$L$458,12,FALSE)</f>
        <v>2.4300000000000002</v>
      </c>
      <c r="M123" s="7"/>
      <c r="N123" s="7"/>
    </row>
    <row r="124" spans="1:14" s="7" customFormat="1" ht="14.25" x14ac:dyDescent="0.15">
      <c r="A124" s="5" t="s">
        <v>315</v>
      </c>
      <c r="B124" s="16" t="s">
        <v>2254</v>
      </c>
      <c r="C124" s="4" t="s">
        <v>179</v>
      </c>
      <c r="D124" s="17">
        <v>6</v>
      </c>
      <c r="E124" s="17">
        <v>14</v>
      </c>
      <c r="F124" s="18">
        <v>0.8</v>
      </c>
      <c r="G124" s="18">
        <v>0.1</v>
      </c>
      <c r="H124" s="18">
        <v>3.2</v>
      </c>
      <c r="I124" s="387">
        <v>0.3</v>
      </c>
      <c r="J124" s="19">
        <v>0</v>
      </c>
      <c r="K124" s="392">
        <f>VLOOKUP(A124,食品価格データ一覧表単価確定!$A$9:$L$458,12,FALSE)</f>
        <v>0.2</v>
      </c>
      <c r="L124" s="14"/>
      <c r="M124" s="15"/>
      <c r="N124" s="15"/>
    </row>
    <row r="125" spans="1:14" ht="14.25" x14ac:dyDescent="0.15">
      <c r="A125" s="5" t="s">
        <v>1905</v>
      </c>
      <c r="B125" s="16" t="s">
        <v>2427</v>
      </c>
      <c r="C125" s="4" t="s">
        <v>1906</v>
      </c>
      <c r="D125" s="17">
        <v>20</v>
      </c>
      <c r="E125" s="17">
        <v>24</v>
      </c>
      <c r="F125" s="18">
        <v>2</v>
      </c>
      <c r="G125" s="18">
        <v>0.6</v>
      </c>
      <c r="H125" s="18">
        <v>4</v>
      </c>
      <c r="I125" s="387">
        <v>0</v>
      </c>
      <c r="J125" s="19">
        <v>0</v>
      </c>
      <c r="K125" s="392">
        <f>VLOOKUP(A125,食品価格データ一覧表単価確定!$A$9:$L$458,12,FALSE)</f>
        <v>12.5</v>
      </c>
      <c r="M125" s="7"/>
      <c r="N125" s="7"/>
    </row>
    <row r="126" spans="1:14" ht="14.25" x14ac:dyDescent="0.15">
      <c r="A126" s="5" t="s">
        <v>316</v>
      </c>
      <c r="B126" s="16" t="s">
        <v>2255</v>
      </c>
      <c r="C126" s="4" t="s">
        <v>655</v>
      </c>
      <c r="D126" s="17">
        <v>10</v>
      </c>
      <c r="E126" s="17">
        <v>43</v>
      </c>
      <c r="F126" s="18">
        <v>4</v>
      </c>
      <c r="G126" s="18">
        <v>0.7</v>
      </c>
      <c r="H126" s="18">
        <v>7.8</v>
      </c>
      <c r="I126" s="387">
        <v>7.5</v>
      </c>
      <c r="J126" s="19">
        <v>0</v>
      </c>
      <c r="K126" s="392">
        <f>VLOOKUP(A126,食品価格データ一覧表単価確定!$A$9:$L$458,12,FALSE)</f>
        <v>2.9</v>
      </c>
    </row>
    <row r="127" spans="1:14" ht="14.25" x14ac:dyDescent="0.15">
      <c r="A127" s="5" t="s">
        <v>389</v>
      </c>
      <c r="B127" s="16" t="s">
        <v>2256</v>
      </c>
      <c r="C127" s="4" t="s">
        <v>1730</v>
      </c>
      <c r="D127" s="17">
        <v>25</v>
      </c>
      <c r="E127" s="17">
        <v>15</v>
      </c>
      <c r="F127" s="18">
        <v>0.8</v>
      </c>
      <c r="G127" s="18">
        <v>0.1</v>
      </c>
      <c r="H127" s="18">
        <v>3.1</v>
      </c>
      <c r="I127" s="387">
        <v>0.3</v>
      </c>
      <c r="J127" s="19">
        <v>0</v>
      </c>
      <c r="K127" s="392">
        <f>VLOOKUP(A127,食品価格データ一覧表単価確定!$A$9:$L$458,12,FALSE)</f>
        <v>1.94</v>
      </c>
    </row>
    <row r="128" spans="1:14" ht="14.25" x14ac:dyDescent="0.15">
      <c r="A128" s="5" t="s">
        <v>317</v>
      </c>
      <c r="B128" s="16" t="s">
        <v>2257</v>
      </c>
      <c r="C128" s="4" t="s">
        <v>656</v>
      </c>
      <c r="D128" s="17">
        <v>15</v>
      </c>
      <c r="E128" s="17">
        <v>22</v>
      </c>
      <c r="F128" s="18">
        <v>0.9</v>
      </c>
      <c r="G128" s="18">
        <v>0.2</v>
      </c>
      <c r="H128" s="18">
        <v>5.0999999999999996</v>
      </c>
      <c r="I128" s="387">
        <v>0.4</v>
      </c>
      <c r="J128" s="19">
        <v>0</v>
      </c>
      <c r="K128" s="392">
        <f>VLOOKUP(A128,食品価格データ一覧表単価確定!$A$9:$L$458,12,FALSE)</f>
        <v>0.92</v>
      </c>
    </row>
    <row r="129" spans="1:14" ht="14.25" x14ac:dyDescent="0.15">
      <c r="A129" s="5" t="s">
        <v>318</v>
      </c>
      <c r="B129" s="16" t="s">
        <v>2258</v>
      </c>
      <c r="C129" s="4" t="s">
        <v>1189</v>
      </c>
      <c r="D129" s="17">
        <v>10</v>
      </c>
      <c r="E129" s="17">
        <v>30</v>
      </c>
      <c r="F129" s="18">
        <v>1</v>
      </c>
      <c r="G129" s="18">
        <v>0.2</v>
      </c>
      <c r="H129" s="18">
        <v>7.2</v>
      </c>
      <c r="I129" s="387">
        <v>0.4</v>
      </c>
      <c r="J129" s="19">
        <v>0</v>
      </c>
      <c r="K129" s="392">
        <f>VLOOKUP(A129,食品価格データ一覧表単価確定!$A$9:$L$458,12,FALSE)</f>
        <v>1.29</v>
      </c>
    </row>
    <row r="130" spans="1:14" ht="14.25" x14ac:dyDescent="0.15">
      <c r="A130" s="5" t="s">
        <v>319</v>
      </c>
      <c r="B130" s="16" t="s">
        <v>2259</v>
      </c>
      <c r="C130" s="4" t="s">
        <v>1190</v>
      </c>
      <c r="D130" s="17">
        <v>10</v>
      </c>
      <c r="E130" s="17">
        <v>27</v>
      </c>
      <c r="F130" s="18">
        <v>0.8</v>
      </c>
      <c r="G130" s="18">
        <v>0.2</v>
      </c>
      <c r="H130" s="18">
        <v>6.6</v>
      </c>
      <c r="I130" s="387">
        <v>0.3</v>
      </c>
      <c r="J130" s="19">
        <v>0</v>
      </c>
      <c r="K130" s="392">
        <f>VLOOKUP(A130,食品価格データ一覧表単価確定!$A$9:$L$458,12,FALSE)</f>
        <v>1.29</v>
      </c>
    </row>
    <row r="131" spans="1:14" ht="14.25" x14ac:dyDescent="0.15">
      <c r="A131" s="5" t="s">
        <v>320</v>
      </c>
      <c r="B131" s="16" t="s">
        <v>1731</v>
      </c>
      <c r="C131" s="4" t="s">
        <v>2469</v>
      </c>
      <c r="D131" s="17">
        <v>10</v>
      </c>
      <c r="E131" s="17">
        <v>8</v>
      </c>
      <c r="F131" s="18">
        <v>0.3</v>
      </c>
      <c r="G131" s="18">
        <v>0</v>
      </c>
      <c r="H131" s="18">
        <v>1.9</v>
      </c>
      <c r="I131" s="387">
        <v>0.1</v>
      </c>
      <c r="J131" s="19">
        <v>0.1</v>
      </c>
      <c r="K131" s="392">
        <f>VLOOKUP(A131,食品価格データ一覧表単価確定!$A$9:$L$458,12,FALSE)</f>
        <v>0.55000000000000004</v>
      </c>
    </row>
    <row r="132" spans="1:14" ht="14.25" x14ac:dyDescent="0.15">
      <c r="A132" s="5" t="s">
        <v>321</v>
      </c>
      <c r="B132" s="16" t="s">
        <v>2260</v>
      </c>
      <c r="C132" s="4" t="s">
        <v>657</v>
      </c>
      <c r="D132" s="17">
        <v>50</v>
      </c>
      <c r="E132" s="17">
        <v>33</v>
      </c>
      <c r="F132" s="18">
        <v>4.3</v>
      </c>
      <c r="G132" s="18">
        <v>0.5</v>
      </c>
      <c r="H132" s="18">
        <v>5.2</v>
      </c>
      <c r="I132" s="387">
        <v>1</v>
      </c>
      <c r="J132" s="19">
        <v>0.1</v>
      </c>
      <c r="K132" s="392">
        <f>VLOOKUP(A132,食品価格データ一覧表単価確定!$A$9:$L$458,12,FALSE)</f>
        <v>1.1200000000000001</v>
      </c>
    </row>
    <row r="133" spans="1:14" ht="14.25" x14ac:dyDescent="0.15">
      <c r="A133" s="5" t="s">
        <v>322</v>
      </c>
      <c r="B133" s="16" t="s">
        <v>1192</v>
      </c>
      <c r="C133" s="4" t="s">
        <v>1193</v>
      </c>
      <c r="D133" s="17">
        <v>0</v>
      </c>
      <c r="E133" s="17">
        <v>27</v>
      </c>
      <c r="F133" s="18">
        <v>3.5</v>
      </c>
      <c r="G133" s="18">
        <v>0.4</v>
      </c>
      <c r="H133" s="18">
        <v>4.3</v>
      </c>
      <c r="I133" s="387">
        <v>0</v>
      </c>
      <c r="J133" s="19">
        <v>0</v>
      </c>
      <c r="K133" s="392">
        <f>VLOOKUP(A133,食品価格データ一覧表単価確定!$A$9:$L$458,12,FALSE)</f>
        <v>0.41</v>
      </c>
    </row>
    <row r="134" spans="1:14" ht="14.25" x14ac:dyDescent="0.15">
      <c r="A134" s="5" t="s">
        <v>323</v>
      </c>
      <c r="B134" s="16" t="s">
        <v>2261</v>
      </c>
      <c r="C134" s="4" t="s">
        <v>1196</v>
      </c>
      <c r="D134" s="17">
        <v>10</v>
      </c>
      <c r="E134" s="17">
        <v>20</v>
      </c>
      <c r="F134" s="18">
        <v>2.2000000000000002</v>
      </c>
      <c r="G134" s="18">
        <v>0.4</v>
      </c>
      <c r="H134" s="18">
        <v>3.1</v>
      </c>
      <c r="I134" s="387">
        <v>2</v>
      </c>
      <c r="J134" s="19">
        <v>0</v>
      </c>
      <c r="K134" s="392">
        <f>VLOOKUP(A134,食品価格データ一覧表単価確定!$A$9:$L$458,12,FALSE)</f>
        <v>1.36</v>
      </c>
    </row>
    <row r="135" spans="1:14" ht="14.25" x14ac:dyDescent="0.15">
      <c r="A135" s="5" t="s">
        <v>324</v>
      </c>
      <c r="B135" s="16" t="s">
        <v>1197</v>
      </c>
      <c r="C135" s="4" t="s">
        <v>1198</v>
      </c>
      <c r="D135" s="17">
        <v>0</v>
      </c>
      <c r="E135" s="17">
        <v>25</v>
      </c>
      <c r="F135" s="18">
        <v>2.6</v>
      </c>
      <c r="G135" s="18">
        <v>0.5</v>
      </c>
      <c r="H135" s="18">
        <v>4</v>
      </c>
      <c r="I135" s="387">
        <v>1.7</v>
      </c>
      <c r="J135" s="19">
        <v>0</v>
      </c>
      <c r="K135" s="392">
        <f>VLOOKUP(A135,食品価格データ一覧表単価確定!$A$9:$L$458,12,FALSE)</f>
        <v>0.31</v>
      </c>
    </row>
    <row r="136" spans="1:14" ht="14.25" x14ac:dyDescent="0.15">
      <c r="A136" s="5" t="s">
        <v>325</v>
      </c>
      <c r="B136" s="16" t="s">
        <v>2262</v>
      </c>
      <c r="C136" s="4" t="s">
        <v>1199</v>
      </c>
      <c r="D136" s="17">
        <v>35</v>
      </c>
      <c r="E136" s="17">
        <v>20</v>
      </c>
      <c r="F136" s="18">
        <v>1.9</v>
      </c>
      <c r="G136" s="18">
        <v>0.1</v>
      </c>
      <c r="H136" s="18">
        <v>4.0999999999999996</v>
      </c>
      <c r="I136" s="387">
        <v>1.8</v>
      </c>
      <c r="J136" s="19">
        <v>0</v>
      </c>
      <c r="K136" s="392">
        <f>VLOOKUP(A136,食品価格データ一覧表単価確定!$A$9:$L$458,12,FALSE)</f>
        <v>1.68</v>
      </c>
    </row>
    <row r="137" spans="1:14" s="7" customFormat="1" ht="14.25" x14ac:dyDescent="0.15">
      <c r="A137" s="5" t="s">
        <v>390</v>
      </c>
      <c r="B137" s="16" t="s">
        <v>2263</v>
      </c>
      <c r="C137" s="4" t="s">
        <v>658</v>
      </c>
      <c r="D137" s="17">
        <v>3</v>
      </c>
      <c r="E137" s="17">
        <v>12</v>
      </c>
      <c r="F137" s="18">
        <v>0.9</v>
      </c>
      <c r="G137" s="18">
        <v>0.1</v>
      </c>
      <c r="H137" s="18">
        <v>2.6</v>
      </c>
      <c r="I137" s="387">
        <v>0.5</v>
      </c>
      <c r="J137" s="19">
        <v>0</v>
      </c>
      <c r="K137" s="392">
        <f>VLOOKUP(A137,食品価格データ一覧表単価確定!$A$9:$L$458,12,FALSE)</f>
        <v>2.4300000000000002</v>
      </c>
      <c r="L137" s="14"/>
      <c r="M137" s="15"/>
      <c r="N137" s="15"/>
    </row>
    <row r="138" spans="1:14" ht="14.25" x14ac:dyDescent="0.15">
      <c r="A138" s="5" t="s">
        <v>326</v>
      </c>
      <c r="B138" s="16" t="s">
        <v>2265</v>
      </c>
      <c r="C138" s="4" t="s">
        <v>659</v>
      </c>
      <c r="D138" s="17">
        <v>4</v>
      </c>
      <c r="E138" s="17">
        <v>37</v>
      </c>
      <c r="F138" s="18">
        <v>3.7</v>
      </c>
      <c r="G138" s="18">
        <v>1.5</v>
      </c>
      <c r="H138" s="18">
        <v>2.2999999999999998</v>
      </c>
      <c r="I138" s="387">
        <v>0.5</v>
      </c>
      <c r="J138" s="19">
        <v>0</v>
      </c>
      <c r="K138" s="392">
        <f>VLOOKUP(A138,食品価格データ一覧表単価確定!$A$9:$L$458,12,FALSE)</f>
        <v>0.15</v>
      </c>
    </row>
    <row r="139" spans="1:14" ht="14.25" x14ac:dyDescent="0.15">
      <c r="A139" s="5" t="s">
        <v>327</v>
      </c>
      <c r="B139" s="16" t="s">
        <v>2264</v>
      </c>
      <c r="C139" s="4" t="s">
        <v>2349</v>
      </c>
      <c r="D139" s="17">
        <v>0</v>
      </c>
      <c r="E139" s="17">
        <v>38</v>
      </c>
      <c r="F139" s="18">
        <v>4.8</v>
      </c>
      <c r="G139" s="18">
        <v>0.5</v>
      </c>
      <c r="H139" s="18">
        <v>6.3</v>
      </c>
      <c r="I139" s="387">
        <v>1</v>
      </c>
      <c r="J139" s="19">
        <v>0</v>
      </c>
      <c r="K139" s="392">
        <f>VLOOKUP(A139,食品価格データ一覧表単価確定!$A$9:$L$458,12,FALSE)</f>
        <v>2.04</v>
      </c>
    </row>
    <row r="140" spans="1:14" ht="14.25" x14ac:dyDescent="0.15">
      <c r="A140" s="5" t="s">
        <v>2438</v>
      </c>
      <c r="B140" s="16" t="s">
        <v>2439</v>
      </c>
      <c r="C140" s="4" t="s">
        <v>2440</v>
      </c>
      <c r="D140" s="17">
        <v>0</v>
      </c>
      <c r="E140" s="17">
        <v>19</v>
      </c>
      <c r="F140" s="18">
        <v>1.9</v>
      </c>
      <c r="G140" s="18">
        <v>0.4</v>
      </c>
      <c r="H140" s="18">
        <v>3.1</v>
      </c>
      <c r="I140" s="387">
        <v>1.6</v>
      </c>
      <c r="J140" s="19">
        <v>0</v>
      </c>
      <c r="K140" s="392">
        <f>VLOOKUP(A140,食品価格データ一覧表単価確定!$A$9:$L$458,12,FALSE)</f>
        <v>12.5</v>
      </c>
    </row>
    <row r="141" spans="1:14" ht="14.25" x14ac:dyDescent="0.15">
      <c r="A141" s="5" t="s">
        <v>328</v>
      </c>
      <c r="B141" s="16" t="s">
        <v>2266</v>
      </c>
      <c r="C141" s="4" t="s">
        <v>660</v>
      </c>
      <c r="D141" s="17">
        <v>2</v>
      </c>
      <c r="E141" s="17">
        <v>12</v>
      </c>
      <c r="F141" s="18">
        <v>0.6</v>
      </c>
      <c r="G141" s="18">
        <v>0.1</v>
      </c>
      <c r="H141" s="18">
        <v>2.8</v>
      </c>
      <c r="I141" s="387">
        <v>0.3</v>
      </c>
      <c r="J141" s="19">
        <v>0</v>
      </c>
      <c r="K141" s="392">
        <f>VLOOKUP(A141,食品価格データ一覧表単価確定!$A$9:$L$458,12,FALSE)</f>
        <v>0.6</v>
      </c>
      <c r="M141" s="7"/>
      <c r="N141" s="7"/>
    </row>
    <row r="142" spans="1:14" ht="14.25" x14ac:dyDescent="0.15">
      <c r="A142" s="5" t="s">
        <v>329</v>
      </c>
      <c r="B142" s="16" t="s">
        <v>2267</v>
      </c>
      <c r="C142" s="4" t="s">
        <v>180</v>
      </c>
      <c r="D142" s="17">
        <v>10</v>
      </c>
      <c r="E142" s="17">
        <v>14</v>
      </c>
      <c r="F142" s="18">
        <v>1.7</v>
      </c>
      <c r="G142" s="18">
        <v>0.2</v>
      </c>
      <c r="H142" s="18">
        <v>2.2000000000000002</v>
      </c>
      <c r="I142" s="387">
        <v>2.4</v>
      </c>
      <c r="J142" s="19">
        <v>0</v>
      </c>
      <c r="K142" s="392">
        <f>VLOOKUP(A142,食品価格データ一覧表単価確定!$A$9:$L$458,12,FALSE)</f>
        <v>1.93</v>
      </c>
      <c r="M142" s="7"/>
      <c r="N142" s="7"/>
    </row>
    <row r="143" spans="1:14" ht="14.25" x14ac:dyDescent="0.15">
      <c r="A143" s="5" t="s">
        <v>330</v>
      </c>
      <c r="B143" s="16" t="s">
        <v>2268</v>
      </c>
      <c r="C143" s="4" t="s">
        <v>1732</v>
      </c>
      <c r="D143" s="17">
        <v>6</v>
      </c>
      <c r="E143" s="17">
        <v>16</v>
      </c>
      <c r="F143" s="18">
        <v>1.4</v>
      </c>
      <c r="G143" s="18">
        <v>0.1</v>
      </c>
      <c r="H143" s="18">
        <v>3.3</v>
      </c>
      <c r="I143" s="387">
        <v>1</v>
      </c>
      <c r="J143" s="19">
        <v>0</v>
      </c>
      <c r="K143" s="392">
        <f>VLOOKUP(A143,食品価格データ一覧表単価確定!$A$9:$L$458,12,FALSE)</f>
        <v>0.75</v>
      </c>
      <c r="M143" s="7"/>
      <c r="N143" s="7"/>
    </row>
    <row r="144" spans="1:14" ht="14.25" x14ac:dyDescent="0.15">
      <c r="A144" s="5" t="s">
        <v>331</v>
      </c>
      <c r="B144" s="16" t="s">
        <v>2269</v>
      </c>
      <c r="C144" s="4" t="s">
        <v>661</v>
      </c>
      <c r="D144" s="17">
        <v>6</v>
      </c>
      <c r="E144" s="17">
        <v>16</v>
      </c>
      <c r="F144" s="18">
        <v>1.2</v>
      </c>
      <c r="G144" s="18">
        <v>0.2</v>
      </c>
      <c r="H144" s="18">
        <v>3.2</v>
      </c>
      <c r="I144" s="387">
        <v>1.8</v>
      </c>
      <c r="J144" s="19">
        <v>0</v>
      </c>
      <c r="K144" s="392">
        <f>VLOOKUP(A144,食品価格データ一覧表単価確定!$A$9:$L$458,12,FALSE)</f>
        <v>0.75</v>
      </c>
      <c r="M144" s="7"/>
      <c r="N144" s="7"/>
    </row>
    <row r="145" spans="1:14" ht="14.25" x14ac:dyDescent="0.15">
      <c r="A145" s="5" t="s">
        <v>332</v>
      </c>
      <c r="B145" s="16" t="s">
        <v>2270</v>
      </c>
      <c r="C145" s="4" t="s">
        <v>1216</v>
      </c>
      <c r="D145" s="17">
        <v>20</v>
      </c>
      <c r="E145" s="17">
        <v>66</v>
      </c>
      <c r="F145" s="18">
        <v>1.9</v>
      </c>
      <c r="G145" s="18">
        <v>0.1</v>
      </c>
      <c r="H145" s="18">
        <v>15.5</v>
      </c>
      <c r="I145" s="387">
        <v>0.5</v>
      </c>
      <c r="J145" s="19">
        <v>0.1</v>
      </c>
      <c r="K145" s="392">
        <f>VLOOKUP(A145,食品価格データ一覧表単価確定!$A$9:$L$458,12,FALSE)</f>
        <v>3.11</v>
      </c>
      <c r="M145" s="7"/>
      <c r="N145" s="7"/>
    </row>
    <row r="146" spans="1:14" ht="14.25" x14ac:dyDescent="0.15">
      <c r="A146" s="5" t="s">
        <v>333</v>
      </c>
      <c r="B146" s="16" t="s">
        <v>2271</v>
      </c>
      <c r="C146" s="4" t="s">
        <v>1735</v>
      </c>
      <c r="D146" s="17">
        <v>30</v>
      </c>
      <c r="E146" s="17">
        <v>187</v>
      </c>
      <c r="F146" s="18">
        <v>2.5</v>
      </c>
      <c r="G146" s="18">
        <v>18.7</v>
      </c>
      <c r="H146" s="18">
        <v>6.2</v>
      </c>
      <c r="I146" s="387">
        <v>0.7</v>
      </c>
      <c r="J146" s="19">
        <v>0</v>
      </c>
      <c r="K146" s="392">
        <f>VLOOKUP(A146,食品価格データ一覧表単価確定!$A$9:$L$458,12,FALSE)</f>
        <v>2.91</v>
      </c>
      <c r="M146" s="7"/>
      <c r="N146" s="7"/>
    </row>
    <row r="147" spans="1:14" ht="14.25" x14ac:dyDescent="0.15">
      <c r="A147" s="5" t="s">
        <v>334</v>
      </c>
      <c r="B147" s="16" t="s">
        <v>1736</v>
      </c>
      <c r="C147" s="4" t="s">
        <v>2351</v>
      </c>
      <c r="D147" s="17">
        <v>0</v>
      </c>
      <c r="E147" s="17">
        <v>256</v>
      </c>
      <c r="F147" s="18">
        <v>0.4</v>
      </c>
      <c r="G147" s="18">
        <v>0.1</v>
      </c>
      <c r="H147" s="18">
        <v>63.3</v>
      </c>
      <c r="I147" s="387">
        <v>0</v>
      </c>
      <c r="J147" s="19">
        <v>0</v>
      </c>
      <c r="K147" s="392">
        <f>VLOOKUP(A147,食品価格データ一覧表単価確定!$A$9:$L$458,12,FALSE)</f>
        <v>0.71</v>
      </c>
      <c r="M147" s="7"/>
      <c r="N147" s="7"/>
    </row>
    <row r="148" spans="1:14" s="7" customFormat="1" ht="14.25" x14ac:dyDescent="0.15">
      <c r="A148" s="5" t="s">
        <v>2095</v>
      </c>
      <c r="B148" s="16" t="s">
        <v>1737</v>
      </c>
      <c r="C148" s="4" t="s">
        <v>2350</v>
      </c>
      <c r="D148" s="17">
        <v>20</v>
      </c>
      <c r="E148" s="17">
        <v>59</v>
      </c>
      <c r="F148" s="18">
        <v>1.2</v>
      </c>
      <c r="G148" s="18">
        <v>0.1</v>
      </c>
      <c r="H148" s="18">
        <v>14.2</v>
      </c>
      <c r="I148" s="387">
        <v>0</v>
      </c>
      <c r="J148" s="19">
        <v>10.9</v>
      </c>
      <c r="K148" s="392">
        <f>VLOOKUP(A148,食品価格データ一覧表単価確定!$A$9:$L$458,12,FALSE)</f>
        <v>1.02</v>
      </c>
      <c r="L148" s="14"/>
    </row>
    <row r="149" spans="1:14" ht="14.25" x14ac:dyDescent="0.15">
      <c r="A149" s="21" t="s">
        <v>2063</v>
      </c>
      <c r="B149" s="22" t="s">
        <v>2690</v>
      </c>
      <c r="C149" s="42" t="s">
        <v>662</v>
      </c>
      <c r="D149" s="23">
        <v>20</v>
      </c>
      <c r="E149" s="23">
        <v>45</v>
      </c>
      <c r="F149" s="24">
        <v>0.5</v>
      </c>
      <c r="G149" s="24">
        <v>0.1</v>
      </c>
      <c r="H149" s="24">
        <v>11.9</v>
      </c>
      <c r="I149" s="388">
        <v>0.1</v>
      </c>
      <c r="J149" s="25">
        <v>0</v>
      </c>
      <c r="K149" s="392">
        <f>VLOOKUP(A149,食品価格データ一覧表単価確定!$A$9:$L$458,12,FALSE)</f>
        <v>3.36</v>
      </c>
      <c r="M149" s="7"/>
      <c r="N149" s="7"/>
    </row>
    <row r="150" spans="1:14" ht="14.25" x14ac:dyDescent="0.15">
      <c r="A150" s="5" t="s">
        <v>335</v>
      </c>
      <c r="B150" s="16" t="s">
        <v>1738</v>
      </c>
      <c r="C150" s="4" t="s">
        <v>2352</v>
      </c>
      <c r="D150" s="17">
        <v>0</v>
      </c>
      <c r="E150" s="17">
        <v>64</v>
      </c>
      <c r="F150" s="18">
        <v>0.5</v>
      </c>
      <c r="G150" s="18">
        <v>0.1</v>
      </c>
      <c r="H150" s="18">
        <v>15.3</v>
      </c>
      <c r="I150" s="387">
        <v>0.4</v>
      </c>
      <c r="J150" s="19">
        <v>0</v>
      </c>
      <c r="K150" s="392">
        <f>VLOOKUP(A150,食品価格データ一覧表単価確定!$A$9:$L$458,12,FALSE)</f>
        <v>0.53</v>
      </c>
      <c r="M150" s="7"/>
      <c r="N150" s="7"/>
    </row>
    <row r="151" spans="1:14" ht="14.25" x14ac:dyDescent="0.15">
      <c r="A151" s="5" t="s">
        <v>336</v>
      </c>
      <c r="B151" s="16" t="s">
        <v>2272</v>
      </c>
      <c r="C151" s="4" t="s">
        <v>663</v>
      </c>
      <c r="D151" s="17">
        <v>35</v>
      </c>
      <c r="E151" s="17">
        <v>46</v>
      </c>
      <c r="F151" s="18">
        <v>0.9</v>
      </c>
      <c r="G151" s="18">
        <v>0.1</v>
      </c>
      <c r="H151" s="18">
        <v>11.8</v>
      </c>
      <c r="I151" s="387">
        <v>0.2</v>
      </c>
      <c r="J151" s="19">
        <v>0</v>
      </c>
      <c r="K151" s="392">
        <f>VLOOKUP(A151,食品価格データ一覧表単価確定!$A$9:$L$458,12,FALSE)</f>
        <v>0.53</v>
      </c>
      <c r="M151" s="7"/>
      <c r="N151" s="7"/>
    </row>
    <row r="152" spans="1:14" ht="14.25" x14ac:dyDescent="0.15">
      <c r="A152" s="5" t="s">
        <v>337</v>
      </c>
      <c r="B152" s="16" t="s">
        <v>1739</v>
      </c>
      <c r="C152" s="4" t="s">
        <v>2353</v>
      </c>
      <c r="D152" s="17">
        <v>0</v>
      </c>
      <c r="E152" s="17">
        <v>42</v>
      </c>
      <c r="F152" s="18">
        <v>0.7</v>
      </c>
      <c r="G152" s="18">
        <v>0.1</v>
      </c>
      <c r="H152" s="18">
        <v>10.7</v>
      </c>
      <c r="I152" s="387">
        <v>0.1</v>
      </c>
      <c r="J152" s="19">
        <v>0</v>
      </c>
      <c r="K152" s="392">
        <f>VLOOKUP(A152,食品価格データ一覧表単価確定!$A$9:$L$458,12,FALSE)</f>
        <v>0.24</v>
      </c>
      <c r="M152" s="7"/>
      <c r="N152" s="7"/>
    </row>
    <row r="153" spans="1:14" ht="14.25" x14ac:dyDescent="0.15">
      <c r="A153" s="5" t="s">
        <v>338</v>
      </c>
      <c r="B153" s="16" t="s">
        <v>1740</v>
      </c>
      <c r="C153" s="4" t="s">
        <v>2354</v>
      </c>
      <c r="D153" s="17">
        <v>0</v>
      </c>
      <c r="E153" s="17">
        <v>248</v>
      </c>
      <c r="F153" s="18">
        <v>0.1</v>
      </c>
      <c r="G153" s="18">
        <v>0</v>
      </c>
      <c r="H153" s="18">
        <v>61.9</v>
      </c>
      <c r="I153" s="387">
        <v>0</v>
      </c>
      <c r="J153" s="19">
        <v>0</v>
      </c>
      <c r="K153" s="392">
        <f>VLOOKUP(A153,食品価格データ一覧表単価確定!$A$9:$L$458,12,FALSE)</f>
        <v>1.45</v>
      </c>
      <c r="M153" s="7"/>
      <c r="N153" s="7"/>
    </row>
    <row r="154" spans="1:14" ht="14.25" x14ac:dyDescent="0.15">
      <c r="A154" s="5" t="s">
        <v>339</v>
      </c>
      <c r="B154" s="16" t="s">
        <v>2273</v>
      </c>
      <c r="C154" s="4" t="s">
        <v>1741</v>
      </c>
      <c r="D154" s="17">
        <v>15</v>
      </c>
      <c r="E154" s="17">
        <v>53</v>
      </c>
      <c r="F154" s="18">
        <v>1</v>
      </c>
      <c r="G154" s="18">
        <v>0.1</v>
      </c>
      <c r="H154" s="18">
        <v>13.5</v>
      </c>
      <c r="I154" s="387">
        <v>0.3</v>
      </c>
      <c r="J154" s="19">
        <v>0</v>
      </c>
      <c r="K154" s="392">
        <f>VLOOKUP(A154,食品価格データ一覧表単価確定!$A$9:$L$458,12,FALSE)</f>
        <v>1.17</v>
      </c>
      <c r="M154" s="7"/>
      <c r="N154" s="7"/>
    </row>
    <row r="155" spans="1:14" ht="14.25" x14ac:dyDescent="0.15">
      <c r="A155" s="5" t="s">
        <v>2039</v>
      </c>
      <c r="B155" s="16" t="s">
        <v>2274</v>
      </c>
      <c r="C155" s="4" t="s">
        <v>1227</v>
      </c>
      <c r="D155" s="17">
        <v>30</v>
      </c>
      <c r="E155" s="17">
        <v>38</v>
      </c>
      <c r="F155" s="18">
        <v>0.9</v>
      </c>
      <c r="G155" s="18">
        <v>0.1</v>
      </c>
      <c r="H155" s="18">
        <v>9.6</v>
      </c>
      <c r="I155" s="387">
        <v>0</v>
      </c>
      <c r="J155" s="19">
        <v>0</v>
      </c>
      <c r="K155" s="392">
        <f>VLOOKUP(A155,食品価格データ一覧表単価確定!$A$9:$L$458,12,FALSE)</f>
        <v>0.57999999999999996</v>
      </c>
      <c r="M155" s="7"/>
      <c r="N155" s="7"/>
    </row>
    <row r="156" spans="1:14" ht="14.25" x14ac:dyDescent="0.15">
      <c r="A156" s="5" t="s">
        <v>340</v>
      </c>
      <c r="B156" s="16" t="s">
        <v>1742</v>
      </c>
      <c r="C156" s="4" t="s">
        <v>1743</v>
      </c>
      <c r="D156" s="17">
        <v>0</v>
      </c>
      <c r="E156" s="17">
        <v>35</v>
      </c>
      <c r="F156" s="18">
        <v>0.7</v>
      </c>
      <c r="G156" s="18">
        <v>0.1</v>
      </c>
      <c r="H156" s="18">
        <v>8.8000000000000007</v>
      </c>
      <c r="I156" s="387">
        <v>0.1</v>
      </c>
      <c r="J156" s="19">
        <v>0</v>
      </c>
      <c r="K156" s="392">
        <f>VLOOKUP(A156,食品価格データ一覧表単価確定!$A$9:$L$458,12,FALSE)</f>
        <v>0.26</v>
      </c>
      <c r="M156" s="7"/>
      <c r="N156" s="7"/>
    </row>
    <row r="157" spans="1:14" ht="14.25" x14ac:dyDescent="0.15">
      <c r="A157" s="5" t="s">
        <v>341</v>
      </c>
      <c r="B157" s="16" t="s">
        <v>1744</v>
      </c>
      <c r="C157" s="4" t="s">
        <v>1745</v>
      </c>
      <c r="D157" s="17">
        <v>15</v>
      </c>
      <c r="E157" s="17">
        <v>74</v>
      </c>
      <c r="F157" s="18">
        <v>0.6</v>
      </c>
      <c r="G157" s="18">
        <v>0.1</v>
      </c>
      <c r="H157" s="18">
        <v>17.600000000000001</v>
      </c>
      <c r="I157" s="387">
        <v>0.3</v>
      </c>
      <c r="J157" s="19">
        <v>0</v>
      </c>
      <c r="K157" s="392">
        <f>VLOOKUP(A157,食品価格データ一覧表単価確定!$A$9:$L$458,12,FALSE)</f>
        <v>1.3304347826086957</v>
      </c>
      <c r="M157" s="7"/>
      <c r="N157" s="7"/>
    </row>
    <row r="158" spans="1:14" ht="14.25" x14ac:dyDescent="0.15">
      <c r="A158" s="5" t="s">
        <v>342</v>
      </c>
      <c r="B158" s="16" t="s">
        <v>2275</v>
      </c>
      <c r="C158" s="4" t="s">
        <v>664</v>
      </c>
      <c r="D158" s="17">
        <v>40</v>
      </c>
      <c r="E158" s="17">
        <v>37</v>
      </c>
      <c r="F158" s="18">
        <v>0.6</v>
      </c>
      <c r="G158" s="18">
        <v>0.1</v>
      </c>
      <c r="H158" s="18">
        <v>9.5</v>
      </c>
      <c r="I158" s="387">
        <v>0.2</v>
      </c>
      <c r="J158" s="19">
        <v>0</v>
      </c>
      <c r="K158" s="392">
        <f>VLOOKUP(A158,食品価格データ一覧表単価確定!$A$9:$L$458,12,FALSE)</f>
        <v>0.3498</v>
      </c>
      <c r="M158" s="7"/>
      <c r="N158" s="7"/>
    </row>
    <row r="159" spans="1:14" ht="14.25" x14ac:dyDescent="0.15">
      <c r="A159" s="5" t="s">
        <v>343</v>
      </c>
      <c r="B159" s="16" t="s">
        <v>2276</v>
      </c>
      <c r="C159" s="4" t="s">
        <v>665</v>
      </c>
      <c r="D159" s="17">
        <v>45</v>
      </c>
      <c r="E159" s="17">
        <v>51</v>
      </c>
      <c r="F159" s="18">
        <v>0.6</v>
      </c>
      <c r="G159" s="18">
        <v>0.1</v>
      </c>
      <c r="H159" s="18">
        <v>13.4</v>
      </c>
      <c r="I159" s="387">
        <v>0.2</v>
      </c>
      <c r="J159" s="19">
        <v>0</v>
      </c>
      <c r="K159" s="392">
        <f>VLOOKUP(A159,食品価格データ一覧表単価確定!$A$9:$L$458,12,FALSE)</f>
        <v>0.64100000000000001</v>
      </c>
      <c r="M159" s="7"/>
      <c r="N159" s="7"/>
    </row>
    <row r="160" spans="1:14" ht="14.25" x14ac:dyDescent="0.15">
      <c r="A160" s="5" t="s">
        <v>344</v>
      </c>
      <c r="B160" s="16" t="s">
        <v>1748</v>
      </c>
      <c r="C160" s="4" t="s">
        <v>2355</v>
      </c>
      <c r="D160" s="17">
        <v>0</v>
      </c>
      <c r="E160" s="17">
        <v>84</v>
      </c>
      <c r="F160" s="18">
        <v>0.4</v>
      </c>
      <c r="G160" s="18">
        <v>0.1</v>
      </c>
      <c r="H160" s="18">
        <v>20.3</v>
      </c>
      <c r="I160" s="387">
        <v>0.3</v>
      </c>
      <c r="J160" s="19">
        <v>0</v>
      </c>
      <c r="K160" s="392">
        <f>VLOOKUP(A160,食品価格データ一覧表単価確定!$A$9:$L$458,12,FALSE)</f>
        <v>0.55769230769230771</v>
      </c>
      <c r="M160" s="7"/>
      <c r="N160" s="7"/>
    </row>
    <row r="161" spans="1:14" ht="14.25" x14ac:dyDescent="0.15">
      <c r="A161" s="5" t="s">
        <v>345</v>
      </c>
      <c r="B161" s="16" t="s">
        <v>2277</v>
      </c>
      <c r="C161" s="4" t="s">
        <v>1750</v>
      </c>
      <c r="D161" s="17">
        <v>40</v>
      </c>
      <c r="E161" s="17">
        <v>86</v>
      </c>
      <c r="F161" s="18">
        <v>1.1000000000000001</v>
      </c>
      <c r="G161" s="18">
        <v>0.2</v>
      </c>
      <c r="H161" s="18">
        <v>22.5</v>
      </c>
      <c r="I161" s="387">
        <v>0.3</v>
      </c>
      <c r="J161" s="19">
        <v>0</v>
      </c>
      <c r="K161" s="392">
        <f>VLOOKUP(A161,食品価格データ一覧表単価確定!$A$9:$L$458,12,FALSE)</f>
        <v>0.65</v>
      </c>
      <c r="M161" s="7"/>
      <c r="N161" s="7"/>
    </row>
    <row r="162" spans="1:14" ht="14.25" x14ac:dyDescent="0.15">
      <c r="A162" s="5" t="s">
        <v>346</v>
      </c>
      <c r="B162" s="16" t="s">
        <v>2278</v>
      </c>
      <c r="C162" s="4" t="s">
        <v>279</v>
      </c>
      <c r="D162" s="17">
        <v>15</v>
      </c>
      <c r="E162" s="17">
        <v>59</v>
      </c>
      <c r="F162" s="18">
        <v>0.4</v>
      </c>
      <c r="G162" s="18">
        <v>0.1</v>
      </c>
      <c r="H162" s="18">
        <v>15.7</v>
      </c>
      <c r="I162" s="387">
        <v>0.1</v>
      </c>
      <c r="J162" s="19">
        <v>0</v>
      </c>
      <c r="K162" s="392">
        <f>VLOOKUP(A162,食品価格データ一覧表単価確定!$A$9:$L$458,12,FALSE)</f>
        <v>2.85</v>
      </c>
      <c r="M162" s="7"/>
      <c r="N162" s="7"/>
    </row>
    <row r="163" spans="1:14" ht="14.25" x14ac:dyDescent="0.15">
      <c r="A163" s="5" t="s">
        <v>347</v>
      </c>
      <c r="B163" s="16" t="s">
        <v>1751</v>
      </c>
      <c r="C163" s="4" t="s">
        <v>2356</v>
      </c>
      <c r="D163" s="17">
        <v>0</v>
      </c>
      <c r="E163" s="17">
        <v>301</v>
      </c>
      <c r="F163" s="18">
        <v>2.7</v>
      </c>
      <c r="G163" s="18">
        <v>0.2</v>
      </c>
      <c r="H163" s="18">
        <v>80.7</v>
      </c>
      <c r="I163" s="387">
        <v>1.4</v>
      </c>
      <c r="J163" s="19">
        <v>0</v>
      </c>
      <c r="K163" s="392">
        <f>VLOOKUP(A163,食品価格データ一覧表単価確定!$A$9:$L$458,12,FALSE)</f>
        <v>0.75800000000000001</v>
      </c>
      <c r="M163" s="7"/>
      <c r="N163" s="7"/>
    </row>
    <row r="164" spans="1:14" ht="14.25" x14ac:dyDescent="0.15">
      <c r="A164" s="5" t="s">
        <v>62</v>
      </c>
      <c r="B164" s="16" t="s">
        <v>2279</v>
      </c>
      <c r="C164" s="4" t="s">
        <v>2447</v>
      </c>
      <c r="D164" s="17">
        <v>50</v>
      </c>
      <c r="E164" s="17">
        <v>42</v>
      </c>
      <c r="F164" s="18">
        <v>1.1000000000000001</v>
      </c>
      <c r="G164" s="18">
        <v>0.1</v>
      </c>
      <c r="H164" s="18">
        <v>10.3</v>
      </c>
      <c r="I164" s="387">
        <v>0.3</v>
      </c>
      <c r="J164" s="19">
        <v>0</v>
      </c>
      <c r="K164" s="392">
        <f>VLOOKUP(A164,食品価格データ一覧表単価確定!$A$9:$L$458,12,FALSE)</f>
        <v>0.91411764705882348</v>
      </c>
      <c r="M164" s="7"/>
      <c r="N164" s="7"/>
    </row>
    <row r="165" spans="1:14" ht="14.25" x14ac:dyDescent="0.15">
      <c r="A165" s="5" t="s">
        <v>2041</v>
      </c>
      <c r="B165" s="16" t="s">
        <v>1752</v>
      </c>
      <c r="C165" s="4" t="s">
        <v>2357</v>
      </c>
      <c r="D165" s="17">
        <v>0</v>
      </c>
      <c r="E165" s="17">
        <v>85</v>
      </c>
      <c r="F165" s="18">
        <v>0.5</v>
      </c>
      <c r="G165" s="18">
        <v>0.1</v>
      </c>
      <c r="H165" s="18">
        <v>20.6</v>
      </c>
      <c r="I165" s="387">
        <v>0.2</v>
      </c>
      <c r="J165" s="19">
        <v>0</v>
      </c>
      <c r="K165" s="392">
        <f>VLOOKUP(A165,食品価格データ一覧表単価確定!$A$9:$L$458,12,FALSE)</f>
        <v>1.204</v>
      </c>
      <c r="M165" s="7"/>
      <c r="N165" s="7"/>
    </row>
    <row r="166" spans="1:14" ht="14.25" x14ac:dyDescent="0.15">
      <c r="A166" s="5" t="s">
        <v>63</v>
      </c>
      <c r="B166" s="16" t="s">
        <v>2280</v>
      </c>
      <c r="C166" s="4" t="s">
        <v>666</v>
      </c>
      <c r="D166" s="17">
        <v>15</v>
      </c>
      <c r="E166" s="17">
        <v>54</v>
      </c>
      <c r="F166" s="18">
        <v>0.2</v>
      </c>
      <c r="G166" s="18">
        <v>0.1</v>
      </c>
      <c r="H166" s="18">
        <v>14.6</v>
      </c>
      <c r="I166" s="387">
        <v>0</v>
      </c>
      <c r="J166" s="19">
        <v>0</v>
      </c>
      <c r="K166" s="392">
        <f>VLOOKUP(A166,食品価格データ一覧表単価確定!$A$9:$L$458,12,FALSE)</f>
        <v>0.875</v>
      </c>
      <c r="M166" s="7"/>
      <c r="N166" s="7"/>
    </row>
    <row r="167" spans="1:14" ht="14.25" x14ac:dyDescent="0.15">
      <c r="A167" s="5" t="s">
        <v>64</v>
      </c>
      <c r="B167" s="16" t="s">
        <v>1755</v>
      </c>
      <c r="C167" s="4" t="s">
        <v>2358</v>
      </c>
      <c r="D167" s="17">
        <v>0</v>
      </c>
      <c r="E167" s="17">
        <v>43</v>
      </c>
      <c r="F167" s="18">
        <v>0.1</v>
      </c>
      <c r="G167" s="18">
        <v>0.2</v>
      </c>
      <c r="H167" s="18">
        <v>11.4</v>
      </c>
      <c r="I167" s="387">
        <v>0.1</v>
      </c>
      <c r="J167" s="19">
        <v>0</v>
      </c>
      <c r="K167" s="392">
        <f>VLOOKUP(A167,食品価格データ一覧表単価確定!$A$9:$L$458,12,FALSE)</f>
        <v>0.24888888888888888</v>
      </c>
      <c r="M167" s="7"/>
      <c r="N167" s="7"/>
    </row>
    <row r="168" spans="1:14" ht="14.25" x14ac:dyDescent="0.15">
      <c r="A168" s="5" t="s">
        <v>65</v>
      </c>
      <c r="B168" s="16" t="s">
        <v>2281</v>
      </c>
      <c r="C168" s="4" t="s">
        <v>667</v>
      </c>
      <c r="D168" s="17">
        <v>3</v>
      </c>
      <c r="E168" s="17">
        <v>54</v>
      </c>
      <c r="F168" s="18">
        <v>0.9</v>
      </c>
      <c r="G168" s="18">
        <v>0.7</v>
      </c>
      <c r="H168" s="18">
        <v>12.5</v>
      </c>
      <c r="I168" s="387">
        <v>0.2</v>
      </c>
      <c r="J168" s="19">
        <v>0</v>
      </c>
      <c r="K168" s="392">
        <f>VLOOKUP(A168,食品価格データ一覧表単価確定!$A$9:$L$458,12,FALSE)</f>
        <v>1.1733333333333333</v>
      </c>
      <c r="M168" s="7"/>
      <c r="N168" s="7"/>
    </row>
    <row r="169" spans="1:14" ht="14.25" x14ac:dyDescent="0.15">
      <c r="A169" s="5" t="s">
        <v>66</v>
      </c>
      <c r="B169" s="16" t="s">
        <v>1756</v>
      </c>
      <c r="C169" s="4" t="s">
        <v>1757</v>
      </c>
      <c r="D169" s="17">
        <v>0</v>
      </c>
      <c r="E169" s="17">
        <v>26</v>
      </c>
      <c r="F169" s="18">
        <v>0.4</v>
      </c>
      <c r="G169" s="18">
        <v>0.2</v>
      </c>
      <c r="H169" s="18">
        <v>8.6</v>
      </c>
      <c r="I169" s="387">
        <v>0.1</v>
      </c>
      <c r="J169" s="19">
        <v>0</v>
      </c>
      <c r="K169" s="392">
        <f>VLOOKUP(A169,食品価格データ一覧表単価確定!$A$9:$L$458,12,FALSE)</f>
        <v>0.77700000000000002</v>
      </c>
      <c r="M169" s="7"/>
      <c r="N169" s="7"/>
    </row>
    <row r="170" spans="1:14" ht="14.25" x14ac:dyDescent="0.15">
      <c r="A170" s="5" t="s">
        <v>2040</v>
      </c>
      <c r="B170" s="16" t="s">
        <v>2282</v>
      </c>
      <c r="C170" s="4" t="s">
        <v>1229</v>
      </c>
      <c r="D170" s="17">
        <v>30</v>
      </c>
      <c r="E170" s="17">
        <v>38</v>
      </c>
      <c r="F170" s="18">
        <v>0.9</v>
      </c>
      <c r="G170" s="18">
        <v>0.1</v>
      </c>
      <c r="H170" s="18">
        <v>9.6</v>
      </c>
      <c r="I170" s="387">
        <v>0</v>
      </c>
      <c r="J170" s="19">
        <v>0</v>
      </c>
      <c r="K170" s="392">
        <f>VLOOKUP(A170,食品価格データ一覧表単価確定!$A$9:$L$458,12,FALSE)</f>
        <v>0.57999999999999996</v>
      </c>
      <c r="M170" s="7"/>
      <c r="N170" s="7"/>
    </row>
    <row r="171" spans="1:14" ht="14.25" x14ac:dyDescent="0.15">
      <c r="A171" s="5" t="s">
        <v>2042</v>
      </c>
      <c r="B171" s="16" t="s">
        <v>1754</v>
      </c>
      <c r="C171" s="4" t="s">
        <v>282</v>
      </c>
      <c r="D171" s="17">
        <v>0</v>
      </c>
      <c r="E171" s="17">
        <v>85</v>
      </c>
      <c r="F171" s="18">
        <v>0.5</v>
      </c>
      <c r="G171" s="18">
        <v>0.1</v>
      </c>
      <c r="H171" s="18">
        <v>20.6</v>
      </c>
      <c r="I171" s="387">
        <v>0.2</v>
      </c>
      <c r="J171" s="19">
        <v>0</v>
      </c>
      <c r="K171" s="392">
        <f>VLOOKUP(A171,食品価格データ一覧表単価確定!$A$9:$L$458,12,FALSE)</f>
        <v>0.622</v>
      </c>
      <c r="M171" s="7"/>
      <c r="N171" s="7"/>
    </row>
    <row r="172" spans="1:14" ht="14.25" x14ac:dyDescent="0.15">
      <c r="A172" s="5" t="s">
        <v>67</v>
      </c>
      <c r="B172" s="16" t="s">
        <v>2283</v>
      </c>
      <c r="C172" s="4" t="s">
        <v>668</v>
      </c>
      <c r="D172" s="17">
        <v>15</v>
      </c>
      <c r="E172" s="17">
        <v>22</v>
      </c>
      <c r="F172" s="18">
        <v>2.7</v>
      </c>
      <c r="G172" s="18">
        <v>0.2</v>
      </c>
      <c r="H172" s="18">
        <v>7.6</v>
      </c>
      <c r="I172" s="387">
        <v>1.1000000000000001</v>
      </c>
      <c r="J172" s="19">
        <v>0</v>
      </c>
      <c r="K172" s="392">
        <f>VLOOKUP(A172,食品価格データ一覧表単価確定!$A$9:$L$458,12,FALSE)</f>
        <v>0.68</v>
      </c>
      <c r="M172" s="7"/>
      <c r="N172" s="7"/>
    </row>
    <row r="173" spans="1:14" ht="14.25" x14ac:dyDescent="0.15">
      <c r="A173" s="5" t="s">
        <v>68</v>
      </c>
      <c r="B173" s="16" t="s">
        <v>1760</v>
      </c>
      <c r="C173" s="4" t="s">
        <v>2359</v>
      </c>
      <c r="D173" s="17">
        <v>0</v>
      </c>
      <c r="E173" s="17">
        <v>171</v>
      </c>
      <c r="F173" s="18">
        <v>4.5999999999999996</v>
      </c>
      <c r="G173" s="18">
        <v>0.7</v>
      </c>
      <c r="H173" s="18">
        <v>79.400000000000006</v>
      </c>
      <c r="I173" s="387">
        <v>10.4</v>
      </c>
      <c r="J173" s="19">
        <v>0.1</v>
      </c>
      <c r="K173" s="392">
        <f>VLOOKUP(A173,食品価格データ一覧表単価確定!$A$9:$L$458,12,FALSE)</f>
        <v>2.79</v>
      </c>
      <c r="M173" s="7"/>
      <c r="N173" s="7"/>
    </row>
    <row r="174" spans="1:14" ht="14.25" x14ac:dyDescent="0.15">
      <c r="A174" s="5" t="s">
        <v>69</v>
      </c>
      <c r="B174" s="16" t="s">
        <v>2284</v>
      </c>
      <c r="C174" s="4" t="s">
        <v>1249</v>
      </c>
      <c r="D174" s="17">
        <v>25</v>
      </c>
      <c r="E174" s="17">
        <v>18</v>
      </c>
      <c r="F174" s="18">
        <v>3</v>
      </c>
      <c r="G174" s="18">
        <v>0.4</v>
      </c>
      <c r="H174" s="18">
        <v>4.9000000000000004</v>
      </c>
      <c r="I174" s="387">
        <v>0.3</v>
      </c>
      <c r="J174" s="19">
        <v>0</v>
      </c>
      <c r="K174" s="392">
        <f>VLOOKUP(A174,食品価格データ一覧表単価確定!$A$9:$L$458,12,FALSE)</f>
        <v>2.72</v>
      </c>
      <c r="M174" s="7"/>
      <c r="N174" s="7"/>
    </row>
    <row r="175" spans="1:14" ht="14.25" x14ac:dyDescent="0.15">
      <c r="A175" s="5" t="s">
        <v>70</v>
      </c>
      <c r="B175" s="16" t="s">
        <v>1761</v>
      </c>
      <c r="C175" s="4" t="s">
        <v>2360</v>
      </c>
      <c r="D175" s="17">
        <v>20</v>
      </c>
      <c r="E175" s="17">
        <v>185</v>
      </c>
      <c r="F175" s="18">
        <v>19.3</v>
      </c>
      <c r="G175" s="18">
        <v>3.7</v>
      </c>
      <c r="H175" s="18">
        <v>63.4</v>
      </c>
      <c r="I175" s="387">
        <v>1.7</v>
      </c>
      <c r="J175" s="19">
        <v>0</v>
      </c>
      <c r="K175" s="392">
        <f>VLOOKUP(A175,食品価格データ一覧表単価確定!$A$9:$L$458,12,FALSE)</f>
        <v>3.08</v>
      </c>
      <c r="M175" s="7"/>
      <c r="N175" s="7"/>
    </row>
    <row r="176" spans="1:14" ht="14.25" x14ac:dyDescent="0.15">
      <c r="A176" s="5" t="s">
        <v>71</v>
      </c>
      <c r="B176" s="16" t="s">
        <v>2285</v>
      </c>
      <c r="C176" s="4" t="s">
        <v>1762</v>
      </c>
      <c r="D176" s="17">
        <v>10</v>
      </c>
      <c r="E176" s="17">
        <v>18</v>
      </c>
      <c r="F176" s="18">
        <v>2.7</v>
      </c>
      <c r="G176" s="18">
        <v>0.6</v>
      </c>
      <c r="H176" s="18">
        <v>5</v>
      </c>
      <c r="I176" s="387">
        <v>0.4</v>
      </c>
      <c r="J176" s="19">
        <v>0</v>
      </c>
      <c r="K176" s="392">
        <f>VLOOKUP(A176,食品価格データ一覧表単価確定!$A$9:$L$458,12,FALSE)</f>
        <v>0.88</v>
      </c>
      <c r="M176" s="7"/>
      <c r="N176" s="7"/>
    </row>
    <row r="177" spans="1:14" ht="14.25" x14ac:dyDescent="0.15">
      <c r="A177" s="5" t="s">
        <v>391</v>
      </c>
      <c r="B177" s="16" t="s">
        <v>1763</v>
      </c>
      <c r="C177" s="4" t="s">
        <v>537</v>
      </c>
      <c r="D177" s="17">
        <v>0</v>
      </c>
      <c r="E177" s="17">
        <v>9</v>
      </c>
      <c r="F177" s="18">
        <v>1</v>
      </c>
      <c r="G177" s="18">
        <v>0.1</v>
      </c>
      <c r="H177" s="18">
        <v>3.2</v>
      </c>
      <c r="I177" s="387">
        <v>0.8</v>
      </c>
      <c r="J177" s="19">
        <v>0</v>
      </c>
      <c r="K177" s="392">
        <f>VLOOKUP(A177,食品価格データ一覧表単価確定!$A$9:$L$458,12,FALSE)</f>
        <v>1.21</v>
      </c>
      <c r="M177" s="7"/>
      <c r="N177" s="7"/>
    </row>
    <row r="178" spans="1:14" ht="14.25" x14ac:dyDescent="0.15">
      <c r="A178" s="5" t="s">
        <v>72</v>
      </c>
      <c r="B178" s="16" t="s">
        <v>2286</v>
      </c>
      <c r="C178" s="4" t="s">
        <v>1254</v>
      </c>
      <c r="D178" s="17">
        <v>8</v>
      </c>
      <c r="E178" s="17">
        <v>24</v>
      </c>
      <c r="F178" s="18">
        <v>3.6</v>
      </c>
      <c r="G178" s="18">
        <v>0.5</v>
      </c>
      <c r="H178" s="18">
        <v>7.4</v>
      </c>
      <c r="I178" s="387">
        <v>0.3</v>
      </c>
      <c r="J178" s="19">
        <v>0</v>
      </c>
      <c r="K178" s="392">
        <f>VLOOKUP(A178,食品価格データ一覧表単価確定!$A$9:$L$458,12,FALSE)</f>
        <v>0.97</v>
      </c>
      <c r="M178" s="7"/>
      <c r="N178" s="7"/>
    </row>
    <row r="179" spans="1:14" ht="14.25" x14ac:dyDescent="0.15">
      <c r="A179" s="5" t="s">
        <v>73</v>
      </c>
      <c r="B179" s="16" t="s">
        <v>2287</v>
      </c>
      <c r="C179" s="4" t="s">
        <v>1256</v>
      </c>
      <c r="D179" s="17">
        <v>10</v>
      </c>
      <c r="E179" s="17">
        <v>16</v>
      </c>
      <c r="F179" s="18">
        <v>3.7</v>
      </c>
      <c r="G179" s="18">
        <v>0.7</v>
      </c>
      <c r="H179" s="18">
        <v>2.7</v>
      </c>
      <c r="I179" s="387">
        <v>0.5</v>
      </c>
      <c r="J179" s="19">
        <v>0</v>
      </c>
      <c r="K179" s="392">
        <f>VLOOKUP(A179,食品価格データ一覧表単価確定!$A$9:$L$458,12,FALSE)</f>
        <v>1.07</v>
      </c>
      <c r="M179" s="7"/>
      <c r="N179" s="7"/>
    </row>
    <row r="180" spans="1:14" ht="14.25" x14ac:dyDescent="0.15">
      <c r="A180" s="5" t="s">
        <v>74</v>
      </c>
      <c r="B180" s="16" t="s">
        <v>1764</v>
      </c>
      <c r="C180" s="4" t="s">
        <v>2361</v>
      </c>
      <c r="D180" s="17">
        <v>0</v>
      </c>
      <c r="E180" s="17">
        <v>14</v>
      </c>
      <c r="F180" s="18">
        <v>3.4</v>
      </c>
      <c r="G180" s="18">
        <v>0.2</v>
      </c>
      <c r="H180" s="18">
        <v>3.3</v>
      </c>
      <c r="I180" s="387">
        <v>0.8</v>
      </c>
      <c r="J180" s="19">
        <v>0.9</v>
      </c>
      <c r="K180" s="392">
        <f>VLOOKUP(A180,食品価格データ一覧表単価確定!$A$9:$L$458,12,FALSE)</f>
        <v>0.64</v>
      </c>
      <c r="M180" s="7"/>
      <c r="N180" s="7"/>
    </row>
    <row r="181" spans="1:14" ht="14.25" x14ac:dyDescent="0.15">
      <c r="A181" s="5" t="s">
        <v>392</v>
      </c>
      <c r="B181" s="16" t="s">
        <v>1765</v>
      </c>
      <c r="C181" s="4" t="s">
        <v>2362</v>
      </c>
      <c r="D181" s="17">
        <v>0</v>
      </c>
      <c r="E181" s="17">
        <v>164</v>
      </c>
      <c r="F181" s="18">
        <v>29.4</v>
      </c>
      <c r="G181" s="18">
        <v>5.2</v>
      </c>
      <c r="H181" s="18">
        <v>41</v>
      </c>
      <c r="I181" s="387">
        <v>5.3</v>
      </c>
      <c r="J181" s="19">
        <v>8.1</v>
      </c>
      <c r="K181" s="392">
        <f>VLOOKUP(A181,食品価格データ一覧表単価確定!$A$9:$L$458,12,FALSE)</f>
        <v>3.31</v>
      </c>
      <c r="M181" s="7"/>
      <c r="N181" s="7"/>
    </row>
    <row r="182" spans="1:14" ht="14.25" x14ac:dyDescent="0.15">
      <c r="A182" s="5" t="s">
        <v>393</v>
      </c>
      <c r="B182" s="16" t="s">
        <v>1769</v>
      </c>
      <c r="C182" s="4" t="s">
        <v>2363</v>
      </c>
      <c r="D182" s="17">
        <v>0</v>
      </c>
      <c r="E182" s="17">
        <v>359</v>
      </c>
      <c r="F182" s="18">
        <v>40</v>
      </c>
      <c r="G182" s="18">
        <v>3.5</v>
      </c>
      <c r="H182" s="18">
        <v>41.8</v>
      </c>
      <c r="I182" s="387">
        <v>8.1999999999999993</v>
      </c>
      <c r="J182" s="19">
        <v>4.3</v>
      </c>
      <c r="K182" s="392">
        <f>VLOOKUP(A182,食品価格データ一覧表単価確定!$A$9:$L$458,12,FALSE)</f>
        <v>4.2699999999999996</v>
      </c>
      <c r="M182" s="7"/>
      <c r="N182" s="7"/>
    </row>
    <row r="183" spans="1:14" ht="14.25" x14ac:dyDescent="0.15">
      <c r="A183" s="5" t="s">
        <v>75</v>
      </c>
      <c r="B183" s="16" t="s">
        <v>1770</v>
      </c>
      <c r="C183" s="4" t="s">
        <v>2364</v>
      </c>
      <c r="D183" s="17">
        <v>0</v>
      </c>
      <c r="E183" s="17">
        <v>153</v>
      </c>
      <c r="F183" s="18">
        <v>7.7</v>
      </c>
      <c r="G183" s="18">
        <v>1.9</v>
      </c>
      <c r="H183" s="18">
        <v>64.7</v>
      </c>
      <c r="I183" s="387">
        <v>5.0999999999999996</v>
      </c>
      <c r="J183" s="19">
        <v>7.6</v>
      </c>
      <c r="K183" s="392">
        <f>VLOOKUP(A183,食品価格データ一覧表単価確定!$A$9:$L$458,12,FALSE)</f>
        <v>3.2</v>
      </c>
      <c r="M183" s="7"/>
      <c r="N183" s="7"/>
    </row>
    <row r="184" spans="1:14" ht="14.25" x14ac:dyDescent="0.15">
      <c r="A184" s="5" t="s">
        <v>76</v>
      </c>
      <c r="B184" s="16" t="s">
        <v>1771</v>
      </c>
      <c r="C184" s="4" t="s">
        <v>2365</v>
      </c>
      <c r="D184" s="17">
        <v>0</v>
      </c>
      <c r="E184" s="17">
        <v>117</v>
      </c>
      <c r="F184" s="18">
        <v>6.5</v>
      </c>
      <c r="G184" s="18">
        <v>0.9</v>
      </c>
      <c r="H184" s="18">
        <v>50.2</v>
      </c>
      <c r="I184" s="387">
        <v>0</v>
      </c>
      <c r="J184" s="19">
        <v>5.3</v>
      </c>
      <c r="K184" s="392">
        <f>VLOOKUP(A184,食品価格データ一覧表単価確定!$A$9:$L$458,12,FALSE)</f>
        <v>5.63</v>
      </c>
      <c r="M184" s="7"/>
      <c r="N184" s="7"/>
    </row>
    <row r="185" spans="1:14" ht="14.25" x14ac:dyDescent="0.15">
      <c r="A185" s="5" t="s">
        <v>77</v>
      </c>
      <c r="B185" s="16" t="s">
        <v>1772</v>
      </c>
      <c r="C185" s="4" t="s">
        <v>2474</v>
      </c>
      <c r="D185" s="17">
        <v>0</v>
      </c>
      <c r="E185" s="17">
        <v>2</v>
      </c>
      <c r="F185" s="18">
        <v>0.2</v>
      </c>
      <c r="G185" s="18">
        <v>0</v>
      </c>
      <c r="H185" s="18">
        <v>0.6</v>
      </c>
      <c r="I185" s="387">
        <v>0.1</v>
      </c>
      <c r="J185" s="19">
        <v>0</v>
      </c>
      <c r="K185" s="392">
        <f>VLOOKUP(A185,食品価格データ一覧表単価確定!$A$9:$L$458,12,FALSE)</f>
        <v>0.56999999999999995</v>
      </c>
      <c r="M185" s="7"/>
      <c r="N185" s="7"/>
    </row>
    <row r="186" spans="1:14" ht="14.25" x14ac:dyDescent="0.15">
      <c r="A186" s="5" t="s">
        <v>78</v>
      </c>
      <c r="B186" s="16" t="s">
        <v>1773</v>
      </c>
      <c r="C186" s="4" t="s">
        <v>2473</v>
      </c>
      <c r="D186" s="17">
        <v>0</v>
      </c>
      <c r="E186" s="17">
        <v>165</v>
      </c>
      <c r="F186" s="18">
        <v>0.2</v>
      </c>
      <c r="G186" s="18">
        <v>0.3</v>
      </c>
      <c r="H186" s="18">
        <v>81.7</v>
      </c>
      <c r="I186" s="387">
        <v>0.2</v>
      </c>
      <c r="J186" s="19">
        <v>0</v>
      </c>
      <c r="K186" s="392">
        <f>VLOOKUP(A186,食品価格データ一覧表単価確定!$A$9:$L$458,12,FALSE)</f>
        <v>10.81</v>
      </c>
      <c r="M186" s="7"/>
      <c r="N186" s="7"/>
    </row>
    <row r="187" spans="1:14" ht="14.25" x14ac:dyDescent="0.15">
      <c r="A187" s="5" t="s">
        <v>79</v>
      </c>
      <c r="B187" s="16" t="s">
        <v>2288</v>
      </c>
      <c r="C187" s="4" t="s">
        <v>669</v>
      </c>
      <c r="D187" s="17">
        <v>0</v>
      </c>
      <c r="E187" s="17">
        <v>14</v>
      </c>
      <c r="F187" s="18">
        <v>1.5</v>
      </c>
      <c r="G187" s="18">
        <v>0.1</v>
      </c>
      <c r="H187" s="18">
        <v>5.0999999999999996</v>
      </c>
      <c r="I187" s="387">
        <v>1.2</v>
      </c>
      <c r="J187" s="19">
        <v>0.7</v>
      </c>
      <c r="K187" s="392">
        <f>VLOOKUP(A187,食品価格データ一覧表単価確定!$A$9:$L$458,12,FALSE)</f>
        <v>1.26</v>
      </c>
      <c r="M187" s="7"/>
      <c r="N187" s="7"/>
    </row>
    <row r="188" spans="1:14" ht="14.25" x14ac:dyDescent="0.15">
      <c r="A188" s="5" t="s">
        <v>80</v>
      </c>
      <c r="B188" s="16" t="s">
        <v>2288</v>
      </c>
      <c r="C188" s="4" t="s">
        <v>670</v>
      </c>
      <c r="D188" s="17">
        <v>0</v>
      </c>
      <c r="E188" s="17">
        <v>13</v>
      </c>
      <c r="F188" s="18">
        <v>0.9</v>
      </c>
      <c r="G188" s="18">
        <v>0.2</v>
      </c>
      <c r="H188" s="18">
        <v>4.9000000000000004</v>
      </c>
      <c r="I188" s="387">
        <v>0.8</v>
      </c>
      <c r="J188" s="19">
        <v>0.8</v>
      </c>
      <c r="K188" s="392">
        <f>VLOOKUP(A188,食品価格データ一覧表単価確定!$A$9:$L$458,12,FALSE)</f>
        <v>1.26</v>
      </c>
      <c r="M188" s="7"/>
      <c r="N188" s="7"/>
    </row>
    <row r="189" spans="1:14" ht="14.25" x14ac:dyDescent="0.15">
      <c r="A189" s="5" t="s">
        <v>81</v>
      </c>
      <c r="B189" s="16" t="s">
        <v>1774</v>
      </c>
      <c r="C189" s="4" t="s">
        <v>1283</v>
      </c>
      <c r="D189" s="17">
        <v>0</v>
      </c>
      <c r="E189" s="17">
        <v>149</v>
      </c>
      <c r="F189" s="18">
        <v>9.1999999999999993</v>
      </c>
      <c r="G189" s="18">
        <v>3.2</v>
      </c>
      <c r="H189" s="18">
        <v>58.4</v>
      </c>
      <c r="I189" s="387">
        <v>55</v>
      </c>
      <c r="J189" s="19">
        <v>3.6</v>
      </c>
      <c r="K189" s="392">
        <f>VLOOKUP(A189,食品価格データ一覧表単価確定!$A$9:$L$458,12,FALSE)</f>
        <v>2.02</v>
      </c>
      <c r="M189" s="7"/>
      <c r="N189" s="7"/>
    </row>
    <row r="190" spans="1:14" ht="14.25" x14ac:dyDescent="0.15">
      <c r="A190" s="5" t="s">
        <v>82</v>
      </c>
      <c r="B190" s="16" t="s">
        <v>1775</v>
      </c>
      <c r="C190" s="4" t="s">
        <v>2366</v>
      </c>
      <c r="D190" s="17">
        <v>0</v>
      </c>
      <c r="E190" s="17">
        <v>4</v>
      </c>
      <c r="F190" s="18">
        <v>0.2</v>
      </c>
      <c r="G190" s="18">
        <v>0</v>
      </c>
      <c r="H190" s="18">
        <v>2</v>
      </c>
      <c r="I190" s="387">
        <v>0</v>
      </c>
      <c r="J190" s="19">
        <v>0.5</v>
      </c>
      <c r="K190" s="392">
        <f>VLOOKUP(A190,食品価格データ一覧表単価確定!$A$9:$L$458,12,FALSE)</f>
        <v>0.78</v>
      </c>
      <c r="M190" s="7"/>
      <c r="N190" s="7"/>
    </row>
    <row r="191" spans="1:14" ht="14.25" x14ac:dyDescent="0.15">
      <c r="A191" s="5" t="s">
        <v>83</v>
      </c>
      <c r="B191" s="16" t="s">
        <v>1776</v>
      </c>
      <c r="C191" s="4" t="s">
        <v>2367</v>
      </c>
      <c r="D191" s="17">
        <v>35</v>
      </c>
      <c r="E191" s="17">
        <v>16</v>
      </c>
      <c r="F191" s="18">
        <v>1.9</v>
      </c>
      <c r="G191" s="18">
        <v>0.2</v>
      </c>
      <c r="H191" s="18">
        <v>5.6</v>
      </c>
      <c r="I191" s="387">
        <v>0.4</v>
      </c>
      <c r="J191" s="19">
        <v>1.5</v>
      </c>
      <c r="K191" s="392">
        <f>VLOOKUP(A191,食品価格データ一覧表単価確定!$A$9:$L$458,12,FALSE)</f>
        <v>0.6</v>
      </c>
      <c r="M191" s="7"/>
      <c r="N191" s="7"/>
    </row>
    <row r="192" spans="1:14" ht="14.25" x14ac:dyDescent="0.15">
      <c r="A192" s="5" t="s">
        <v>2713</v>
      </c>
      <c r="B192" s="16" t="s">
        <v>2520</v>
      </c>
      <c r="C192" s="4" t="s">
        <v>2527</v>
      </c>
      <c r="D192" s="17">
        <v>0</v>
      </c>
      <c r="E192" s="17">
        <v>121</v>
      </c>
      <c r="F192" s="18">
        <v>20.7</v>
      </c>
      <c r="G192" s="18">
        <v>3.5</v>
      </c>
      <c r="H192" s="18">
        <v>0.1</v>
      </c>
      <c r="I192" s="387">
        <v>0.7</v>
      </c>
      <c r="J192" s="19">
        <v>0.3</v>
      </c>
      <c r="K192" s="392">
        <f>VLOOKUP(A192,食品価格データ一覧表単価確定!$A$9:$L$458,12,FALSE)</f>
        <v>1.2</v>
      </c>
      <c r="M192" s="7"/>
      <c r="N192" s="7"/>
    </row>
    <row r="193" spans="1:14" ht="14.25" x14ac:dyDescent="0.15">
      <c r="A193" s="5" t="s">
        <v>84</v>
      </c>
      <c r="B193" s="16" t="s">
        <v>1779</v>
      </c>
      <c r="C193" s="4" t="s">
        <v>2368</v>
      </c>
      <c r="D193" s="17">
        <v>0</v>
      </c>
      <c r="E193" s="17">
        <v>161</v>
      </c>
      <c r="F193" s="18">
        <v>17.3</v>
      </c>
      <c r="G193" s="18">
        <v>9.3000000000000007</v>
      </c>
      <c r="H193" s="18">
        <v>0</v>
      </c>
      <c r="I193" s="387">
        <v>0</v>
      </c>
      <c r="J193" s="19">
        <v>0.4</v>
      </c>
      <c r="K193" s="392">
        <f>VLOOKUP(A193,食品価格データ一覧表単価確定!$A$9:$L$458,12,FALSE)</f>
        <v>1.27</v>
      </c>
      <c r="M193" s="7"/>
      <c r="N193" s="7"/>
    </row>
    <row r="194" spans="1:14" ht="14.25" x14ac:dyDescent="0.15">
      <c r="A194" s="5" t="s">
        <v>85</v>
      </c>
      <c r="B194" s="16" t="s">
        <v>2520</v>
      </c>
      <c r="C194" s="4" t="s">
        <v>2528</v>
      </c>
      <c r="D194" s="17">
        <v>0</v>
      </c>
      <c r="E194" s="17">
        <v>105</v>
      </c>
      <c r="F194" s="18">
        <v>17.2</v>
      </c>
      <c r="G194" s="18">
        <v>3.4</v>
      </c>
      <c r="H194" s="18">
        <v>0.1</v>
      </c>
      <c r="I194" s="387">
        <v>0.2</v>
      </c>
      <c r="J194" s="19">
        <v>0.2</v>
      </c>
      <c r="K194" s="392">
        <f>VLOOKUP(A194,食品価格データ一覧表単価確定!$A$9:$L$458,12,FALSE)</f>
        <v>1.38</v>
      </c>
      <c r="M194" s="7"/>
      <c r="N194" s="7"/>
    </row>
    <row r="195" spans="1:14" ht="14.25" x14ac:dyDescent="0.15">
      <c r="A195" s="5" t="s">
        <v>86</v>
      </c>
      <c r="B195" s="16" t="s">
        <v>1780</v>
      </c>
      <c r="C195" s="4" t="s">
        <v>2369</v>
      </c>
      <c r="D195" s="17">
        <v>0</v>
      </c>
      <c r="E195" s="17">
        <v>332</v>
      </c>
      <c r="F195" s="18">
        <v>64.5</v>
      </c>
      <c r="G195" s="18">
        <v>6.2</v>
      </c>
      <c r="H195" s="18">
        <v>0.3</v>
      </c>
      <c r="I195" s="387">
        <v>0</v>
      </c>
      <c r="J195" s="19">
        <v>4.3</v>
      </c>
      <c r="K195" s="392">
        <f>VLOOKUP(A195,食品価格データ一覧表単価確定!$A$9:$L$458,12,FALSE)</f>
        <v>1.42</v>
      </c>
      <c r="M195" s="7"/>
      <c r="N195" s="7"/>
    </row>
    <row r="196" spans="1:14" ht="14.25" x14ac:dyDescent="0.15">
      <c r="A196" s="5" t="s">
        <v>87</v>
      </c>
      <c r="B196" s="16" t="s">
        <v>1781</v>
      </c>
      <c r="C196" s="4" t="s">
        <v>2370</v>
      </c>
      <c r="D196" s="17">
        <v>0</v>
      </c>
      <c r="E196" s="17">
        <v>217</v>
      </c>
      <c r="F196" s="18">
        <v>19.8</v>
      </c>
      <c r="G196" s="18">
        <v>13.9</v>
      </c>
      <c r="H196" s="18">
        <v>0.7</v>
      </c>
      <c r="I196" s="387">
        <v>0</v>
      </c>
      <c r="J196" s="19">
        <v>0.3</v>
      </c>
      <c r="K196" s="392">
        <f>VLOOKUP(A196,食品価格データ一覧表単価確定!$A$9:$L$458,12,FALSE)</f>
        <v>0.87</v>
      </c>
      <c r="M196" s="7"/>
      <c r="N196" s="7"/>
    </row>
    <row r="197" spans="1:14" ht="14.25" x14ac:dyDescent="0.15">
      <c r="A197" s="5" t="s">
        <v>1910</v>
      </c>
      <c r="B197" s="16" t="s">
        <v>1782</v>
      </c>
      <c r="C197" s="4" t="s">
        <v>2371</v>
      </c>
      <c r="D197" s="17">
        <v>0</v>
      </c>
      <c r="E197" s="17">
        <v>113</v>
      </c>
      <c r="F197" s="18">
        <v>23.1</v>
      </c>
      <c r="G197" s="18">
        <v>1.6</v>
      </c>
      <c r="H197" s="18">
        <v>0.2</v>
      </c>
      <c r="I197" s="387">
        <v>0.6</v>
      </c>
      <c r="J197" s="19">
        <v>4.0999999999999996</v>
      </c>
      <c r="K197" s="392">
        <f>VLOOKUP(A197,食品価格データ一覧表単価確定!$A$9:$L$458,12,FALSE)</f>
        <v>2.21</v>
      </c>
      <c r="M197" s="7"/>
      <c r="N197" s="7"/>
    </row>
    <row r="198" spans="1:14" ht="14.25" x14ac:dyDescent="0.15">
      <c r="A198" s="5" t="s">
        <v>88</v>
      </c>
      <c r="B198" s="16" t="s">
        <v>1783</v>
      </c>
      <c r="C198" s="4" t="s">
        <v>2372</v>
      </c>
      <c r="D198" s="17">
        <v>0</v>
      </c>
      <c r="E198" s="17">
        <v>293</v>
      </c>
      <c r="F198" s="18">
        <v>23</v>
      </c>
      <c r="G198" s="18">
        <v>21</v>
      </c>
      <c r="H198" s="18">
        <v>3.1</v>
      </c>
      <c r="I198" s="387">
        <v>0</v>
      </c>
      <c r="J198" s="19">
        <v>1.3</v>
      </c>
      <c r="K198" s="392">
        <f>VLOOKUP(A198,食品価格データ一覧表単価確定!$A$9:$L$458,12,FALSE)</f>
        <v>4.8600000000000003</v>
      </c>
      <c r="M198" s="7"/>
      <c r="N198" s="7"/>
    </row>
    <row r="199" spans="1:14" ht="14.25" x14ac:dyDescent="0.15">
      <c r="A199" s="5" t="s">
        <v>2721</v>
      </c>
      <c r="B199" s="16" t="s">
        <v>1784</v>
      </c>
      <c r="C199" s="4" t="s">
        <v>2475</v>
      </c>
      <c r="D199" s="17">
        <v>0</v>
      </c>
      <c r="E199" s="17">
        <v>351</v>
      </c>
      <c r="F199" s="18">
        <v>75.7</v>
      </c>
      <c r="G199" s="18">
        <v>3.2</v>
      </c>
      <c r="H199" s="18">
        <v>0.4</v>
      </c>
      <c r="I199" s="387">
        <v>9</v>
      </c>
      <c r="J199" s="19">
        <v>1.2</v>
      </c>
      <c r="K199" s="392">
        <f>VLOOKUP(A199,食品価格データ一覧表単価確定!$A$9:$L$458,12,FALSE)</f>
        <v>5.2</v>
      </c>
      <c r="M199" s="7"/>
      <c r="N199" s="7"/>
    </row>
    <row r="200" spans="1:14" ht="14.25" x14ac:dyDescent="0.15">
      <c r="A200" s="5" t="s">
        <v>89</v>
      </c>
      <c r="B200" s="16" t="s">
        <v>2520</v>
      </c>
      <c r="C200" s="4" t="s">
        <v>2529</v>
      </c>
      <c r="D200" s="17">
        <v>0</v>
      </c>
      <c r="E200" s="17">
        <v>153</v>
      </c>
      <c r="F200" s="18">
        <v>12.5</v>
      </c>
      <c r="G200" s="18">
        <v>11.2</v>
      </c>
      <c r="H200" s="18">
        <v>0.5</v>
      </c>
      <c r="I200" s="387">
        <v>0.1</v>
      </c>
      <c r="J200" s="19">
        <v>0.3</v>
      </c>
      <c r="K200" s="392">
        <f>VLOOKUP(A200,食品価格データ一覧表単価確定!$A$9:$L$458,12,FALSE)</f>
        <v>2.2000000000000002</v>
      </c>
      <c r="M200" s="7"/>
      <c r="N200" s="7"/>
    </row>
    <row r="201" spans="1:14" ht="14.25" x14ac:dyDescent="0.15">
      <c r="A201" s="5" t="s">
        <v>90</v>
      </c>
      <c r="B201" s="16" t="s">
        <v>1786</v>
      </c>
      <c r="C201" s="4" t="s">
        <v>2373</v>
      </c>
      <c r="D201" s="17">
        <v>0</v>
      </c>
      <c r="E201" s="17">
        <v>85</v>
      </c>
      <c r="F201" s="18">
        <v>19.2</v>
      </c>
      <c r="G201" s="18">
        <v>0.4</v>
      </c>
      <c r="H201" s="18">
        <v>0.1</v>
      </c>
      <c r="I201" s="387">
        <v>0.2</v>
      </c>
      <c r="J201" s="19">
        <v>0.3</v>
      </c>
      <c r="K201" s="392">
        <f>VLOOKUP(A201,食品価格データ一覧表単価確定!$A$9:$L$458,12,FALSE)</f>
        <v>1.76</v>
      </c>
      <c r="M201" s="7"/>
      <c r="N201" s="7"/>
    </row>
    <row r="202" spans="1:14" ht="14.25" x14ac:dyDescent="0.15">
      <c r="A202" s="5" t="s">
        <v>91</v>
      </c>
      <c r="B202" s="16" t="s">
        <v>2520</v>
      </c>
      <c r="C202" s="4" t="s">
        <v>2530</v>
      </c>
      <c r="D202" s="17">
        <v>0</v>
      </c>
      <c r="E202" s="17">
        <v>133</v>
      </c>
      <c r="F202" s="18">
        <v>22.3</v>
      </c>
      <c r="G202" s="18">
        <v>4.0999999999999996</v>
      </c>
      <c r="H202" s="18">
        <v>0.1</v>
      </c>
      <c r="I202" s="387">
        <v>0.5</v>
      </c>
      <c r="J202" s="19">
        <v>0.2</v>
      </c>
      <c r="K202" s="392">
        <f>VLOOKUP(A202,食品価格データ一覧表単価確定!$A$9:$L$458,12,FALSE)</f>
        <v>2</v>
      </c>
      <c r="M202" s="7"/>
      <c r="N202" s="7"/>
    </row>
    <row r="203" spans="1:14" ht="14.25" x14ac:dyDescent="0.15">
      <c r="A203" s="5" t="s">
        <v>92</v>
      </c>
      <c r="B203" s="16" t="s">
        <v>2424</v>
      </c>
      <c r="C203" s="4" t="s">
        <v>2374</v>
      </c>
      <c r="D203" s="17">
        <v>0</v>
      </c>
      <c r="E203" s="17">
        <v>200</v>
      </c>
      <c r="F203" s="18">
        <v>18.8</v>
      </c>
      <c r="G203" s="18">
        <v>12.3</v>
      </c>
      <c r="H203" s="18">
        <v>1.2</v>
      </c>
      <c r="I203" s="387">
        <v>0</v>
      </c>
      <c r="J203" s="19">
        <v>3.1</v>
      </c>
      <c r="K203" s="392">
        <f>VLOOKUP(A203,食品価格データ一覧表単価確定!$A$9:$L$458,12,FALSE)</f>
        <v>4.2699999999999996</v>
      </c>
      <c r="M203" s="7"/>
      <c r="N203" s="7"/>
    </row>
    <row r="204" spans="1:14" ht="14.25" x14ac:dyDescent="0.15">
      <c r="A204" s="5" t="s">
        <v>93</v>
      </c>
      <c r="B204" s="16" t="s">
        <v>2520</v>
      </c>
      <c r="C204" s="4" t="s">
        <v>2531</v>
      </c>
      <c r="D204" s="17">
        <v>0</v>
      </c>
      <c r="E204" s="17">
        <v>202</v>
      </c>
      <c r="F204" s="18">
        <v>20.7</v>
      </c>
      <c r="G204" s="18">
        <v>12.1</v>
      </c>
      <c r="H204" s="18">
        <v>0.3</v>
      </c>
      <c r="I204" s="387">
        <v>1.1000000000000001</v>
      </c>
      <c r="J204" s="19">
        <v>0.4</v>
      </c>
      <c r="K204" s="392">
        <f>VLOOKUP(A204,食品価格データ一覧表単価確定!$A$9:$L$458,12,FALSE)</f>
        <v>0.76</v>
      </c>
      <c r="M204" s="7"/>
      <c r="N204" s="7"/>
    </row>
    <row r="205" spans="1:14" ht="14.25" x14ac:dyDescent="0.15">
      <c r="A205" s="5" t="s">
        <v>94</v>
      </c>
      <c r="B205" s="16" t="s">
        <v>2520</v>
      </c>
      <c r="C205" s="4" t="s">
        <v>2532</v>
      </c>
      <c r="D205" s="17">
        <v>0</v>
      </c>
      <c r="E205" s="17">
        <v>177</v>
      </c>
      <c r="F205" s="18">
        <v>20.100000000000001</v>
      </c>
      <c r="G205" s="18">
        <v>9.6999999999999993</v>
      </c>
      <c r="H205" s="18">
        <v>0.1</v>
      </c>
      <c r="I205" s="387">
        <v>0.8</v>
      </c>
      <c r="J205" s="19">
        <v>0.2</v>
      </c>
      <c r="K205" s="392">
        <f>VLOOKUP(A205,食品価格データ一覧表単価確定!$A$9:$L$458,12,FALSE)</f>
        <v>1.5</v>
      </c>
      <c r="M205" s="7"/>
      <c r="N205" s="7"/>
    </row>
    <row r="206" spans="1:14" ht="14.25" x14ac:dyDescent="0.15">
      <c r="A206" s="5" t="s">
        <v>95</v>
      </c>
      <c r="B206" s="16" t="s">
        <v>1787</v>
      </c>
      <c r="C206" s="4" t="s">
        <v>2375</v>
      </c>
      <c r="D206" s="17">
        <v>0</v>
      </c>
      <c r="E206" s="17">
        <v>310</v>
      </c>
      <c r="F206" s="18">
        <v>18.5</v>
      </c>
      <c r="G206" s="18">
        <v>24.6</v>
      </c>
      <c r="H206" s="18">
        <v>0.1</v>
      </c>
      <c r="I206" s="387">
        <v>1.4</v>
      </c>
      <c r="J206" s="19">
        <v>0.3</v>
      </c>
      <c r="K206" s="392">
        <f>VLOOKUP(A206,食品価格データ一覧表単価確定!$A$9:$L$458,12,FALSE)</f>
        <v>0.85</v>
      </c>
      <c r="M206" s="7"/>
      <c r="N206" s="7"/>
    </row>
    <row r="207" spans="1:14" ht="14.25" x14ac:dyDescent="0.15">
      <c r="A207" s="5" t="s">
        <v>96</v>
      </c>
      <c r="B207" s="16" t="s">
        <v>1788</v>
      </c>
      <c r="C207" s="4" t="s">
        <v>2376</v>
      </c>
      <c r="D207" s="17">
        <v>10</v>
      </c>
      <c r="E207" s="17">
        <v>177</v>
      </c>
      <c r="F207" s="18">
        <v>15.6</v>
      </c>
      <c r="G207" s="18">
        <v>11.6</v>
      </c>
      <c r="H207" s="18">
        <v>0.5</v>
      </c>
      <c r="I207" s="387">
        <v>1.4</v>
      </c>
      <c r="J207" s="19">
        <v>1.5</v>
      </c>
      <c r="K207" s="392">
        <f>VLOOKUP(A207,食品価格データ一覧表単価確定!$A$9:$L$458,12,FALSE)</f>
        <v>1.52</v>
      </c>
      <c r="M207" s="7"/>
      <c r="N207" s="7"/>
    </row>
    <row r="208" spans="1:14" ht="14.25" x14ac:dyDescent="0.15">
      <c r="A208" s="5" t="s">
        <v>97</v>
      </c>
      <c r="B208" s="16" t="s">
        <v>2520</v>
      </c>
      <c r="C208" s="4" t="s">
        <v>2533</v>
      </c>
      <c r="D208" s="17">
        <v>0</v>
      </c>
      <c r="E208" s="17">
        <v>100</v>
      </c>
      <c r="F208" s="18">
        <v>19.100000000000001</v>
      </c>
      <c r="G208" s="18">
        <v>2.4</v>
      </c>
      <c r="H208" s="18">
        <v>0.5</v>
      </c>
      <c r="I208" s="387">
        <v>0</v>
      </c>
      <c r="J208" s="19">
        <v>0.7</v>
      </c>
      <c r="K208" s="392">
        <f>VLOOKUP(A208,食品価格データ一覧表単価確定!$A$9:$L$458,12,FALSE)</f>
        <v>1.27</v>
      </c>
      <c r="M208" s="7"/>
      <c r="N208" s="7"/>
    </row>
    <row r="209" spans="1:14" ht="14.25" x14ac:dyDescent="0.15">
      <c r="A209" s="5" t="s">
        <v>98</v>
      </c>
      <c r="B209" s="16" t="s">
        <v>2520</v>
      </c>
      <c r="C209" s="4" t="s">
        <v>2534</v>
      </c>
      <c r="D209" s="17">
        <v>0</v>
      </c>
      <c r="E209" s="17">
        <v>160</v>
      </c>
      <c r="F209" s="18">
        <v>17.8</v>
      </c>
      <c r="G209" s="18">
        <v>9</v>
      </c>
      <c r="H209" s="18">
        <v>0.1</v>
      </c>
      <c r="I209" s="387">
        <v>0.3</v>
      </c>
      <c r="J209" s="19">
        <v>0.5</v>
      </c>
      <c r="K209" s="392">
        <f>VLOOKUP(A209,食品価格データ一覧表単価確定!$A$9:$L$458,12,FALSE)</f>
        <v>3.45</v>
      </c>
      <c r="M209" s="7"/>
      <c r="N209" s="7"/>
    </row>
    <row r="210" spans="1:14" ht="14.25" x14ac:dyDescent="0.15">
      <c r="A210" s="5" t="s">
        <v>99</v>
      </c>
      <c r="B210" s="16" t="s">
        <v>2520</v>
      </c>
      <c r="C210" s="4" t="s">
        <v>2535</v>
      </c>
      <c r="D210" s="17">
        <v>0</v>
      </c>
      <c r="E210" s="17">
        <v>79</v>
      </c>
      <c r="F210" s="18">
        <v>18</v>
      </c>
      <c r="G210" s="18">
        <v>0.2</v>
      </c>
      <c r="H210" s="18">
        <v>0.1</v>
      </c>
      <c r="I210" s="387">
        <v>0.4</v>
      </c>
      <c r="J210" s="19">
        <v>0.5</v>
      </c>
      <c r="K210" s="392">
        <f>VLOOKUP(A210,食品価格データ一覧表単価確定!$A$9:$L$458,12,FALSE)</f>
        <v>1.01</v>
      </c>
      <c r="M210" s="7"/>
      <c r="N210" s="7"/>
    </row>
    <row r="211" spans="1:14" ht="14.25" x14ac:dyDescent="0.15">
      <c r="A211" s="5" t="s">
        <v>100</v>
      </c>
      <c r="B211" s="16" t="s">
        <v>1789</v>
      </c>
      <c r="C211" s="4" t="s">
        <v>1317</v>
      </c>
      <c r="D211" s="17">
        <v>0</v>
      </c>
      <c r="E211" s="17">
        <v>103</v>
      </c>
      <c r="F211" s="18">
        <v>10</v>
      </c>
      <c r="G211" s="18">
        <v>1.1000000000000001</v>
      </c>
      <c r="H211" s="18">
        <v>12</v>
      </c>
      <c r="I211" s="387">
        <v>0.2</v>
      </c>
      <c r="J211" s="19">
        <v>2.5</v>
      </c>
      <c r="K211" s="392">
        <f>VLOOKUP(A211,食品価格データ一覧表単価確定!$A$9:$L$458,12,FALSE)</f>
        <v>1.1599999999999999</v>
      </c>
      <c r="M211" s="7"/>
      <c r="N211" s="7"/>
    </row>
    <row r="212" spans="1:14" ht="14.25" x14ac:dyDescent="0.15">
      <c r="A212" s="5" t="s">
        <v>101</v>
      </c>
      <c r="B212" s="16" t="s">
        <v>1790</v>
      </c>
      <c r="C212" s="4" t="s">
        <v>1319</v>
      </c>
      <c r="D212" s="17">
        <v>0</v>
      </c>
      <c r="E212" s="17">
        <v>120</v>
      </c>
      <c r="F212" s="18">
        <v>20.9</v>
      </c>
      <c r="G212" s="18">
        <v>2.5</v>
      </c>
      <c r="H212" s="18">
        <v>3.4</v>
      </c>
      <c r="I212" s="387">
        <v>0</v>
      </c>
      <c r="J212" s="19">
        <v>4.5999999999999996</v>
      </c>
      <c r="K212" s="392">
        <f>VLOOKUP(A212,食品価格データ一覧表単価確定!$A$9:$L$458,12,FALSE)</f>
        <v>3.88</v>
      </c>
      <c r="M212" s="7"/>
      <c r="N212" s="7"/>
    </row>
    <row r="213" spans="1:14" s="7" customFormat="1" ht="14.25" x14ac:dyDescent="0.15">
      <c r="A213" s="5" t="s">
        <v>102</v>
      </c>
      <c r="B213" s="16" t="s">
        <v>1791</v>
      </c>
      <c r="C213" s="4" t="s">
        <v>1322</v>
      </c>
      <c r="D213" s="17">
        <v>0</v>
      </c>
      <c r="E213" s="17">
        <v>126</v>
      </c>
      <c r="F213" s="18">
        <v>21</v>
      </c>
      <c r="G213" s="18">
        <v>3.3</v>
      </c>
      <c r="H213" s="18">
        <v>3</v>
      </c>
      <c r="I213" s="387">
        <v>0.7</v>
      </c>
      <c r="J213" s="19">
        <v>5.6</v>
      </c>
      <c r="K213" s="392">
        <f>VLOOKUP(A213,食品価格データ一覧表単価確定!$A$9:$L$458,12,FALSE)</f>
        <v>2.46</v>
      </c>
      <c r="L213" s="14"/>
    </row>
    <row r="214" spans="1:14" ht="14.25" x14ac:dyDescent="0.15">
      <c r="A214" s="21" t="s">
        <v>103</v>
      </c>
      <c r="B214" s="22" t="s">
        <v>2690</v>
      </c>
      <c r="C214" s="42" t="s">
        <v>671</v>
      </c>
      <c r="D214" s="23">
        <v>0</v>
      </c>
      <c r="E214" s="23">
        <v>278</v>
      </c>
      <c r="F214" s="24">
        <v>25.5</v>
      </c>
      <c r="G214" s="24">
        <v>1.1000000000000001</v>
      </c>
      <c r="H214" s="24">
        <v>41.5</v>
      </c>
      <c r="I214" s="388">
        <v>1.3</v>
      </c>
      <c r="J214" s="25">
        <v>4.0999999999999996</v>
      </c>
      <c r="K214" s="392">
        <f>VLOOKUP(A214,食品価格データ一覧表単価確定!$A$9:$L$458,12,FALSE)</f>
        <v>2.2599999999999998</v>
      </c>
      <c r="M214" s="7"/>
      <c r="N214" s="7"/>
    </row>
    <row r="215" spans="1:14" ht="14.25" x14ac:dyDescent="0.15">
      <c r="A215" s="5" t="s">
        <v>104</v>
      </c>
      <c r="B215" s="16" t="s">
        <v>2520</v>
      </c>
      <c r="C215" s="4" t="s">
        <v>2536</v>
      </c>
      <c r="D215" s="17">
        <v>0</v>
      </c>
      <c r="E215" s="17">
        <v>102</v>
      </c>
      <c r="F215" s="18">
        <v>19.899999999999999</v>
      </c>
      <c r="G215" s="18">
        <v>1.6</v>
      </c>
      <c r="H215" s="18">
        <v>0.8</v>
      </c>
      <c r="I215" s="387">
        <v>0.3</v>
      </c>
      <c r="J215" s="19">
        <v>0.5</v>
      </c>
      <c r="K215" s="392">
        <f>VLOOKUP(A215,食品価格データ一覧表単価確定!$A$9:$L$458,12,FALSE)</f>
        <v>2.2999999999999998</v>
      </c>
      <c r="M215" s="7"/>
      <c r="N215" s="7"/>
    </row>
    <row r="216" spans="1:14" ht="14.25" x14ac:dyDescent="0.15">
      <c r="A216" s="5" t="s">
        <v>105</v>
      </c>
      <c r="B216" s="16" t="s">
        <v>2520</v>
      </c>
      <c r="C216" s="4" t="s">
        <v>2537</v>
      </c>
      <c r="D216" s="17">
        <v>0</v>
      </c>
      <c r="E216" s="17">
        <v>227</v>
      </c>
      <c r="F216" s="18">
        <v>19.8</v>
      </c>
      <c r="G216" s="18">
        <v>16.3</v>
      </c>
      <c r="H216" s="18">
        <v>0.3</v>
      </c>
      <c r="I216" s="387">
        <v>1.2</v>
      </c>
      <c r="J216" s="19">
        <v>0.1</v>
      </c>
      <c r="K216" s="392">
        <f>VLOOKUP(A216,食品価格データ一覧表単価確定!$A$9:$L$458,12,FALSE)</f>
        <v>1.1499999999999999</v>
      </c>
      <c r="M216" s="7"/>
      <c r="N216" s="7"/>
    </row>
    <row r="217" spans="1:14" ht="14.25" x14ac:dyDescent="0.15">
      <c r="A217" s="5" t="s">
        <v>106</v>
      </c>
      <c r="B217" s="16" t="s">
        <v>2520</v>
      </c>
      <c r="C217" s="4" t="s">
        <v>2538</v>
      </c>
      <c r="D217" s="17">
        <v>0</v>
      </c>
      <c r="E217" s="17">
        <v>84</v>
      </c>
      <c r="F217" s="18">
        <v>17</v>
      </c>
      <c r="G217" s="18">
        <v>1.3</v>
      </c>
      <c r="H217" s="18">
        <v>0</v>
      </c>
      <c r="I217" s="387">
        <v>0.3</v>
      </c>
      <c r="J217" s="19">
        <v>0.4</v>
      </c>
      <c r="K217" s="392">
        <f>VLOOKUP(A217,食品価格データ一覧表単価確定!$A$9:$L$458,12,FALSE)</f>
        <v>1.21</v>
      </c>
      <c r="M217" s="7"/>
      <c r="N217" s="7"/>
    </row>
    <row r="218" spans="1:14" ht="14.25" x14ac:dyDescent="0.15">
      <c r="A218" s="5" t="s">
        <v>2044</v>
      </c>
      <c r="B218" s="16" t="s">
        <v>1785</v>
      </c>
      <c r="C218" s="4" t="s">
        <v>2377</v>
      </c>
      <c r="D218" s="17">
        <v>0</v>
      </c>
      <c r="E218" s="17">
        <v>267</v>
      </c>
      <c r="F218" s="18">
        <v>17.7</v>
      </c>
      <c r="G218" s="18">
        <v>21.7</v>
      </c>
      <c r="H218" s="18">
        <v>0.1</v>
      </c>
      <c r="I218" s="387">
        <v>0.5</v>
      </c>
      <c r="J218" s="19">
        <v>0.9</v>
      </c>
      <c r="K218" s="392">
        <f>VLOOKUP(A218,食品価格データ一覧表単価確定!$A$9:$L$458,12,FALSE)</f>
        <v>1.08</v>
      </c>
      <c r="M218" s="7"/>
      <c r="N218" s="7"/>
    </row>
    <row r="219" spans="1:14" ht="14.25" x14ac:dyDescent="0.15">
      <c r="A219" s="5" t="s">
        <v>2045</v>
      </c>
      <c r="B219" s="16" t="s">
        <v>1792</v>
      </c>
      <c r="C219" s="4" t="s">
        <v>2378</v>
      </c>
      <c r="D219" s="17">
        <v>0</v>
      </c>
      <c r="E219" s="17">
        <v>288</v>
      </c>
      <c r="F219" s="18">
        <v>18.8</v>
      </c>
      <c r="G219" s="18">
        <v>23.6</v>
      </c>
      <c r="H219" s="18">
        <v>0.1</v>
      </c>
      <c r="I219" s="387">
        <v>1.8</v>
      </c>
      <c r="J219" s="19">
        <v>0.9</v>
      </c>
      <c r="K219" s="392">
        <f>VLOOKUP(A219,食品価格データ一覧表単価確定!$A$9:$L$458,12,FALSE)</f>
        <v>0.99</v>
      </c>
      <c r="M219" s="7"/>
      <c r="N219" s="7"/>
    </row>
    <row r="220" spans="1:14" ht="14.25" x14ac:dyDescent="0.15">
      <c r="A220" s="5" t="s">
        <v>110</v>
      </c>
      <c r="B220" s="16" t="s">
        <v>2520</v>
      </c>
      <c r="C220" s="4" t="s">
        <v>2518</v>
      </c>
      <c r="D220" s="17">
        <v>0</v>
      </c>
      <c r="E220" s="17">
        <v>77</v>
      </c>
      <c r="F220" s="18">
        <v>17</v>
      </c>
      <c r="G220" s="18">
        <v>0.6</v>
      </c>
      <c r="H220" s="18">
        <v>0</v>
      </c>
      <c r="I220" s="387">
        <v>0.2</v>
      </c>
      <c r="J220" s="19">
        <v>0.4</v>
      </c>
      <c r="K220" s="392">
        <f>VLOOKUP(A220,食品価格データ一覧表単価確定!$A$9:$L$458,12,FALSE)</f>
        <v>1.73</v>
      </c>
      <c r="M220" s="7"/>
      <c r="N220" s="7"/>
    </row>
    <row r="221" spans="1:14" ht="14.25" x14ac:dyDescent="0.15">
      <c r="A221" s="5" t="s">
        <v>394</v>
      </c>
      <c r="B221" s="16" t="s">
        <v>2289</v>
      </c>
      <c r="C221" s="4" t="s">
        <v>672</v>
      </c>
      <c r="D221" s="17">
        <v>0</v>
      </c>
      <c r="E221" s="17">
        <v>100</v>
      </c>
      <c r="F221" s="18">
        <v>17.600000000000001</v>
      </c>
      <c r="G221" s="18">
        <v>1.9</v>
      </c>
      <c r="H221" s="18">
        <v>1.9</v>
      </c>
      <c r="I221" s="387">
        <v>2.8</v>
      </c>
      <c r="J221" s="19">
        <v>0.6</v>
      </c>
      <c r="K221" s="392">
        <f>VLOOKUP(A221,食品価格データ一覧表単価確定!$A$9:$L$458,12,FALSE)</f>
        <v>3.13</v>
      </c>
      <c r="M221" s="7"/>
      <c r="N221" s="7"/>
    </row>
    <row r="222" spans="1:14" ht="14.25" x14ac:dyDescent="0.15">
      <c r="A222" s="5" t="s">
        <v>111</v>
      </c>
      <c r="B222" s="16" t="s">
        <v>1793</v>
      </c>
      <c r="C222" s="4" t="s">
        <v>2379</v>
      </c>
      <c r="D222" s="17">
        <v>0</v>
      </c>
      <c r="E222" s="17">
        <v>88</v>
      </c>
      <c r="F222" s="18">
        <v>16.899999999999999</v>
      </c>
      <c r="G222" s="18">
        <v>0.8</v>
      </c>
      <c r="H222" s="18">
        <v>3.5</v>
      </c>
      <c r="I222" s="387">
        <v>0.4</v>
      </c>
      <c r="J222" s="19">
        <v>0.3</v>
      </c>
      <c r="K222" s="392">
        <f>VLOOKUP(A222,食品価格データ一覧表単価確定!$A$9:$L$458,12,FALSE)</f>
        <v>5.05</v>
      </c>
      <c r="M222" s="7"/>
      <c r="N222" s="7"/>
    </row>
    <row r="223" spans="1:14" ht="14.25" x14ac:dyDescent="0.15">
      <c r="A223" s="5" t="s">
        <v>112</v>
      </c>
      <c r="B223" s="16" t="s">
        <v>1794</v>
      </c>
      <c r="C223" s="4" t="s">
        <v>1331</v>
      </c>
      <c r="D223" s="17">
        <v>0</v>
      </c>
      <c r="E223" s="17">
        <v>94</v>
      </c>
      <c r="F223" s="18">
        <v>19.5</v>
      </c>
      <c r="G223" s="18">
        <v>0.6</v>
      </c>
      <c r="H223" s="18">
        <v>1.5</v>
      </c>
      <c r="I223" s="387">
        <v>0.1</v>
      </c>
      <c r="J223" s="19">
        <v>1</v>
      </c>
      <c r="K223" s="392">
        <f>VLOOKUP(A223,食品価格データ一覧表単価確定!$A$9:$L$458,12,FALSE)</f>
        <v>5.96</v>
      </c>
      <c r="M223" s="7"/>
      <c r="N223" s="7"/>
    </row>
    <row r="224" spans="1:14" ht="14.25" x14ac:dyDescent="0.15">
      <c r="A224" s="5" t="s">
        <v>395</v>
      </c>
      <c r="B224" s="16" t="s">
        <v>1795</v>
      </c>
      <c r="C224" s="4" t="s">
        <v>2380</v>
      </c>
      <c r="D224" s="17">
        <v>50</v>
      </c>
      <c r="E224" s="17">
        <v>83</v>
      </c>
      <c r="F224" s="18">
        <v>18.7</v>
      </c>
      <c r="G224" s="18">
        <v>0.4</v>
      </c>
      <c r="H224" s="18">
        <v>0.1</v>
      </c>
      <c r="I224" s="387">
        <v>0.2</v>
      </c>
      <c r="J224" s="19">
        <v>0.6</v>
      </c>
      <c r="K224" s="392">
        <f>VLOOKUP(A224,食品価格データ一覧表単価確定!$A$9:$L$458,12,FALSE)</f>
        <v>2.89</v>
      </c>
      <c r="M224" s="7"/>
      <c r="N224" s="7"/>
    </row>
    <row r="225" spans="1:14" ht="14.25" x14ac:dyDescent="0.15">
      <c r="A225" s="5" t="s">
        <v>113</v>
      </c>
      <c r="B225" s="16" t="s">
        <v>1796</v>
      </c>
      <c r="C225" s="4" t="s">
        <v>1336</v>
      </c>
      <c r="D225" s="17">
        <v>0</v>
      </c>
      <c r="E225" s="17">
        <v>312</v>
      </c>
      <c r="F225" s="18">
        <v>64.900000000000006</v>
      </c>
      <c r="G225" s="18">
        <v>4</v>
      </c>
      <c r="H225" s="18">
        <v>0.1</v>
      </c>
      <c r="I225" s="387">
        <v>0</v>
      </c>
      <c r="J225" s="19">
        <v>3</v>
      </c>
      <c r="K225" s="392">
        <f>VLOOKUP(A225,食品価格データ一覧表単価確定!$A$9:$L$458,12,FALSE)</f>
        <v>13.02</v>
      </c>
      <c r="M225" s="7"/>
      <c r="N225" s="7"/>
    </row>
    <row r="226" spans="1:14" ht="14.25" x14ac:dyDescent="0.15">
      <c r="A226" s="5" t="s">
        <v>114</v>
      </c>
      <c r="B226" s="16" t="s">
        <v>1797</v>
      </c>
      <c r="C226" s="4" t="s">
        <v>2381</v>
      </c>
      <c r="D226" s="17">
        <v>0</v>
      </c>
      <c r="E226" s="17">
        <v>91</v>
      </c>
      <c r="F226" s="18">
        <v>19.600000000000001</v>
      </c>
      <c r="G226" s="18">
        <v>0.6</v>
      </c>
      <c r="H226" s="18">
        <v>0.7</v>
      </c>
      <c r="I226" s="387">
        <v>0.1</v>
      </c>
      <c r="J226" s="19">
        <v>0.3</v>
      </c>
      <c r="K226" s="392">
        <f>VLOOKUP(A226,食品価格データ一覧表単価確定!$A$9:$L$458,12,FALSE)</f>
        <v>1.67</v>
      </c>
      <c r="M226" s="7"/>
      <c r="N226" s="7"/>
    </row>
    <row r="227" spans="1:14" ht="14.25" x14ac:dyDescent="0.15">
      <c r="A227" s="5" t="s">
        <v>115</v>
      </c>
      <c r="B227" s="16" t="s">
        <v>1800</v>
      </c>
      <c r="C227" s="4" t="s">
        <v>689</v>
      </c>
      <c r="D227" s="17">
        <v>0</v>
      </c>
      <c r="E227" s="17">
        <v>73</v>
      </c>
      <c r="F227" s="18">
        <v>16.3</v>
      </c>
      <c r="G227" s="18">
        <v>0.4</v>
      </c>
      <c r="H227" s="18">
        <v>0.2</v>
      </c>
      <c r="I227" s="387">
        <v>0</v>
      </c>
      <c r="J227" s="19">
        <v>1.7</v>
      </c>
      <c r="K227" s="392">
        <f>VLOOKUP(A227,食品価格データ一覧表単価確定!$A$9:$L$458,12,FALSE)</f>
        <v>2.91</v>
      </c>
      <c r="M227" s="7"/>
      <c r="N227" s="7"/>
    </row>
    <row r="228" spans="1:14" ht="14.25" x14ac:dyDescent="0.15">
      <c r="A228" s="5" t="s">
        <v>116</v>
      </c>
      <c r="B228" s="16" t="s">
        <v>1801</v>
      </c>
      <c r="C228" s="4" t="s">
        <v>1352</v>
      </c>
      <c r="D228" s="17">
        <v>0</v>
      </c>
      <c r="E228" s="17">
        <v>90</v>
      </c>
      <c r="F228" s="18">
        <v>12.1</v>
      </c>
      <c r="G228" s="18">
        <v>0.5</v>
      </c>
      <c r="H228" s="18">
        <v>9.1999999999999993</v>
      </c>
      <c r="I228" s="387">
        <v>0.1</v>
      </c>
      <c r="J228" s="19">
        <v>2.2000000000000002</v>
      </c>
      <c r="K228" s="392">
        <f>VLOOKUP(A228,食品価格データ一覧表単価確定!$A$9:$L$458,12,FALSE)</f>
        <v>1.8</v>
      </c>
      <c r="M228" s="7"/>
      <c r="N228" s="7"/>
    </row>
    <row r="229" spans="1:14" ht="14.25" x14ac:dyDescent="0.15">
      <c r="A229" s="5" t="s">
        <v>117</v>
      </c>
      <c r="B229" s="16" t="s">
        <v>1802</v>
      </c>
      <c r="C229" s="4" t="s">
        <v>2476</v>
      </c>
      <c r="D229" s="17">
        <v>0</v>
      </c>
      <c r="E229" s="17">
        <v>95</v>
      </c>
      <c r="F229" s="18">
        <v>12</v>
      </c>
      <c r="G229" s="18">
        <v>0.9</v>
      </c>
      <c r="H229" s="18">
        <v>9.6999999999999993</v>
      </c>
      <c r="I229" s="387">
        <v>0</v>
      </c>
      <c r="J229" s="19">
        <v>2.5</v>
      </c>
      <c r="K229" s="392">
        <f>VLOOKUP(A229,食品価格データ一覧表単価確定!$A$9:$L$458,12,FALSE)</f>
        <v>1.32</v>
      </c>
      <c r="M229" s="7"/>
      <c r="N229" s="7"/>
    </row>
    <row r="230" spans="1:14" ht="14.25" x14ac:dyDescent="0.15">
      <c r="A230" s="5" t="s">
        <v>118</v>
      </c>
      <c r="B230" s="16" t="s">
        <v>1803</v>
      </c>
      <c r="C230" s="4" t="s">
        <v>2382</v>
      </c>
      <c r="D230" s="17">
        <v>0</v>
      </c>
      <c r="E230" s="17">
        <v>121</v>
      </c>
      <c r="F230" s="18">
        <v>12.2</v>
      </c>
      <c r="G230" s="18">
        <v>2</v>
      </c>
      <c r="H230" s="18">
        <v>13.5</v>
      </c>
      <c r="I230" s="387">
        <v>0</v>
      </c>
      <c r="J230" s="19">
        <v>2.1</v>
      </c>
      <c r="K230" s="392">
        <f>VLOOKUP(A230,食品価格データ一覧表単価確定!$A$9:$L$458,12,FALSE)</f>
        <v>0.5</v>
      </c>
      <c r="M230" s="7"/>
      <c r="N230" s="7"/>
    </row>
    <row r="231" spans="1:14" ht="14.25" x14ac:dyDescent="0.15">
      <c r="A231" s="5" t="s">
        <v>119</v>
      </c>
      <c r="B231" s="16" t="s">
        <v>1804</v>
      </c>
      <c r="C231" s="4" t="s">
        <v>1363</v>
      </c>
      <c r="D231" s="17">
        <v>0</v>
      </c>
      <c r="E231" s="17">
        <v>113</v>
      </c>
      <c r="F231" s="18">
        <v>12</v>
      </c>
      <c r="G231" s="18">
        <v>1.3</v>
      </c>
      <c r="H231" s="18">
        <v>6.5</v>
      </c>
      <c r="I231" s="387">
        <v>1.2</v>
      </c>
      <c r="J231" s="19">
        <v>1.4</v>
      </c>
      <c r="K231" s="392">
        <f>VLOOKUP(A231,食品価格データ一覧表単価確定!$A$9:$L$458,12,FALSE)</f>
        <v>0.86</v>
      </c>
      <c r="M231" s="7"/>
      <c r="N231" s="7"/>
    </row>
    <row r="232" spans="1:14" ht="14.25" x14ac:dyDescent="0.15">
      <c r="A232" s="5" t="s">
        <v>120</v>
      </c>
      <c r="B232" s="16" t="s">
        <v>1805</v>
      </c>
      <c r="C232" s="4" t="s">
        <v>2383</v>
      </c>
      <c r="D232" s="17">
        <v>0</v>
      </c>
      <c r="E232" s="17">
        <v>80</v>
      </c>
      <c r="F232" s="18">
        <v>7.6</v>
      </c>
      <c r="G232" s="18">
        <v>0.4</v>
      </c>
      <c r="H232" s="18">
        <v>11.6</v>
      </c>
      <c r="I232" s="387">
        <v>0.1</v>
      </c>
      <c r="J232" s="19">
        <v>2</v>
      </c>
      <c r="K232" s="392">
        <f>VLOOKUP(A232,食品価格データ一覧表単価確定!$A$9:$L$458,12,FALSE)</f>
        <v>0.88</v>
      </c>
      <c r="M232" s="7"/>
      <c r="N232" s="7"/>
    </row>
    <row r="233" spans="1:14" ht="14.25" x14ac:dyDescent="0.15">
      <c r="A233" s="5" t="s">
        <v>121</v>
      </c>
      <c r="B233" s="16" t="s">
        <v>1806</v>
      </c>
      <c r="C233" s="4" t="s">
        <v>2584</v>
      </c>
      <c r="D233" s="17">
        <v>0</v>
      </c>
      <c r="E233" s="17">
        <v>94</v>
      </c>
      <c r="F233" s="18">
        <v>9.9</v>
      </c>
      <c r="G233" s="18">
        <v>1</v>
      </c>
      <c r="H233" s="18">
        <v>11.4</v>
      </c>
      <c r="I233" s="387">
        <v>0</v>
      </c>
      <c r="J233" s="19">
        <v>1.5</v>
      </c>
      <c r="K233" s="392">
        <f>VLOOKUP(A233,食品価格データ一覧表単価確定!$A$9:$L$458,12,FALSE)</f>
        <v>1.03</v>
      </c>
      <c r="M233" s="7"/>
      <c r="N233" s="7"/>
    </row>
    <row r="234" spans="1:14" ht="14.25" x14ac:dyDescent="0.15">
      <c r="A234" s="5" t="s">
        <v>122</v>
      </c>
      <c r="B234" s="16" t="s">
        <v>1807</v>
      </c>
      <c r="C234" s="4" t="s">
        <v>2572</v>
      </c>
      <c r="D234" s="17">
        <v>0</v>
      </c>
      <c r="E234" s="17">
        <v>139</v>
      </c>
      <c r="F234" s="18">
        <v>12.5</v>
      </c>
      <c r="G234" s="18">
        <v>3.7</v>
      </c>
      <c r="H234" s="18">
        <v>13.9</v>
      </c>
      <c r="I234" s="387">
        <v>0.3</v>
      </c>
      <c r="J234" s="19">
        <v>1.9</v>
      </c>
      <c r="K234" s="392">
        <f>VLOOKUP(A234,食品価格データ一覧表単価確定!$A$9:$L$458,12,FALSE)</f>
        <v>0.8</v>
      </c>
      <c r="M234" s="7"/>
      <c r="N234" s="7"/>
    </row>
    <row r="235" spans="1:14" ht="14.25" x14ac:dyDescent="0.15">
      <c r="A235" s="5" t="s">
        <v>123</v>
      </c>
      <c r="B235" s="16" t="s">
        <v>1808</v>
      </c>
      <c r="C235" s="4" t="s">
        <v>2477</v>
      </c>
      <c r="D235" s="17">
        <v>0</v>
      </c>
      <c r="E235" s="17">
        <v>172</v>
      </c>
      <c r="F235" s="18">
        <v>8.6999999999999993</v>
      </c>
      <c r="G235" s="18">
        <v>9.1</v>
      </c>
      <c r="H235" s="18">
        <v>13.7</v>
      </c>
      <c r="I235" s="387">
        <v>0.4</v>
      </c>
      <c r="J235" s="19">
        <v>1.9</v>
      </c>
      <c r="K235" s="392">
        <f>VLOOKUP(A235,食品価格データ一覧表単価確定!$A$9:$L$458,12,FALSE)</f>
        <v>0.89</v>
      </c>
      <c r="M235" s="7"/>
      <c r="N235" s="7"/>
    </row>
    <row r="236" spans="1:14" ht="14.25" x14ac:dyDescent="0.15">
      <c r="A236" s="5" t="s">
        <v>2066</v>
      </c>
      <c r="B236" s="16" t="s">
        <v>2521</v>
      </c>
      <c r="C236" s="4" t="s">
        <v>2524</v>
      </c>
      <c r="D236" s="17">
        <v>0</v>
      </c>
      <c r="E236" s="17">
        <v>86</v>
      </c>
      <c r="F236" s="18">
        <v>18.600000000000001</v>
      </c>
      <c r="G236" s="18">
        <v>0.7</v>
      </c>
      <c r="H236" s="18">
        <v>0.1</v>
      </c>
      <c r="I236" s="387">
        <v>0.1</v>
      </c>
      <c r="J236" s="19">
        <v>0.5</v>
      </c>
      <c r="K236" s="392">
        <f>VLOOKUP(A236,食品価格データ一覧表単価確定!$A$9:$L$458,12,FALSE)</f>
        <v>1.06</v>
      </c>
      <c r="M236" s="7"/>
      <c r="N236" s="7"/>
    </row>
    <row r="237" spans="1:14" ht="14.25" x14ac:dyDescent="0.15">
      <c r="A237" s="5" t="s">
        <v>396</v>
      </c>
      <c r="B237" s="16" t="s">
        <v>1436</v>
      </c>
      <c r="C237" s="4" t="s">
        <v>1380</v>
      </c>
      <c r="D237" s="17">
        <v>0</v>
      </c>
      <c r="E237" s="17">
        <v>411</v>
      </c>
      <c r="F237" s="18">
        <v>13.8</v>
      </c>
      <c r="G237" s="18">
        <v>37.4</v>
      </c>
      <c r="H237" s="18">
        <v>0.2</v>
      </c>
      <c r="I237" s="387">
        <v>0.7</v>
      </c>
      <c r="J237" s="19">
        <v>0.1</v>
      </c>
      <c r="K237" s="392">
        <f>VLOOKUP(A237,食品価格データ一覧表単価確定!$A$9:$L$458,12,FALSE)</f>
        <v>5.83</v>
      </c>
      <c r="M237" s="7"/>
      <c r="N237" s="7"/>
    </row>
    <row r="238" spans="1:14" ht="14.25" x14ac:dyDescent="0.15">
      <c r="A238" s="5" t="s">
        <v>397</v>
      </c>
      <c r="B238" s="16" t="s">
        <v>1436</v>
      </c>
      <c r="C238" s="4" t="s">
        <v>1382</v>
      </c>
      <c r="D238" s="17">
        <v>0</v>
      </c>
      <c r="E238" s="17">
        <v>259</v>
      </c>
      <c r="F238" s="18">
        <v>18.899999999999999</v>
      </c>
      <c r="G238" s="18">
        <v>17.5</v>
      </c>
      <c r="H238" s="18">
        <v>0.5</v>
      </c>
      <c r="I238" s="387">
        <v>1</v>
      </c>
      <c r="J238" s="19">
        <v>0.1</v>
      </c>
      <c r="K238" s="392">
        <f>VLOOKUP(A238,食品価格データ一覧表単価確定!$A$9:$L$458,12,FALSE)</f>
        <v>6.8</v>
      </c>
      <c r="M238" s="7"/>
      <c r="N238" s="7"/>
    </row>
    <row r="239" spans="1:14" ht="14.25" x14ac:dyDescent="0.15">
      <c r="A239" s="5" t="s">
        <v>348</v>
      </c>
      <c r="B239" s="16" t="s">
        <v>1436</v>
      </c>
      <c r="C239" s="4" t="s">
        <v>1383</v>
      </c>
      <c r="D239" s="17">
        <v>0</v>
      </c>
      <c r="E239" s="17">
        <v>223</v>
      </c>
      <c r="F239" s="18">
        <v>19.100000000000001</v>
      </c>
      <c r="G239" s="18">
        <v>15</v>
      </c>
      <c r="H239" s="18">
        <v>0.3</v>
      </c>
      <c r="I239" s="387">
        <v>2.5</v>
      </c>
      <c r="J239" s="19">
        <v>0.1</v>
      </c>
      <c r="K239" s="392">
        <f>VLOOKUP(A239,食品価格データ一覧表単価確定!$A$9:$L$458,12,FALSE)</f>
        <v>17.489999999999998</v>
      </c>
      <c r="M239" s="7"/>
      <c r="N239" s="7"/>
    </row>
    <row r="240" spans="1:14" ht="14.25" x14ac:dyDescent="0.15">
      <c r="A240" s="5" t="s">
        <v>398</v>
      </c>
      <c r="B240" s="16" t="s">
        <v>1809</v>
      </c>
      <c r="C240" s="4" t="s">
        <v>1385</v>
      </c>
      <c r="D240" s="17">
        <v>0</v>
      </c>
      <c r="E240" s="17">
        <v>240</v>
      </c>
      <c r="F240" s="18">
        <v>17.899999999999999</v>
      </c>
      <c r="G240" s="18">
        <v>17.399999999999999</v>
      </c>
      <c r="H240" s="18">
        <v>0.1</v>
      </c>
      <c r="I240" s="387">
        <v>1.2</v>
      </c>
      <c r="J240" s="19">
        <v>0.1</v>
      </c>
      <c r="K240" s="392">
        <f>VLOOKUP(A240,食品価格データ一覧表単価確定!$A$9:$L$458,12,FALSE)</f>
        <v>1.97</v>
      </c>
      <c r="M240" s="7"/>
      <c r="N240" s="7"/>
    </row>
    <row r="241" spans="1:14" ht="14.25" x14ac:dyDescent="0.15">
      <c r="A241" s="5" t="s">
        <v>399</v>
      </c>
      <c r="B241" s="16" t="s">
        <v>1810</v>
      </c>
      <c r="C241" s="4" t="s">
        <v>1388</v>
      </c>
      <c r="D241" s="17">
        <v>0</v>
      </c>
      <c r="E241" s="17">
        <v>371</v>
      </c>
      <c r="F241" s="18">
        <v>14.4</v>
      </c>
      <c r="G241" s="18">
        <v>32.9</v>
      </c>
      <c r="H241" s="18">
        <v>0.2</v>
      </c>
      <c r="I241" s="387">
        <v>1.5</v>
      </c>
      <c r="J241" s="19">
        <v>0.1</v>
      </c>
      <c r="K241" s="392">
        <f>VLOOKUP(A241,食品価格データ一覧表単価確定!$A$9:$L$458,12,FALSE)</f>
        <v>1.36</v>
      </c>
      <c r="M241" s="7"/>
      <c r="N241" s="7"/>
    </row>
    <row r="242" spans="1:14" ht="14.25" x14ac:dyDescent="0.15">
      <c r="A242" s="5" t="s">
        <v>400</v>
      </c>
      <c r="B242" s="16" t="s">
        <v>1811</v>
      </c>
      <c r="C242" s="4" t="s">
        <v>1390</v>
      </c>
      <c r="D242" s="17">
        <v>0</v>
      </c>
      <c r="E242" s="17">
        <v>165</v>
      </c>
      <c r="F242" s="18">
        <v>19.600000000000001</v>
      </c>
      <c r="G242" s="18">
        <v>8.6</v>
      </c>
      <c r="H242" s="18">
        <v>0.4</v>
      </c>
      <c r="I242" s="390">
        <v>1</v>
      </c>
      <c r="J242" s="19">
        <v>0.1</v>
      </c>
      <c r="K242" s="392">
        <f>VLOOKUP(A242,食品価格データ一覧表単価確定!$A$9:$L$458,12,FALSE)</f>
        <v>1.44</v>
      </c>
      <c r="M242" s="7"/>
      <c r="N242" s="7"/>
    </row>
    <row r="243" spans="1:14" ht="14.25" x14ac:dyDescent="0.15">
      <c r="A243" s="5" t="s">
        <v>401</v>
      </c>
      <c r="B243" s="16" t="s">
        <v>1812</v>
      </c>
      <c r="C243" s="4" t="s">
        <v>2384</v>
      </c>
      <c r="D243" s="17">
        <v>0</v>
      </c>
      <c r="E243" s="17">
        <v>133</v>
      </c>
      <c r="F243" s="18">
        <v>20.5</v>
      </c>
      <c r="G243" s="18">
        <v>4.8</v>
      </c>
      <c r="H243" s="18">
        <v>0.3</v>
      </c>
      <c r="I243" s="387">
        <v>2.8</v>
      </c>
      <c r="J243" s="19">
        <v>0.1</v>
      </c>
      <c r="K243" s="392">
        <f>VLOOKUP(A243,食品価格データ一覧表単価確定!$A$9:$L$458,12,FALSE)</f>
        <v>4.95</v>
      </c>
      <c r="M243" s="7"/>
      <c r="N243" s="7"/>
    </row>
    <row r="244" spans="1:14" ht="14.25" x14ac:dyDescent="0.15">
      <c r="A244" s="5" t="s">
        <v>349</v>
      </c>
      <c r="B244" s="16" t="s">
        <v>1813</v>
      </c>
      <c r="C244" s="4" t="s">
        <v>1394</v>
      </c>
      <c r="D244" s="17">
        <v>0</v>
      </c>
      <c r="E244" s="17">
        <v>272</v>
      </c>
      <c r="F244" s="18">
        <v>17.100000000000001</v>
      </c>
      <c r="G244" s="18">
        <v>21.1</v>
      </c>
      <c r="H244" s="18">
        <v>0.3</v>
      </c>
      <c r="I244" s="387">
        <v>2.2999999999999998</v>
      </c>
      <c r="J244" s="19">
        <v>0.2</v>
      </c>
      <c r="K244" s="392">
        <f>VLOOKUP(A244,食品価格データ一覧表単価確定!$A$9:$L$458,12,FALSE)</f>
        <v>1.08</v>
      </c>
      <c r="M244" s="7"/>
      <c r="N244" s="7"/>
    </row>
    <row r="245" spans="1:14" ht="14.25" x14ac:dyDescent="0.15">
      <c r="A245" s="5" t="s">
        <v>2101</v>
      </c>
      <c r="B245" s="16" t="s">
        <v>1436</v>
      </c>
      <c r="C245" s="4" t="s">
        <v>2478</v>
      </c>
      <c r="D245" s="17">
        <v>0</v>
      </c>
      <c r="E245" s="17">
        <v>256</v>
      </c>
      <c r="F245" s="18">
        <v>17.7</v>
      </c>
      <c r="G245" s="18">
        <v>19.3</v>
      </c>
      <c r="H245" s="18">
        <v>0</v>
      </c>
      <c r="I245" s="387">
        <v>0.7</v>
      </c>
      <c r="J245" s="19">
        <v>0.1</v>
      </c>
      <c r="K245" s="392">
        <f>VLOOKUP(A245,食品価格データ一覧表単価確定!$A$9:$L$458,12,FALSE)</f>
        <v>1.26</v>
      </c>
      <c r="M245" s="7"/>
      <c r="N245" s="7"/>
    </row>
    <row r="246" spans="1:14" ht="14.25" x14ac:dyDescent="0.15">
      <c r="A246" s="5" t="s">
        <v>2102</v>
      </c>
      <c r="B246" s="16" t="s">
        <v>1436</v>
      </c>
      <c r="C246" s="4" t="s">
        <v>2479</v>
      </c>
      <c r="D246" s="17">
        <v>0</v>
      </c>
      <c r="E246" s="17">
        <v>291</v>
      </c>
      <c r="F246" s="18">
        <v>18.3</v>
      </c>
      <c r="G246" s="18">
        <v>22.6</v>
      </c>
      <c r="H246" s="18">
        <v>0.2</v>
      </c>
      <c r="I246" s="387">
        <v>0.3</v>
      </c>
      <c r="J246" s="19">
        <v>0.1</v>
      </c>
      <c r="K246" s="392">
        <f>VLOOKUP(A246,食品価格データ一覧表単価確定!$A$9:$L$458,12,FALSE)</f>
        <v>1.26</v>
      </c>
      <c r="M246" s="7"/>
      <c r="N246" s="7"/>
    </row>
    <row r="247" spans="1:14" ht="14.25" x14ac:dyDescent="0.15">
      <c r="A247" s="5" t="s">
        <v>2103</v>
      </c>
      <c r="B247" s="16" t="s">
        <v>1814</v>
      </c>
      <c r="C247" s="4" t="s">
        <v>2481</v>
      </c>
      <c r="D247" s="17">
        <v>0</v>
      </c>
      <c r="E247" s="17">
        <v>225</v>
      </c>
      <c r="F247" s="18">
        <v>19.5</v>
      </c>
      <c r="G247" s="18">
        <v>15.1</v>
      </c>
      <c r="H247" s="18">
        <v>0.2</v>
      </c>
      <c r="I247" s="387">
        <v>0.5</v>
      </c>
      <c r="J247" s="19">
        <v>0.1</v>
      </c>
      <c r="K247" s="392">
        <f>VLOOKUP(A247,食品価格データ一覧表単価確定!$A$9:$L$458,12,FALSE)</f>
        <v>1.05</v>
      </c>
      <c r="M247" s="7"/>
      <c r="N247" s="7"/>
    </row>
    <row r="248" spans="1:14" ht="14.25" x14ac:dyDescent="0.15">
      <c r="A248" s="5" t="s">
        <v>2104</v>
      </c>
      <c r="B248" s="16" t="s">
        <v>1815</v>
      </c>
      <c r="C248" s="4" t="s">
        <v>2480</v>
      </c>
      <c r="D248" s="17">
        <v>0</v>
      </c>
      <c r="E248" s="17">
        <v>112</v>
      </c>
      <c r="F248" s="18">
        <v>22.7</v>
      </c>
      <c r="G248" s="18">
        <v>1.7</v>
      </c>
      <c r="H248" s="18">
        <v>0.1</v>
      </c>
      <c r="I248" s="387">
        <v>1.2</v>
      </c>
      <c r="J248" s="19">
        <v>0.1</v>
      </c>
      <c r="K248" s="392">
        <f>VLOOKUP(A248,食品価格データ一覧表単価確定!$A$9:$L$458,12,FALSE)</f>
        <v>1.6</v>
      </c>
      <c r="M248" s="7"/>
      <c r="N248" s="7"/>
    </row>
    <row r="249" spans="1:14" ht="14.25" x14ac:dyDescent="0.15">
      <c r="A249" s="5" t="s">
        <v>350</v>
      </c>
      <c r="B249" s="16" t="s">
        <v>1817</v>
      </c>
      <c r="C249" s="4" t="s">
        <v>1818</v>
      </c>
      <c r="D249" s="17">
        <v>0</v>
      </c>
      <c r="E249" s="17">
        <v>196</v>
      </c>
      <c r="F249" s="18">
        <v>16.5</v>
      </c>
      <c r="G249" s="18">
        <v>13.9</v>
      </c>
      <c r="H249" s="18">
        <v>1.3</v>
      </c>
      <c r="I249" s="387">
        <v>0.5</v>
      </c>
      <c r="J249" s="19">
        <v>2.5</v>
      </c>
      <c r="K249" s="392">
        <f>VLOOKUP(A249,食品価格データ一覧表単価確定!$A$9:$L$458,12,FALSE)</f>
        <v>1.61</v>
      </c>
      <c r="M249" s="7"/>
      <c r="N249" s="7"/>
    </row>
    <row r="250" spans="1:14" ht="14.25" x14ac:dyDescent="0.15">
      <c r="A250" s="5" t="s">
        <v>351</v>
      </c>
      <c r="B250" s="16" t="s">
        <v>1819</v>
      </c>
      <c r="C250" s="4" t="s">
        <v>2387</v>
      </c>
      <c r="D250" s="17">
        <v>0</v>
      </c>
      <c r="E250" s="17">
        <v>268</v>
      </c>
      <c r="F250" s="18">
        <v>25.7</v>
      </c>
      <c r="G250" s="18">
        <v>18.399999999999999</v>
      </c>
      <c r="H250" s="18">
        <v>0</v>
      </c>
      <c r="I250" s="387">
        <v>1.2</v>
      </c>
      <c r="J250" s="19">
        <v>5.6</v>
      </c>
      <c r="K250" s="392">
        <f>VLOOKUP(A250,食品価格データ一覧表単価確定!$A$9:$L$458,12,FALSE)</f>
        <v>2.72</v>
      </c>
      <c r="M250" s="7"/>
      <c r="N250" s="7"/>
    </row>
    <row r="251" spans="1:14" ht="14.25" x14ac:dyDescent="0.15">
      <c r="A251" s="5" t="s">
        <v>352</v>
      </c>
      <c r="B251" s="16" t="s">
        <v>1824</v>
      </c>
      <c r="C251" s="4" t="s">
        <v>2385</v>
      </c>
      <c r="D251" s="17">
        <v>0</v>
      </c>
      <c r="E251" s="17">
        <v>321</v>
      </c>
      <c r="F251" s="18">
        <v>13.2</v>
      </c>
      <c r="G251" s="18">
        <v>28.5</v>
      </c>
      <c r="H251" s="18">
        <v>3</v>
      </c>
      <c r="I251" s="387">
        <v>0.8</v>
      </c>
      <c r="J251" s="19">
        <v>1.9</v>
      </c>
      <c r="K251" s="392">
        <f>VLOOKUP(A251,食品価格データ一覧表単価確定!$A$9:$L$458,12,FALSE)</f>
        <v>1.17</v>
      </c>
      <c r="M251" s="7"/>
      <c r="N251" s="7"/>
    </row>
    <row r="252" spans="1:14" ht="14.25" x14ac:dyDescent="0.15">
      <c r="A252" s="5" t="s">
        <v>353</v>
      </c>
      <c r="B252" s="16" t="s">
        <v>1825</v>
      </c>
      <c r="C252" s="4" t="s">
        <v>2386</v>
      </c>
      <c r="D252" s="17">
        <v>0</v>
      </c>
      <c r="E252" s="17">
        <v>298</v>
      </c>
      <c r="F252" s="18">
        <v>12.7</v>
      </c>
      <c r="G252" s="18">
        <v>24.7</v>
      </c>
      <c r="H252" s="18">
        <v>6.2</v>
      </c>
      <c r="I252" s="387">
        <v>0.9</v>
      </c>
      <c r="J252" s="19">
        <v>1.9</v>
      </c>
      <c r="K252" s="392">
        <f>VLOOKUP(A252,食品価格データ一覧表単価確定!$A$9:$L$458,12,FALSE)</f>
        <v>1.04</v>
      </c>
      <c r="M252" s="7"/>
      <c r="N252" s="7"/>
    </row>
    <row r="253" spans="1:14" ht="14.25" x14ac:dyDescent="0.15">
      <c r="A253" s="5" t="s">
        <v>354</v>
      </c>
      <c r="B253" s="16" t="s">
        <v>1826</v>
      </c>
      <c r="C253" s="4" t="s">
        <v>2388</v>
      </c>
      <c r="D253" s="17">
        <v>0</v>
      </c>
      <c r="E253" s="17">
        <v>172</v>
      </c>
      <c r="F253" s="18">
        <v>19.399999999999999</v>
      </c>
      <c r="G253" s="18">
        <v>8.1999999999999993</v>
      </c>
      <c r="H253" s="18">
        <v>5.0999999999999996</v>
      </c>
      <c r="I253" s="387">
        <v>0.7</v>
      </c>
      <c r="J253" s="19">
        <v>2.4</v>
      </c>
      <c r="K253" s="392">
        <f>VLOOKUP(A253,食品価格データ一覧表単価確定!$A$9:$L$458,12,FALSE)</f>
        <v>2.1</v>
      </c>
      <c r="M253" s="7"/>
      <c r="N253" s="7"/>
    </row>
    <row r="254" spans="1:14" ht="14.25" x14ac:dyDescent="0.15">
      <c r="A254" s="5" t="s">
        <v>281</v>
      </c>
      <c r="B254" s="16" t="s">
        <v>1827</v>
      </c>
      <c r="C254" s="4" t="s">
        <v>1410</v>
      </c>
      <c r="D254" s="17">
        <v>0</v>
      </c>
      <c r="E254" s="17">
        <v>344</v>
      </c>
      <c r="F254" s="18">
        <v>87.6</v>
      </c>
      <c r="G254" s="18">
        <v>0.3</v>
      </c>
      <c r="H254" s="18">
        <v>0</v>
      </c>
      <c r="I254" s="387">
        <v>0.7</v>
      </c>
      <c r="J254" s="19">
        <v>0.7</v>
      </c>
      <c r="K254" s="392">
        <f>VLOOKUP(A254,食品価格データ一覧表単価確定!$A$9:$L$458,12,FALSE)</f>
        <v>2.87</v>
      </c>
      <c r="M254" s="7"/>
      <c r="N254" s="7"/>
    </row>
    <row r="255" spans="1:14" ht="14.25" x14ac:dyDescent="0.15">
      <c r="A255" s="5" t="s">
        <v>2105</v>
      </c>
      <c r="B255" s="16" t="s">
        <v>1436</v>
      </c>
      <c r="C255" s="4" t="s">
        <v>2485</v>
      </c>
      <c r="D255" s="17">
        <v>0</v>
      </c>
      <c r="E255" s="17">
        <v>127</v>
      </c>
      <c r="F255" s="18">
        <v>19</v>
      </c>
      <c r="G255" s="18">
        <v>5</v>
      </c>
      <c r="H255" s="18">
        <v>0</v>
      </c>
      <c r="I255" s="387">
        <v>2.1</v>
      </c>
      <c r="J255" s="19">
        <v>0.2</v>
      </c>
      <c r="K255" s="392">
        <f>VLOOKUP(A255,食品価格データ一覧表単価確定!$A$9:$L$458,12,FALSE)</f>
        <v>0.97</v>
      </c>
      <c r="M255" s="7"/>
      <c r="N255" s="7"/>
    </row>
    <row r="256" spans="1:14" ht="14.25" x14ac:dyDescent="0.15">
      <c r="A256" s="5" t="s">
        <v>2106</v>
      </c>
      <c r="B256" s="16" t="s">
        <v>1828</v>
      </c>
      <c r="C256" s="4" t="s">
        <v>1438</v>
      </c>
      <c r="D256" s="17">
        <v>5</v>
      </c>
      <c r="E256" s="17">
        <v>105</v>
      </c>
      <c r="F256" s="18">
        <v>23</v>
      </c>
      <c r="G256" s="18">
        <v>0.8</v>
      </c>
      <c r="H256" s="18">
        <v>0</v>
      </c>
      <c r="I256" s="387">
        <v>0.6</v>
      </c>
      <c r="J256" s="19">
        <v>0.1</v>
      </c>
      <c r="K256" s="392">
        <f>VLOOKUP(A256,食品価格データ一覧表単価確定!$A$9:$L$458,12,FALSE)</f>
        <v>0.87</v>
      </c>
      <c r="M256" s="7"/>
      <c r="N256" s="7"/>
    </row>
    <row r="257" spans="1:14" ht="14.25" x14ac:dyDescent="0.15">
      <c r="A257" s="5" t="s">
        <v>355</v>
      </c>
      <c r="B257" s="16" t="s">
        <v>1830</v>
      </c>
      <c r="C257" s="4" t="s">
        <v>2389</v>
      </c>
      <c r="D257" s="17">
        <v>0</v>
      </c>
      <c r="E257" s="17">
        <v>111</v>
      </c>
      <c r="F257" s="18">
        <v>18.899999999999999</v>
      </c>
      <c r="G257" s="18">
        <v>3.1</v>
      </c>
      <c r="H257" s="18">
        <v>0.6</v>
      </c>
      <c r="I257" s="387">
        <v>9</v>
      </c>
      <c r="J257" s="19">
        <v>0.2</v>
      </c>
      <c r="K257" s="392">
        <f>VLOOKUP(A257,食品価格データ一覧表単価確定!$A$9:$L$458,12,FALSE)</f>
        <v>0.43</v>
      </c>
      <c r="M257" s="7"/>
      <c r="N257" s="7"/>
    </row>
    <row r="258" spans="1:14" ht="14.25" x14ac:dyDescent="0.15">
      <c r="A258" s="5" t="s">
        <v>356</v>
      </c>
      <c r="B258" s="16" t="s">
        <v>1832</v>
      </c>
      <c r="C258" s="4" t="s">
        <v>1449</v>
      </c>
      <c r="D258" s="17">
        <v>0</v>
      </c>
      <c r="E258" s="17">
        <v>182</v>
      </c>
      <c r="F258" s="18">
        <v>11</v>
      </c>
      <c r="G258" s="18">
        <v>14.1</v>
      </c>
      <c r="H258" s="18">
        <v>0.6</v>
      </c>
      <c r="I258" s="387">
        <v>2.8</v>
      </c>
      <c r="J258" s="19">
        <v>0.5</v>
      </c>
      <c r="K258" s="392">
        <f>VLOOKUP(A258,食品価格データ一覧表単価確定!$A$9:$L$458,12,FALSE)</f>
        <v>0.96</v>
      </c>
      <c r="M258" s="7"/>
      <c r="N258" s="7"/>
    </row>
    <row r="259" spans="1:14" ht="14.25" x14ac:dyDescent="0.15">
      <c r="A259" s="5" t="s">
        <v>357</v>
      </c>
      <c r="B259" s="16" t="s">
        <v>1833</v>
      </c>
      <c r="C259" s="4" t="s">
        <v>2390</v>
      </c>
      <c r="D259" s="17">
        <v>15</v>
      </c>
      <c r="E259" s="17">
        <v>151</v>
      </c>
      <c r="F259" s="18">
        <v>12.3</v>
      </c>
      <c r="G259" s="18">
        <v>10.3</v>
      </c>
      <c r="H259" s="18">
        <v>0.3</v>
      </c>
      <c r="I259" s="387">
        <v>1.8</v>
      </c>
      <c r="J259" s="19">
        <v>0.4</v>
      </c>
      <c r="K259" s="392">
        <f>VLOOKUP(A259,食品価格データ一覧表単価確定!$A$9:$L$458,12,FALSE)</f>
        <v>0.37</v>
      </c>
      <c r="M259" s="7"/>
      <c r="N259" s="7"/>
    </row>
    <row r="260" spans="1:14" ht="14.25" x14ac:dyDescent="0.15">
      <c r="A260" s="5" t="s">
        <v>402</v>
      </c>
      <c r="B260" s="16" t="s">
        <v>1834</v>
      </c>
      <c r="C260" s="4" t="s">
        <v>1455</v>
      </c>
      <c r="D260" s="17">
        <v>0</v>
      </c>
      <c r="E260" s="17">
        <v>79</v>
      </c>
      <c r="F260" s="18">
        <v>6.4</v>
      </c>
      <c r="G260" s="18">
        <v>5</v>
      </c>
      <c r="H260" s="18">
        <v>2</v>
      </c>
      <c r="I260" s="387">
        <v>0.5</v>
      </c>
      <c r="J260" s="19">
        <v>0.9</v>
      </c>
      <c r="K260" s="392">
        <f>VLOOKUP(A260,食品価格データ一覧表単価確定!$A$9:$L$458,12,FALSE)</f>
        <v>0.62</v>
      </c>
      <c r="M260" s="7"/>
      <c r="N260" s="7"/>
    </row>
    <row r="261" spans="1:14" ht="14.25" x14ac:dyDescent="0.15">
      <c r="A261" s="5" t="s">
        <v>403</v>
      </c>
      <c r="B261" s="16" t="s">
        <v>1837</v>
      </c>
      <c r="C261" s="4" t="s">
        <v>2391</v>
      </c>
      <c r="D261" s="17">
        <v>0</v>
      </c>
      <c r="E261" s="17">
        <v>46</v>
      </c>
      <c r="F261" s="18">
        <v>3.8</v>
      </c>
      <c r="G261" s="18">
        <v>1</v>
      </c>
      <c r="H261" s="18">
        <v>5.5</v>
      </c>
      <c r="I261" s="387">
        <v>0</v>
      </c>
      <c r="J261" s="19">
        <v>0.2</v>
      </c>
      <c r="K261" s="392">
        <f>VLOOKUP(A261,食品価格データ一覧表単価確定!$A$9:$L$458,12,FALSE)</f>
        <v>0.18</v>
      </c>
      <c r="M261" s="7"/>
      <c r="N261" s="7"/>
    </row>
    <row r="262" spans="1:14" ht="14.25" x14ac:dyDescent="0.15">
      <c r="A262" s="5" t="s">
        <v>694</v>
      </c>
      <c r="B262" s="16" t="s">
        <v>1838</v>
      </c>
      <c r="C262" s="4" t="s">
        <v>693</v>
      </c>
      <c r="D262" s="17">
        <v>0</v>
      </c>
      <c r="E262" s="17">
        <v>359</v>
      </c>
      <c r="F262" s="18">
        <v>34</v>
      </c>
      <c r="G262" s="18">
        <v>1</v>
      </c>
      <c r="H262" s="18">
        <v>53.3</v>
      </c>
      <c r="I262" s="387">
        <v>0.1</v>
      </c>
      <c r="J262" s="19">
        <v>1.4</v>
      </c>
      <c r="K262" s="392">
        <f>VLOOKUP(A262,食品価格データ一覧表単価確定!$A$9:$L$458,12,FALSE)</f>
        <v>2.02</v>
      </c>
      <c r="M262" s="7"/>
      <c r="N262" s="7"/>
    </row>
    <row r="263" spans="1:14" ht="14.25" x14ac:dyDescent="0.15">
      <c r="A263" s="5" t="s">
        <v>404</v>
      </c>
      <c r="B263" s="16" t="s">
        <v>1839</v>
      </c>
      <c r="C263" s="4" t="s">
        <v>2497</v>
      </c>
      <c r="D263" s="17">
        <v>0</v>
      </c>
      <c r="E263" s="17">
        <v>433</v>
      </c>
      <c r="F263" s="18">
        <v>2</v>
      </c>
      <c r="G263" s="18">
        <v>45</v>
      </c>
      <c r="H263" s="18">
        <v>3.1</v>
      </c>
      <c r="I263" s="387">
        <v>0</v>
      </c>
      <c r="J263" s="19">
        <v>0.1</v>
      </c>
      <c r="K263" s="392">
        <f>VLOOKUP(A263,食品価格データ一覧表単価確定!$A$9:$L$458,12,FALSE)</f>
        <v>1.94</v>
      </c>
      <c r="M263" s="7"/>
      <c r="N263" s="7"/>
    </row>
    <row r="264" spans="1:14" ht="14.25" x14ac:dyDescent="0.15">
      <c r="A264" s="5" t="s">
        <v>2107</v>
      </c>
      <c r="B264" s="16" t="s">
        <v>1840</v>
      </c>
      <c r="C264" s="4" t="s">
        <v>2498</v>
      </c>
      <c r="D264" s="17">
        <v>0</v>
      </c>
      <c r="E264" s="17">
        <v>365</v>
      </c>
      <c r="F264" s="18">
        <v>2.8</v>
      </c>
      <c r="G264" s="18">
        <v>30.9</v>
      </c>
      <c r="H264" s="18">
        <v>18.899999999999999</v>
      </c>
      <c r="I264" s="387">
        <v>0</v>
      </c>
      <c r="J264" s="19">
        <v>0.1</v>
      </c>
      <c r="K264" s="392">
        <f>VLOOKUP(A264,食品価格データ一覧表単価確定!$A$9:$L$458,12,FALSE)</f>
        <v>0.5</v>
      </c>
      <c r="M264" s="7"/>
      <c r="N264" s="7"/>
    </row>
    <row r="265" spans="1:14" ht="14.25" x14ac:dyDescent="0.15">
      <c r="A265" s="5" t="s">
        <v>358</v>
      </c>
      <c r="B265" s="16" t="s">
        <v>1841</v>
      </c>
      <c r="C265" s="4" t="s">
        <v>2496</v>
      </c>
      <c r="D265" s="17">
        <v>0</v>
      </c>
      <c r="E265" s="17">
        <v>62</v>
      </c>
      <c r="F265" s="18">
        <v>3.7</v>
      </c>
      <c r="G265" s="18">
        <v>3.1</v>
      </c>
      <c r="H265" s="18">
        <v>5.3</v>
      </c>
      <c r="I265" s="387">
        <v>0</v>
      </c>
      <c r="J265" s="19">
        <v>0.1</v>
      </c>
      <c r="K265" s="392">
        <f>VLOOKUP(A265,食品価格データ一覧表単価確定!$A$9:$L$458,12,FALSE)</f>
        <v>0.56000000000000005</v>
      </c>
      <c r="M265" s="7"/>
      <c r="N265" s="7"/>
    </row>
    <row r="266" spans="1:14" ht="14.25" x14ac:dyDescent="0.15">
      <c r="A266" s="5" t="s">
        <v>359</v>
      </c>
      <c r="B266" s="16" t="s">
        <v>1842</v>
      </c>
      <c r="C266" s="4" t="s">
        <v>2499</v>
      </c>
      <c r="D266" s="17">
        <v>0</v>
      </c>
      <c r="E266" s="17">
        <v>63</v>
      </c>
      <c r="F266" s="18">
        <v>1.2</v>
      </c>
      <c r="G266" s="18">
        <v>0</v>
      </c>
      <c r="H266" s="18">
        <v>14.5</v>
      </c>
      <c r="I266" s="387">
        <v>0</v>
      </c>
      <c r="J266" s="19">
        <v>0.1</v>
      </c>
      <c r="K266" s="392">
        <f>VLOOKUP(A266,食品価格データ一覧表単価確定!$A$9:$L$458,12,FALSE)</f>
        <v>0.28999999999999998</v>
      </c>
      <c r="M266" s="7"/>
      <c r="N266" s="7"/>
    </row>
    <row r="267" spans="1:14" ht="14.25" x14ac:dyDescent="0.15">
      <c r="A267" s="5" t="s">
        <v>360</v>
      </c>
      <c r="B267" s="16" t="s">
        <v>1843</v>
      </c>
      <c r="C267" s="4" t="s">
        <v>673</v>
      </c>
      <c r="D267" s="17">
        <v>0</v>
      </c>
      <c r="E267" s="17">
        <v>105</v>
      </c>
      <c r="F267" s="18">
        <v>13.3</v>
      </c>
      <c r="G267" s="18">
        <v>4.5</v>
      </c>
      <c r="H267" s="18">
        <v>1.9</v>
      </c>
      <c r="I267" s="387">
        <v>0</v>
      </c>
      <c r="J267" s="19">
        <v>1</v>
      </c>
      <c r="K267" s="392">
        <f>VLOOKUP(A267,食品価格データ一覧表単価確定!$A$9:$L$458,12,FALSE)</f>
        <v>1.98</v>
      </c>
      <c r="M267" s="7"/>
      <c r="N267" s="7"/>
    </row>
    <row r="268" spans="1:14" ht="14.25" x14ac:dyDescent="0.15">
      <c r="A268" s="5" t="s">
        <v>361</v>
      </c>
      <c r="B268" s="16" t="s">
        <v>1844</v>
      </c>
      <c r="C268" s="4" t="s">
        <v>674</v>
      </c>
      <c r="D268" s="17">
        <v>0</v>
      </c>
      <c r="E268" s="17">
        <v>346</v>
      </c>
      <c r="F268" s="18">
        <v>8.1999999999999993</v>
      </c>
      <c r="G268" s="18">
        <v>33</v>
      </c>
      <c r="H268" s="18">
        <v>2.2999999999999998</v>
      </c>
      <c r="I268" s="387">
        <v>0</v>
      </c>
      <c r="J268" s="19">
        <v>0.7</v>
      </c>
      <c r="K268" s="392">
        <f>VLOOKUP(A268,食品価格データ一覧表単価確定!$A$9:$L$458,12,FALSE)</f>
        <v>1.89</v>
      </c>
      <c r="M268" s="7"/>
      <c r="N268" s="7"/>
    </row>
    <row r="269" spans="1:14" ht="14.25" x14ac:dyDescent="0.15">
      <c r="A269" s="5" t="s">
        <v>362</v>
      </c>
      <c r="B269" s="16" t="s">
        <v>1845</v>
      </c>
      <c r="C269" s="4" t="s">
        <v>1846</v>
      </c>
      <c r="D269" s="17">
        <v>0</v>
      </c>
      <c r="E269" s="17">
        <v>475</v>
      </c>
      <c r="F269" s="18">
        <v>44</v>
      </c>
      <c r="G269" s="18">
        <v>30.8</v>
      </c>
      <c r="H269" s="18">
        <v>1.9</v>
      </c>
      <c r="I269" s="387">
        <v>0</v>
      </c>
      <c r="J269" s="19">
        <v>3.8</v>
      </c>
      <c r="K269" s="392">
        <f>VLOOKUP(A269,食品価格データ一覧表単価確定!$A$9:$L$458,12,FALSE)</f>
        <v>3.63</v>
      </c>
      <c r="M269" s="7"/>
      <c r="N269" s="7"/>
    </row>
    <row r="270" spans="1:14" ht="14.25" x14ac:dyDescent="0.15">
      <c r="A270" s="5" t="s">
        <v>363</v>
      </c>
      <c r="B270" s="16" t="s">
        <v>1847</v>
      </c>
      <c r="C270" s="4" t="s">
        <v>405</v>
      </c>
      <c r="D270" s="17">
        <v>0</v>
      </c>
      <c r="E270" s="17">
        <v>339</v>
      </c>
      <c r="F270" s="18">
        <v>22.7</v>
      </c>
      <c r="G270" s="18">
        <v>26</v>
      </c>
      <c r="H270" s="18">
        <v>1.3</v>
      </c>
      <c r="I270" s="387">
        <v>0.2</v>
      </c>
      <c r="J270" s="19">
        <v>2.8</v>
      </c>
      <c r="K270" s="392">
        <f>VLOOKUP(A270,食品価格データ一覧表単価確定!$A$9:$L$458,12,FALSE)</f>
        <v>1.48</v>
      </c>
      <c r="M270" s="7"/>
      <c r="N270" s="7"/>
    </row>
    <row r="271" spans="1:14" ht="14.25" x14ac:dyDescent="0.15">
      <c r="A271" s="5" t="s">
        <v>364</v>
      </c>
      <c r="B271" s="16" t="s">
        <v>2290</v>
      </c>
      <c r="C271" s="4" t="s">
        <v>1848</v>
      </c>
      <c r="D271" s="17">
        <v>0</v>
      </c>
      <c r="E271" s="17">
        <v>921</v>
      </c>
      <c r="F271" s="18">
        <v>0</v>
      </c>
      <c r="G271" s="18">
        <v>100</v>
      </c>
      <c r="H271" s="18">
        <v>0</v>
      </c>
      <c r="I271" s="387">
        <v>0</v>
      </c>
      <c r="J271" s="19">
        <v>0</v>
      </c>
      <c r="K271" s="392">
        <f>VLOOKUP(A271,食品価格データ一覧表単価確定!$A$9:$L$458,12,FALSE)</f>
        <v>0.92</v>
      </c>
      <c r="M271" s="7"/>
      <c r="N271" s="7"/>
    </row>
    <row r="272" spans="1:14" ht="14.25" x14ac:dyDescent="0.15">
      <c r="A272" s="5" t="s">
        <v>365</v>
      </c>
      <c r="B272" s="16" t="s">
        <v>2291</v>
      </c>
      <c r="C272" s="4" t="s">
        <v>2392</v>
      </c>
      <c r="D272" s="17">
        <v>0</v>
      </c>
      <c r="E272" s="17">
        <v>921</v>
      </c>
      <c r="F272" s="18">
        <v>0</v>
      </c>
      <c r="G272" s="18">
        <v>100</v>
      </c>
      <c r="H272" s="18">
        <v>0</v>
      </c>
      <c r="I272" s="387">
        <v>0</v>
      </c>
      <c r="J272" s="19">
        <v>0</v>
      </c>
      <c r="K272" s="392">
        <f>VLOOKUP(A272,食品価格データ一覧表単価確定!$A$9:$L$458,12,FALSE)</f>
        <v>0.82</v>
      </c>
      <c r="M272" s="7"/>
      <c r="N272" s="7"/>
    </row>
    <row r="273" spans="1:14" ht="14.25" x14ac:dyDescent="0.15">
      <c r="A273" s="5" t="s">
        <v>2025</v>
      </c>
      <c r="B273" s="16" t="s">
        <v>2292</v>
      </c>
      <c r="C273" s="4" t="s">
        <v>2588</v>
      </c>
      <c r="D273" s="17">
        <v>0</v>
      </c>
      <c r="E273" s="17">
        <v>921</v>
      </c>
      <c r="F273" s="18">
        <v>0</v>
      </c>
      <c r="G273" s="18">
        <v>100</v>
      </c>
      <c r="H273" s="18">
        <v>0</v>
      </c>
      <c r="I273" s="387">
        <v>0</v>
      </c>
      <c r="J273" s="19">
        <v>0</v>
      </c>
      <c r="K273" s="392">
        <f>VLOOKUP(A273,食品価格データ一覧表単価確定!$A$9:$L$458,12,FALSE)</f>
        <v>0.21</v>
      </c>
      <c r="M273" s="7"/>
      <c r="N273" s="7"/>
    </row>
    <row r="274" spans="1:14" ht="14.25" x14ac:dyDescent="0.15">
      <c r="A274" s="5" t="s">
        <v>5</v>
      </c>
      <c r="B274" s="16" t="s">
        <v>1849</v>
      </c>
      <c r="C274" s="4" t="s">
        <v>1494</v>
      </c>
      <c r="D274" s="17">
        <v>0</v>
      </c>
      <c r="E274" s="17">
        <v>745</v>
      </c>
      <c r="F274" s="18">
        <v>0.6</v>
      </c>
      <c r="G274" s="18">
        <v>81</v>
      </c>
      <c r="H274" s="18">
        <v>0.2</v>
      </c>
      <c r="I274" s="387">
        <v>0.1</v>
      </c>
      <c r="J274" s="19">
        <v>1.9</v>
      </c>
      <c r="K274" s="392">
        <f>VLOOKUP(A274,食品価格データ一覧表単価確定!$A$9:$L$458,12,FALSE)</f>
        <v>1.77</v>
      </c>
      <c r="M274" s="7"/>
      <c r="N274" s="7"/>
    </row>
    <row r="275" spans="1:14" ht="14.25" x14ac:dyDescent="0.15">
      <c r="A275" s="5" t="s">
        <v>6</v>
      </c>
      <c r="B275" s="16" t="s">
        <v>1850</v>
      </c>
      <c r="C275" s="4" t="s">
        <v>1497</v>
      </c>
      <c r="D275" s="17">
        <v>0</v>
      </c>
      <c r="E275" s="17">
        <v>763</v>
      </c>
      <c r="F275" s="18">
        <v>0.5</v>
      </c>
      <c r="G275" s="18">
        <v>83</v>
      </c>
      <c r="H275" s="18">
        <v>0.2</v>
      </c>
      <c r="I275" s="387">
        <v>0.4</v>
      </c>
      <c r="J275" s="19">
        <v>0</v>
      </c>
      <c r="K275" s="392">
        <f>VLOOKUP(A275,食品価格データ一覧表単価確定!$A$9:$L$458,12,FALSE)</f>
        <v>1.83</v>
      </c>
      <c r="M275" s="7"/>
      <c r="N275" s="7"/>
    </row>
    <row r="276" spans="1:14" ht="14.25" x14ac:dyDescent="0.15">
      <c r="A276" s="5" t="s">
        <v>7</v>
      </c>
      <c r="B276" s="16" t="s">
        <v>1855</v>
      </c>
      <c r="C276" s="4" t="s">
        <v>2573</v>
      </c>
      <c r="D276" s="17">
        <v>0</v>
      </c>
      <c r="E276" s="17">
        <v>73</v>
      </c>
      <c r="F276" s="18">
        <v>0.1</v>
      </c>
      <c r="G276" s="18">
        <v>0</v>
      </c>
      <c r="H276" s="18">
        <v>2</v>
      </c>
      <c r="I276" s="387">
        <v>0.3</v>
      </c>
      <c r="J276" s="19">
        <v>0</v>
      </c>
      <c r="K276" s="392">
        <f>VLOOKUP(A276,食品価格データ一覧表単価確定!$A$9:$L$458,12,FALSE)</f>
        <v>0.5</v>
      </c>
      <c r="M276" s="7"/>
      <c r="N276" s="7"/>
    </row>
    <row r="277" spans="1:14" ht="14.25" x14ac:dyDescent="0.15">
      <c r="A277" s="5" t="s">
        <v>8</v>
      </c>
      <c r="B277" s="16" t="s">
        <v>1854</v>
      </c>
      <c r="C277" s="44" t="s">
        <v>2574</v>
      </c>
      <c r="D277" s="17">
        <v>0</v>
      </c>
      <c r="E277" s="17">
        <v>73</v>
      </c>
      <c r="F277" s="18">
        <v>0.2</v>
      </c>
      <c r="G277" s="18">
        <v>0</v>
      </c>
      <c r="H277" s="18">
        <v>1.5</v>
      </c>
      <c r="I277" s="387">
        <v>0.4</v>
      </c>
      <c r="J277" s="19">
        <v>0</v>
      </c>
      <c r="K277" s="392">
        <f>VLOOKUP(A277,食品価格データ一覧表単価確定!$A$9:$L$458,12,FALSE)</f>
        <v>0.5</v>
      </c>
      <c r="M277" s="7"/>
      <c r="N277" s="7"/>
    </row>
    <row r="278" spans="1:14" ht="14.25" x14ac:dyDescent="0.15">
      <c r="A278" s="5" t="s">
        <v>2067</v>
      </c>
      <c r="B278" s="16" t="s">
        <v>1856</v>
      </c>
      <c r="C278" s="43" t="s">
        <v>130</v>
      </c>
      <c r="D278" s="17">
        <v>0</v>
      </c>
      <c r="E278" s="17">
        <v>109</v>
      </c>
      <c r="F278" s="18">
        <v>0.1</v>
      </c>
      <c r="G278" s="18">
        <v>0</v>
      </c>
      <c r="H278" s="18">
        <v>5.3</v>
      </c>
      <c r="I278" s="387">
        <v>0</v>
      </c>
      <c r="J278" s="19">
        <v>0</v>
      </c>
      <c r="K278" s="392">
        <f>VLOOKUP(A278,食品価格データ一覧表単価確定!$A$9:$L$458,12,FALSE)</f>
        <v>0.32</v>
      </c>
      <c r="M278" s="7"/>
      <c r="N278" s="7"/>
    </row>
    <row r="279" spans="1:14" ht="14.25" x14ac:dyDescent="0.15">
      <c r="A279" s="5" t="s">
        <v>224</v>
      </c>
      <c r="B279" s="16" t="s">
        <v>1857</v>
      </c>
      <c r="C279" s="4" t="s">
        <v>2393</v>
      </c>
      <c r="D279" s="17">
        <v>0</v>
      </c>
      <c r="E279" s="17">
        <v>241</v>
      </c>
      <c r="F279" s="18">
        <v>0.3</v>
      </c>
      <c r="G279" s="18">
        <v>0</v>
      </c>
      <c r="H279" s="18">
        <v>43.2</v>
      </c>
      <c r="I279" s="387">
        <v>0</v>
      </c>
      <c r="J279" s="19">
        <v>0</v>
      </c>
      <c r="K279" s="392">
        <f>VLOOKUP(A279,食品価格データ一覧表単価確定!$A$9:$L$458,12,FALSE)</f>
        <v>0.35</v>
      </c>
      <c r="M279" s="7"/>
      <c r="N279" s="7"/>
    </row>
    <row r="280" spans="1:14" ht="14.25" x14ac:dyDescent="0.15">
      <c r="A280" s="5" t="s">
        <v>1913</v>
      </c>
      <c r="B280" s="16" t="s">
        <v>1858</v>
      </c>
      <c r="C280" s="4" t="s">
        <v>2394</v>
      </c>
      <c r="D280" s="17">
        <v>0</v>
      </c>
      <c r="E280" s="17">
        <v>331</v>
      </c>
      <c r="F280" s="18">
        <v>24.5</v>
      </c>
      <c r="G280" s="18">
        <v>4.7</v>
      </c>
      <c r="H280" s="18">
        <v>47.7</v>
      </c>
      <c r="I280" s="387">
        <v>10</v>
      </c>
      <c r="J280" s="19">
        <v>0</v>
      </c>
      <c r="K280" s="392">
        <f>VLOOKUP(A280,食品価格データ一覧表単価確定!$A$9:$L$458,12,FALSE)</f>
        <v>2.62</v>
      </c>
      <c r="M280" s="7"/>
      <c r="N280" s="7"/>
    </row>
    <row r="281" spans="1:14" ht="14.25" x14ac:dyDescent="0.15">
      <c r="A281" s="5" t="s">
        <v>225</v>
      </c>
      <c r="B281" s="16" t="s">
        <v>1859</v>
      </c>
      <c r="C281" s="4" t="s">
        <v>1518</v>
      </c>
      <c r="D281" s="17">
        <v>0</v>
      </c>
      <c r="E281" s="17">
        <v>311</v>
      </c>
      <c r="F281" s="18">
        <v>20.3</v>
      </c>
      <c r="G281" s="18">
        <v>2.5</v>
      </c>
      <c r="H281" s="18">
        <v>51.7</v>
      </c>
      <c r="I281" s="387">
        <v>0</v>
      </c>
      <c r="J281" s="19">
        <v>0</v>
      </c>
      <c r="K281" s="392">
        <f>VLOOKUP(A281,食品価格データ一覧表単価確定!$A$9:$L$458,12,FALSE)</f>
        <v>3.02</v>
      </c>
      <c r="M281" s="7"/>
      <c r="N281" s="7"/>
    </row>
    <row r="282" spans="1:14" ht="14.25" x14ac:dyDescent="0.15">
      <c r="A282" s="5" t="s">
        <v>226</v>
      </c>
      <c r="B282" s="16" t="s">
        <v>1860</v>
      </c>
      <c r="C282" s="4" t="s">
        <v>2395</v>
      </c>
      <c r="D282" s="17">
        <v>0</v>
      </c>
      <c r="E282" s="17">
        <v>288</v>
      </c>
      <c r="F282" s="18">
        <v>14.7</v>
      </c>
      <c r="G282" s="18">
        <v>0.3</v>
      </c>
      <c r="H282" s="18">
        <v>56.5</v>
      </c>
      <c r="I282" s="387">
        <v>0</v>
      </c>
      <c r="J282" s="19">
        <v>0.1</v>
      </c>
      <c r="K282" s="392">
        <f>VLOOKUP(A282,食品価格データ一覧表単価確定!$A$9:$L$458,12,FALSE)</f>
        <v>5.69</v>
      </c>
      <c r="M282" s="7"/>
      <c r="N282" s="7"/>
    </row>
    <row r="283" spans="1:14" ht="14.25" x14ac:dyDescent="0.15">
      <c r="A283" s="21" t="s">
        <v>227</v>
      </c>
      <c r="B283" s="22" t="s">
        <v>2690</v>
      </c>
      <c r="C283" s="42" t="s">
        <v>675</v>
      </c>
      <c r="D283" s="23">
        <v>0</v>
      </c>
      <c r="E283" s="23">
        <v>271</v>
      </c>
      <c r="F283" s="24">
        <v>18.5</v>
      </c>
      <c r="G283" s="24">
        <v>21.6</v>
      </c>
      <c r="H283" s="24">
        <v>42.4</v>
      </c>
      <c r="I283" s="388">
        <v>14</v>
      </c>
      <c r="J283" s="25">
        <v>0</v>
      </c>
      <c r="K283" s="392">
        <f>VLOOKUP(A283,食品価格データ一覧表単価確定!$A$9:$L$458,12,FALSE)</f>
        <v>3.5</v>
      </c>
      <c r="M283" s="7"/>
      <c r="N283" s="7"/>
    </row>
    <row r="284" spans="1:14" ht="14.25" x14ac:dyDescent="0.15">
      <c r="A284" s="5" t="s">
        <v>228</v>
      </c>
      <c r="B284" s="16" t="s">
        <v>1861</v>
      </c>
      <c r="C284" s="4" t="s">
        <v>2396</v>
      </c>
      <c r="D284" s="17">
        <v>0</v>
      </c>
      <c r="E284" s="17">
        <v>117</v>
      </c>
      <c r="F284" s="18">
        <v>1</v>
      </c>
      <c r="G284" s="18">
        <v>0.1</v>
      </c>
      <c r="H284" s="18">
        <v>26.8</v>
      </c>
      <c r="I284" s="387">
        <v>1.6</v>
      </c>
      <c r="J284" s="19">
        <v>8.4</v>
      </c>
      <c r="K284" s="392">
        <f>VLOOKUP(A284,食品価格データ一覧表単価確定!$A$9:$L$458,12,FALSE)</f>
        <v>0.19</v>
      </c>
      <c r="M284" s="7"/>
      <c r="N284" s="7"/>
    </row>
    <row r="285" spans="1:14" ht="14.25" x14ac:dyDescent="0.15">
      <c r="A285" s="5" t="s">
        <v>229</v>
      </c>
      <c r="B285" s="16" t="s">
        <v>1862</v>
      </c>
      <c r="C285" s="4" t="s">
        <v>131</v>
      </c>
      <c r="D285" s="17">
        <v>0</v>
      </c>
      <c r="E285" s="17">
        <v>132</v>
      </c>
      <c r="F285" s="18">
        <v>0.8</v>
      </c>
      <c r="G285" s="18">
        <v>0.1</v>
      </c>
      <c r="H285" s="18">
        <v>30.8</v>
      </c>
      <c r="I285" s="387">
        <v>1.7</v>
      </c>
      <c r="J285" s="19">
        <v>5.8</v>
      </c>
      <c r="K285" s="392">
        <f>VLOOKUP(A285,食品価格データ一覧表単価確定!$A$9:$L$458,12,FALSE)</f>
        <v>0.19</v>
      </c>
      <c r="M285" s="7"/>
      <c r="N285" s="7"/>
    </row>
    <row r="286" spans="1:14" ht="14.25" x14ac:dyDescent="0.15">
      <c r="A286" s="5" t="s">
        <v>230</v>
      </c>
      <c r="B286" s="16" t="s">
        <v>1863</v>
      </c>
      <c r="C286" s="4" t="s">
        <v>1864</v>
      </c>
      <c r="D286" s="17">
        <v>0</v>
      </c>
      <c r="E286" s="17">
        <v>60</v>
      </c>
      <c r="F286" s="18">
        <v>2</v>
      </c>
      <c r="G286" s="18">
        <v>2.2999999999999998</v>
      </c>
      <c r="H286" s="18">
        <v>7.9</v>
      </c>
      <c r="I286" s="387">
        <v>0</v>
      </c>
      <c r="J286" s="19">
        <v>17.8</v>
      </c>
      <c r="K286" s="392">
        <f>VLOOKUP(A286,食品価格データ一覧表単価確定!$A$9:$L$458,12,FALSE)</f>
        <v>0.64</v>
      </c>
      <c r="M286" s="7"/>
      <c r="N286" s="7"/>
    </row>
    <row r="287" spans="1:14" ht="14.25" x14ac:dyDescent="0.15">
      <c r="A287" s="5" t="s">
        <v>231</v>
      </c>
      <c r="B287" s="16" t="s">
        <v>1865</v>
      </c>
      <c r="C287" s="4" t="s">
        <v>2510</v>
      </c>
      <c r="D287" s="17">
        <v>0</v>
      </c>
      <c r="E287" s="17">
        <v>71</v>
      </c>
      <c r="F287" s="18">
        <v>7.7</v>
      </c>
      <c r="G287" s="18">
        <v>0</v>
      </c>
      <c r="H287" s="18">
        <v>10.1</v>
      </c>
      <c r="I287" s="387">
        <v>1.7</v>
      </c>
      <c r="J287" s="19">
        <v>14.5</v>
      </c>
      <c r="K287" s="392">
        <f>VLOOKUP(A287,食品価格データ一覧表単価確定!$A$9:$L$458,12,FALSE)</f>
        <v>0.24</v>
      </c>
      <c r="M287" s="7"/>
      <c r="N287" s="7"/>
    </row>
    <row r="288" spans="1:14" s="7" customFormat="1" ht="14.25" x14ac:dyDescent="0.15">
      <c r="A288" s="5" t="s">
        <v>232</v>
      </c>
      <c r="B288" s="16" t="s">
        <v>1867</v>
      </c>
      <c r="C288" s="4" t="s">
        <v>2397</v>
      </c>
      <c r="D288" s="17">
        <v>0</v>
      </c>
      <c r="E288" s="17">
        <v>54</v>
      </c>
      <c r="F288" s="18">
        <v>5.7</v>
      </c>
      <c r="G288" s="18">
        <v>0</v>
      </c>
      <c r="H288" s="18">
        <v>7.8</v>
      </c>
      <c r="I288" s="387">
        <v>1.1000000000000001</v>
      </c>
      <c r="J288" s="19">
        <v>16</v>
      </c>
      <c r="K288" s="392">
        <f>VLOOKUP(A288,食品価格データ一覧表単価確定!$A$9:$L$458,12,FALSE)</f>
        <v>0.31</v>
      </c>
      <c r="L288" s="14"/>
    </row>
    <row r="289" spans="1:14" s="7" customFormat="1" ht="14.25" x14ac:dyDescent="0.15">
      <c r="A289" s="5" t="s">
        <v>233</v>
      </c>
      <c r="B289" s="16" t="s">
        <v>1868</v>
      </c>
      <c r="C289" s="4" t="s">
        <v>132</v>
      </c>
      <c r="D289" s="17">
        <v>0</v>
      </c>
      <c r="E289" s="17">
        <v>0</v>
      </c>
      <c r="F289" s="18">
        <v>0</v>
      </c>
      <c r="G289" s="18">
        <v>0</v>
      </c>
      <c r="H289" s="18">
        <v>0</v>
      </c>
      <c r="I289" s="387">
        <v>0</v>
      </c>
      <c r="J289" s="19">
        <v>99.1</v>
      </c>
      <c r="K289" s="392">
        <f>VLOOKUP(A289,食品価格データ一覧表単価確定!$A$9:$L$458,12,FALSE)</f>
        <v>0.27</v>
      </c>
      <c r="L289" s="14"/>
    </row>
    <row r="290" spans="1:14" s="7" customFormat="1" ht="14.25" x14ac:dyDescent="0.15">
      <c r="A290" s="5" t="s">
        <v>234</v>
      </c>
      <c r="B290" s="16" t="s">
        <v>1869</v>
      </c>
      <c r="C290" s="4" t="s">
        <v>2398</v>
      </c>
      <c r="D290" s="17">
        <v>0</v>
      </c>
      <c r="E290" s="17">
        <v>0</v>
      </c>
      <c r="F290" s="18">
        <v>0</v>
      </c>
      <c r="G290" s="18">
        <v>0</v>
      </c>
      <c r="H290" s="18">
        <v>0</v>
      </c>
      <c r="I290" s="387">
        <v>0</v>
      </c>
      <c r="J290" s="19">
        <v>99.1</v>
      </c>
      <c r="K290" s="392">
        <f>VLOOKUP(A290,食品価格データ一覧表単価確定!$A$9:$L$458,12,FALSE)</f>
        <v>0.09</v>
      </c>
      <c r="L290" s="14"/>
    </row>
    <row r="291" spans="1:14" s="7" customFormat="1" ht="14.25" x14ac:dyDescent="0.15">
      <c r="A291" s="5" t="s">
        <v>2593</v>
      </c>
      <c r="B291" s="16" t="s">
        <v>2594</v>
      </c>
      <c r="C291" s="4" t="s">
        <v>2595</v>
      </c>
      <c r="D291" s="17">
        <v>0</v>
      </c>
      <c r="E291" s="17">
        <v>58</v>
      </c>
      <c r="F291" s="18">
        <v>2</v>
      </c>
      <c r="G291" s="18">
        <v>0</v>
      </c>
      <c r="H291" s="18">
        <v>9.4</v>
      </c>
      <c r="I291" s="387">
        <v>0</v>
      </c>
      <c r="J291" s="19">
        <v>10.8</v>
      </c>
      <c r="K291" s="392">
        <f>VLOOKUP(A291,食品価格データ一覧表単価確定!$A$9:$L$458,12,FALSE)</f>
        <v>0.45</v>
      </c>
      <c r="L291" s="14"/>
    </row>
    <row r="292" spans="1:14" s="7" customFormat="1" ht="14.25" x14ac:dyDescent="0.15">
      <c r="A292" s="5" t="s">
        <v>2098</v>
      </c>
      <c r="B292" s="26" t="s">
        <v>2099</v>
      </c>
      <c r="C292" s="4" t="s">
        <v>1871</v>
      </c>
      <c r="D292" s="17">
        <v>0</v>
      </c>
      <c r="E292" s="17">
        <v>228</v>
      </c>
      <c r="F292" s="18">
        <v>24.8</v>
      </c>
      <c r="G292" s="18">
        <v>0.8</v>
      </c>
      <c r="H292" s="18">
        <v>30.5</v>
      </c>
      <c r="I292" s="387">
        <v>1.08</v>
      </c>
      <c r="J292" s="19">
        <v>44</v>
      </c>
      <c r="K292" s="392">
        <f>VLOOKUP(A292,食品価格データ一覧表単価確定!$A$9:$L$458,12,FALSE)</f>
        <v>1.6</v>
      </c>
      <c r="L292" s="14"/>
    </row>
    <row r="293" spans="1:14" s="7" customFormat="1" ht="14.25" x14ac:dyDescent="0.15">
      <c r="A293" s="5" t="s">
        <v>235</v>
      </c>
      <c r="B293" s="16" t="s">
        <v>1873</v>
      </c>
      <c r="C293" s="4" t="s">
        <v>1874</v>
      </c>
      <c r="D293" s="17">
        <v>0</v>
      </c>
      <c r="E293" s="17">
        <v>274</v>
      </c>
      <c r="F293" s="18">
        <v>11.1</v>
      </c>
      <c r="G293" s="18">
        <v>4.8</v>
      </c>
      <c r="H293" s="18">
        <v>46.6</v>
      </c>
      <c r="I293" s="387">
        <v>0</v>
      </c>
      <c r="J293" s="19">
        <v>37.799999999999997</v>
      </c>
      <c r="K293" s="392">
        <f>VLOOKUP(A293,食品価格データ一覧表単価確定!$A$9:$L$458,12,FALSE)</f>
        <v>1.57</v>
      </c>
      <c r="L293" s="14"/>
    </row>
    <row r="294" spans="1:14" s="7" customFormat="1" ht="14.25" x14ac:dyDescent="0.15">
      <c r="A294" s="5" t="s">
        <v>236</v>
      </c>
      <c r="B294" s="16" t="s">
        <v>1875</v>
      </c>
      <c r="C294" s="4" t="s">
        <v>1876</v>
      </c>
      <c r="D294" s="17">
        <v>0</v>
      </c>
      <c r="E294" s="17">
        <v>107</v>
      </c>
      <c r="F294" s="18">
        <v>7.7</v>
      </c>
      <c r="G294" s="18">
        <v>0.3</v>
      </c>
      <c r="H294" s="18">
        <v>18.3</v>
      </c>
      <c r="I294" s="387">
        <v>0</v>
      </c>
      <c r="J294" s="19">
        <v>11.4</v>
      </c>
      <c r="K294" s="392">
        <f>VLOOKUP(A294,食品価格データ一覧表単価確定!$A$9:$L$458,12,FALSE)</f>
        <v>1.06</v>
      </c>
      <c r="L294" s="14"/>
    </row>
    <row r="295" spans="1:14" ht="14.25" x14ac:dyDescent="0.15">
      <c r="A295" s="5" t="s">
        <v>237</v>
      </c>
      <c r="B295" s="16" t="s">
        <v>1878</v>
      </c>
      <c r="C295" s="4" t="s">
        <v>1879</v>
      </c>
      <c r="D295" s="17">
        <v>0</v>
      </c>
      <c r="E295" s="17">
        <v>41</v>
      </c>
      <c r="F295" s="18">
        <v>1.9</v>
      </c>
      <c r="G295" s="18">
        <v>0.1</v>
      </c>
      <c r="H295" s="18">
        <v>9.9</v>
      </c>
      <c r="I295" s="387">
        <v>0.8</v>
      </c>
      <c r="J295" s="19">
        <v>0</v>
      </c>
      <c r="K295" s="392">
        <f>VLOOKUP(A295,食品価格データ一覧表単価確定!$A$9:$L$458,12,FALSE)</f>
        <v>0.36</v>
      </c>
      <c r="M295" s="7"/>
      <c r="N295" s="7"/>
    </row>
    <row r="296" spans="1:14" s="7" customFormat="1" ht="14.25" x14ac:dyDescent="0.15">
      <c r="A296" s="5" t="s">
        <v>238</v>
      </c>
      <c r="B296" s="16" t="s">
        <v>1880</v>
      </c>
      <c r="C296" s="4" t="s">
        <v>1881</v>
      </c>
      <c r="D296" s="17">
        <v>0</v>
      </c>
      <c r="E296" s="17">
        <v>119</v>
      </c>
      <c r="F296" s="18">
        <v>1.7</v>
      </c>
      <c r="G296" s="18">
        <v>0</v>
      </c>
      <c r="H296" s="18">
        <v>27.4</v>
      </c>
      <c r="I296" s="387">
        <v>0.7</v>
      </c>
      <c r="J296" s="19">
        <v>3.3</v>
      </c>
      <c r="K296" s="392">
        <f>VLOOKUP(A296,食品価格データ一覧表単価確定!$A$9:$L$458,12,FALSE)</f>
        <v>0.3</v>
      </c>
      <c r="L296" s="14"/>
    </row>
    <row r="297" spans="1:14" ht="14.25" x14ac:dyDescent="0.15">
      <c r="A297" s="5" t="s">
        <v>239</v>
      </c>
      <c r="B297" s="16" t="s">
        <v>1882</v>
      </c>
      <c r="C297" s="4" t="s">
        <v>676</v>
      </c>
      <c r="D297" s="17">
        <v>0</v>
      </c>
      <c r="E297" s="17">
        <v>115</v>
      </c>
      <c r="F297" s="18">
        <v>1.8</v>
      </c>
      <c r="G297" s="18">
        <v>0.1</v>
      </c>
      <c r="H297" s="18">
        <v>26.3</v>
      </c>
      <c r="I297" s="387">
        <v>0.3</v>
      </c>
      <c r="J297" s="19">
        <v>3</v>
      </c>
      <c r="K297" s="392">
        <f>VLOOKUP(A297,食品価格データ一覧表単価確定!$A$9:$L$458,12,FALSE)</f>
        <v>0.62</v>
      </c>
      <c r="M297" s="7"/>
      <c r="N297" s="7"/>
    </row>
    <row r="298" spans="1:14" ht="14.25" x14ac:dyDescent="0.15">
      <c r="A298" s="5" t="s">
        <v>240</v>
      </c>
      <c r="B298" s="16" t="s">
        <v>1884</v>
      </c>
      <c r="C298" s="4" t="s">
        <v>2500</v>
      </c>
      <c r="D298" s="17">
        <v>0</v>
      </c>
      <c r="E298" s="17">
        <v>155</v>
      </c>
      <c r="F298" s="18">
        <v>0.4</v>
      </c>
      <c r="G298" s="18">
        <v>11.3</v>
      </c>
      <c r="H298" s="18">
        <v>12.8</v>
      </c>
      <c r="I298" s="387">
        <v>0.1</v>
      </c>
      <c r="J298" s="19">
        <v>3.1</v>
      </c>
      <c r="K298" s="392">
        <f>VLOOKUP(A298,食品価格データ一覧表単価確定!$A$9:$L$458,12,FALSE)</f>
        <v>0.28000000000000003</v>
      </c>
      <c r="M298" s="7"/>
      <c r="N298" s="7"/>
    </row>
    <row r="299" spans="1:14" ht="14.25" x14ac:dyDescent="0.15">
      <c r="A299" s="5" t="s">
        <v>241</v>
      </c>
      <c r="B299" s="16" t="s">
        <v>1885</v>
      </c>
      <c r="C299" s="4" t="s">
        <v>608</v>
      </c>
      <c r="D299" s="17">
        <v>0</v>
      </c>
      <c r="E299" s="17">
        <v>703</v>
      </c>
      <c r="F299" s="18">
        <v>1.5</v>
      </c>
      <c r="G299" s="18">
        <v>75.3</v>
      </c>
      <c r="H299" s="18">
        <v>4.5</v>
      </c>
      <c r="I299" s="387">
        <v>0.3</v>
      </c>
      <c r="J299" s="19">
        <v>1.8</v>
      </c>
      <c r="K299" s="392">
        <f>VLOOKUP(A299,食品価格データ一覧表単価確定!$A$9:$L$458,12,FALSE)</f>
        <v>0.36</v>
      </c>
      <c r="M299" s="7"/>
      <c r="N299" s="7"/>
    </row>
    <row r="300" spans="1:14" ht="14.25" x14ac:dyDescent="0.15">
      <c r="A300" s="5" t="s">
        <v>1915</v>
      </c>
      <c r="B300" s="16" t="s">
        <v>1886</v>
      </c>
      <c r="C300" s="4" t="s">
        <v>2071</v>
      </c>
      <c r="D300" s="17">
        <v>0</v>
      </c>
      <c r="E300" s="17">
        <v>192</v>
      </c>
      <c r="F300" s="18">
        <v>12.5</v>
      </c>
      <c r="G300" s="18">
        <v>6</v>
      </c>
      <c r="H300" s="18">
        <v>21.9</v>
      </c>
      <c r="I300" s="387">
        <v>0</v>
      </c>
      <c r="J300" s="19">
        <v>12.4</v>
      </c>
      <c r="K300" s="392">
        <f>VLOOKUP(A300,食品価格データ一覧表単価確定!$A$9:$L$458,12,FALSE)</f>
        <v>0.11</v>
      </c>
      <c r="M300" s="7"/>
      <c r="N300" s="7"/>
    </row>
    <row r="301" spans="1:14" s="7" customFormat="1" ht="14.25" x14ac:dyDescent="0.15">
      <c r="A301" s="5" t="s">
        <v>242</v>
      </c>
      <c r="B301" s="16" t="s">
        <v>1887</v>
      </c>
      <c r="C301" s="4" t="s">
        <v>609</v>
      </c>
      <c r="D301" s="17">
        <v>0</v>
      </c>
      <c r="E301" s="17">
        <v>186</v>
      </c>
      <c r="F301" s="18">
        <v>11.1</v>
      </c>
      <c r="G301" s="18">
        <v>5.4</v>
      </c>
      <c r="H301" s="18">
        <v>21.1</v>
      </c>
      <c r="I301" s="387">
        <v>0</v>
      </c>
      <c r="J301" s="19">
        <v>13</v>
      </c>
      <c r="K301" s="392">
        <f>VLOOKUP(A301,食品価格データ一覧表単価確定!$A$9:$L$458,12,FALSE)</f>
        <v>0.11</v>
      </c>
      <c r="L301" s="14"/>
    </row>
    <row r="302" spans="1:14" ht="14.25" x14ac:dyDescent="0.15">
      <c r="A302" s="5" t="s">
        <v>2108</v>
      </c>
      <c r="B302" s="16" t="s">
        <v>2072</v>
      </c>
      <c r="C302" s="4" t="s">
        <v>2020</v>
      </c>
      <c r="D302" s="17">
        <v>0</v>
      </c>
      <c r="E302" s="17">
        <v>213</v>
      </c>
      <c r="F302" s="18">
        <v>16.3</v>
      </c>
      <c r="G302" s="18">
        <v>9.1</v>
      </c>
      <c r="H302" s="18">
        <v>16.5</v>
      </c>
      <c r="I302" s="387">
        <v>0</v>
      </c>
      <c r="J302" s="19">
        <v>10.8</v>
      </c>
      <c r="K302" s="392">
        <f>VLOOKUP(A302,食品価格データ一覧表単価確定!$A$9:$L$458,12,FALSE)</f>
        <v>0.27</v>
      </c>
      <c r="M302" s="7"/>
      <c r="N302" s="7"/>
    </row>
    <row r="303" spans="1:14" ht="14.25" x14ac:dyDescent="0.15">
      <c r="A303" s="5" t="s">
        <v>243</v>
      </c>
      <c r="B303" s="16" t="s">
        <v>1888</v>
      </c>
      <c r="C303" s="4" t="s">
        <v>2506</v>
      </c>
      <c r="D303" s="17">
        <v>0</v>
      </c>
      <c r="E303" s="17">
        <v>539</v>
      </c>
      <c r="F303" s="18">
        <v>5.6</v>
      </c>
      <c r="G303" s="18">
        <v>39.6</v>
      </c>
      <c r="H303" s="18">
        <v>40</v>
      </c>
      <c r="I303" s="387">
        <v>1.4</v>
      </c>
      <c r="J303" s="19">
        <v>11.2</v>
      </c>
      <c r="K303" s="392">
        <f>VLOOKUP(A303,食品価格データ一覧表単価確定!$A$9:$L$458,12,FALSE)</f>
        <v>0.75</v>
      </c>
      <c r="M303" s="7"/>
      <c r="N303" s="7"/>
    </row>
    <row r="304" spans="1:14" ht="14.25" x14ac:dyDescent="0.15">
      <c r="A304" s="5" t="s">
        <v>244</v>
      </c>
      <c r="B304" s="16" t="s">
        <v>1889</v>
      </c>
      <c r="C304" s="4" t="s">
        <v>2400</v>
      </c>
      <c r="D304" s="17">
        <v>0</v>
      </c>
      <c r="E304" s="17">
        <v>226</v>
      </c>
      <c r="F304" s="18">
        <v>0.1</v>
      </c>
      <c r="G304" s="18">
        <v>0</v>
      </c>
      <c r="H304" s="18">
        <v>54.9</v>
      </c>
      <c r="I304" s="387">
        <v>0</v>
      </c>
      <c r="J304" s="19">
        <v>0.2</v>
      </c>
      <c r="K304" s="392">
        <f>VLOOKUP(A304,食品価格データ一覧表単価確定!$A$9:$L$458,12,FALSE)</f>
        <v>0.25</v>
      </c>
      <c r="M304" s="7"/>
      <c r="N304" s="7"/>
    </row>
    <row r="305" spans="1:14" ht="14.25" x14ac:dyDescent="0.15">
      <c r="A305" s="5" t="s">
        <v>2109</v>
      </c>
      <c r="B305" s="16" t="s">
        <v>2293</v>
      </c>
      <c r="C305" s="4" t="s">
        <v>2507</v>
      </c>
      <c r="D305" s="17">
        <v>0</v>
      </c>
      <c r="E305" s="17">
        <v>174</v>
      </c>
      <c r="F305" s="18">
        <v>4.8</v>
      </c>
      <c r="G305" s="18">
        <v>10.6</v>
      </c>
      <c r="H305" s="18">
        <v>13.1</v>
      </c>
      <c r="I305" s="387">
        <v>0</v>
      </c>
      <c r="J305" s="19">
        <v>3</v>
      </c>
      <c r="K305" s="392">
        <f>VLOOKUP(A305,食品価格データ一覧表単価確定!$A$9:$L$458,12,FALSE)</f>
        <v>1.45</v>
      </c>
      <c r="M305" s="7"/>
      <c r="N305" s="7"/>
    </row>
    <row r="306" spans="1:14" ht="14.25" x14ac:dyDescent="0.15">
      <c r="A306" s="5" t="s">
        <v>245</v>
      </c>
      <c r="B306" s="16" t="s">
        <v>1890</v>
      </c>
      <c r="C306" s="4" t="s">
        <v>610</v>
      </c>
      <c r="D306" s="17">
        <v>0</v>
      </c>
      <c r="E306" s="17">
        <v>415</v>
      </c>
      <c r="F306" s="18">
        <v>13</v>
      </c>
      <c r="G306" s="18">
        <v>12.2</v>
      </c>
      <c r="H306" s="18">
        <v>63.3</v>
      </c>
      <c r="I306" s="387">
        <v>0</v>
      </c>
      <c r="J306" s="19">
        <v>0.1</v>
      </c>
      <c r="K306" s="392">
        <f>VLOOKUP(A306,食品価格データ一覧表単価確定!$A$9:$L$458,12,FALSE)</f>
        <v>3.14</v>
      </c>
      <c r="M306" s="7"/>
      <c r="N306" s="7"/>
    </row>
    <row r="307" spans="1:14" ht="14.25" x14ac:dyDescent="0.15">
      <c r="A307" s="5" t="s">
        <v>406</v>
      </c>
      <c r="B307" s="16" t="s">
        <v>1891</v>
      </c>
      <c r="C307" s="4" t="s">
        <v>2401</v>
      </c>
      <c r="D307" s="17">
        <v>0</v>
      </c>
      <c r="E307" s="17">
        <v>364</v>
      </c>
      <c r="F307" s="18">
        <v>11</v>
      </c>
      <c r="G307" s="18">
        <v>6</v>
      </c>
      <c r="H307" s="18">
        <v>66.599999999999994</v>
      </c>
      <c r="I307" s="387">
        <v>20</v>
      </c>
      <c r="J307" s="19">
        <v>0.2</v>
      </c>
      <c r="K307" s="392">
        <f>VLOOKUP(A307,食品価格データ一覧表単価確定!$A$9:$L$458,12,FALSE)</f>
        <v>4.13</v>
      </c>
      <c r="M307" s="7"/>
      <c r="N307" s="7"/>
    </row>
    <row r="308" spans="1:14" ht="14.25" x14ac:dyDescent="0.15">
      <c r="A308" s="5" t="s">
        <v>246</v>
      </c>
      <c r="B308" s="16" t="s">
        <v>1892</v>
      </c>
      <c r="C308" s="4" t="s">
        <v>677</v>
      </c>
      <c r="D308" s="17">
        <v>0</v>
      </c>
      <c r="E308" s="17">
        <v>378</v>
      </c>
      <c r="F308" s="18">
        <v>10.1</v>
      </c>
      <c r="G308" s="18">
        <v>6.4</v>
      </c>
      <c r="H308" s="18">
        <v>70.099999999999994</v>
      </c>
      <c r="I308" s="387">
        <v>7.3</v>
      </c>
      <c r="J308" s="19">
        <v>0</v>
      </c>
      <c r="K308" s="392">
        <f>VLOOKUP(A308,食品価格データ一覧表単価確定!$A$9:$L$458,12,FALSE)</f>
        <v>5.46</v>
      </c>
      <c r="M308" s="7"/>
      <c r="N308" s="7"/>
    </row>
    <row r="309" spans="1:14" s="7" customFormat="1" ht="14.25" x14ac:dyDescent="0.15">
      <c r="A309" s="21" t="s">
        <v>2110</v>
      </c>
      <c r="B309" s="22" t="s">
        <v>2690</v>
      </c>
      <c r="C309" s="42" t="s">
        <v>2080</v>
      </c>
      <c r="D309" s="23">
        <v>0</v>
      </c>
      <c r="E309" s="23">
        <v>364</v>
      </c>
      <c r="F309" s="24">
        <v>3.6</v>
      </c>
      <c r="G309" s="24">
        <v>3.5</v>
      </c>
      <c r="H309" s="24">
        <v>79.599999999999994</v>
      </c>
      <c r="I309" s="388">
        <v>0</v>
      </c>
      <c r="J309" s="25">
        <v>0.1</v>
      </c>
      <c r="K309" s="392">
        <f>VLOOKUP(A309,食品価格データ一覧表単価確定!$A$9:$L$458,12,FALSE)</f>
        <v>2.59</v>
      </c>
      <c r="L309" s="14"/>
    </row>
    <row r="310" spans="1:14" ht="14.25" x14ac:dyDescent="0.15">
      <c r="A310" s="5" t="s">
        <v>247</v>
      </c>
      <c r="B310" s="16" t="s">
        <v>1893</v>
      </c>
      <c r="C310" s="4" t="s">
        <v>2402</v>
      </c>
      <c r="D310" s="17">
        <v>0</v>
      </c>
      <c r="E310" s="17">
        <v>452</v>
      </c>
      <c r="F310" s="18">
        <v>15.7</v>
      </c>
      <c r="G310" s="18">
        <v>15.7</v>
      </c>
      <c r="H310" s="18">
        <v>62</v>
      </c>
      <c r="I310" s="387">
        <v>0</v>
      </c>
      <c r="J310" s="19">
        <v>0.1</v>
      </c>
      <c r="K310" s="392">
        <f>VLOOKUP(A310,食品価格データ一覧表単価確定!$A$9:$L$458,12,FALSE)</f>
        <v>4.13</v>
      </c>
      <c r="M310" s="7"/>
      <c r="N310" s="7"/>
    </row>
    <row r="311" spans="1:14" ht="14.25" x14ac:dyDescent="0.15">
      <c r="A311" s="5" t="s">
        <v>248</v>
      </c>
      <c r="B311" s="16" t="s">
        <v>1894</v>
      </c>
      <c r="C311" s="4" t="s">
        <v>140</v>
      </c>
      <c r="D311" s="17">
        <v>0</v>
      </c>
      <c r="E311" s="17">
        <v>384</v>
      </c>
      <c r="F311" s="18">
        <v>16.5</v>
      </c>
      <c r="G311" s="18">
        <v>4.4000000000000004</v>
      </c>
      <c r="H311" s="18">
        <v>69.7</v>
      </c>
      <c r="I311" s="387">
        <v>0</v>
      </c>
      <c r="J311" s="19">
        <v>0.1</v>
      </c>
      <c r="K311" s="392">
        <f>VLOOKUP(A311,食品価格データ一覧表単価確定!$A$9:$L$458,12,FALSE)</f>
        <v>1.7</v>
      </c>
      <c r="M311" s="7"/>
      <c r="N311" s="7"/>
    </row>
    <row r="312" spans="1:14" s="7" customFormat="1" ht="14.25" x14ac:dyDescent="0.15">
      <c r="A312" s="5" t="s">
        <v>249</v>
      </c>
      <c r="B312" s="16" t="s">
        <v>1895</v>
      </c>
      <c r="C312" s="4" t="s">
        <v>2406</v>
      </c>
      <c r="D312" s="17">
        <v>0</v>
      </c>
      <c r="E312" s="17">
        <v>127</v>
      </c>
      <c r="F312" s="18">
        <v>0</v>
      </c>
      <c r="G312" s="18">
        <v>1.2</v>
      </c>
      <c r="H312" s="18">
        <v>29</v>
      </c>
      <c r="I312" s="387">
        <v>0</v>
      </c>
      <c r="J312" s="19">
        <v>17.3</v>
      </c>
      <c r="K312" s="392">
        <f>VLOOKUP(A312,食品価格データ一覧表単価確定!$A$9:$L$458,12,FALSE)</f>
        <v>1.46</v>
      </c>
      <c r="L312" s="14"/>
    </row>
    <row r="313" spans="1:14" s="7" customFormat="1" ht="14.25" x14ac:dyDescent="0.15">
      <c r="A313" s="5" t="s">
        <v>1877</v>
      </c>
      <c r="B313" s="16" t="s">
        <v>1866</v>
      </c>
      <c r="C313" s="4" t="s">
        <v>2403</v>
      </c>
      <c r="D313" s="17">
        <v>0</v>
      </c>
      <c r="E313" s="17">
        <v>69</v>
      </c>
      <c r="F313" s="18">
        <v>8.1</v>
      </c>
      <c r="G313" s="18">
        <v>0</v>
      </c>
      <c r="H313" s="18">
        <v>9</v>
      </c>
      <c r="I313" s="387">
        <v>0</v>
      </c>
      <c r="J313" s="19">
        <v>8.3000000000000007</v>
      </c>
      <c r="K313" s="392">
        <f>VLOOKUP(A313,食品価格データ一覧表単価確定!$A$9:$L$458,12,FALSE)</f>
        <v>0.38</v>
      </c>
      <c r="L313" s="14"/>
    </row>
    <row r="314" spans="1:14" ht="14.25" x14ac:dyDescent="0.15">
      <c r="A314" s="5" t="s">
        <v>1914</v>
      </c>
      <c r="B314" s="16" t="s">
        <v>1872</v>
      </c>
      <c r="C314" s="4" t="s">
        <v>1548</v>
      </c>
      <c r="D314" s="17">
        <v>0</v>
      </c>
      <c r="E314" s="17">
        <v>283</v>
      </c>
      <c r="F314" s="18">
        <v>31.5</v>
      </c>
      <c r="G314" s="18">
        <v>4.5999999999999996</v>
      </c>
      <c r="H314" s="18">
        <v>28.8</v>
      </c>
      <c r="I314" s="387">
        <v>1.35</v>
      </c>
      <c r="J314" s="19">
        <v>32.799999999999997</v>
      </c>
      <c r="K314" s="392">
        <f>VLOOKUP(A314,食品価格データ一覧表単価確定!$A$9:$L$458,12,FALSE)</f>
        <v>1.66</v>
      </c>
      <c r="M314" s="7"/>
      <c r="N314" s="7"/>
    </row>
    <row r="315" spans="1:14" ht="14.25" x14ac:dyDescent="0.15">
      <c r="A315" s="5" t="s">
        <v>2111</v>
      </c>
      <c r="B315" s="16" t="s">
        <v>1946</v>
      </c>
      <c r="C315" s="4" t="s">
        <v>2405</v>
      </c>
      <c r="D315" s="17">
        <v>0</v>
      </c>
      <c r="E315" s="17">
        <v>82</v>
      </c>
      <c r="F315" s="18">
        <v>2.9</v>
      </c>
      <c r="G315" s="18">
        <v>3</v>
      </c>
      <c r="H315" s="18">
        <v>11</v>
      </c>
      <c r="I315" s="387">
        <v>0</v>
      </c>
      <c r="J315" s="19">
        <v>1.3</v>
      </c>
      <c r="K315" s="392">
        <f>VLOOKUP(A315,食品価格データ一覧表単価確定!$A$9:$L$458,12,FALSE)</f>
        <v>0.53</v>
      </c>
      <c r="M315" s="7"/>
      <c r="N315" s="7"/>
    </row>
    <row r="316" spans="1:14" ht="14.25" x14ac:dyDescent="0.15">
      <c r="A316" s="5" t="s">
        <v>2112</v>
      </c>
      <c r="B316" s="16" t="s">
        <v>1947</v>
      </c>
      <c r="C316" s="4" t="s">
        <v>2404</v>
      </c>
      <c r="D316" s="17">
        <v>0</v>
      </c>
      <c r="E316" s="17">
        <v>48</v>
      </c>
      <c r="F316" s="18">
        <v>9.1</v>
      </c>
      <c r="G316" s="18">
        <v>0.1</v>
      </c>
      <c r="H316" s="18">
        <v>2.7</v>
      </c>
      <c r="I316" s="387">
        <v>0</v>
      </c>
      <c r="J316" s="19">
        <v>22.9</v>
      </c>
      <c r="K316" s="392">
        <f>VLOOKUP(A316,食品価格データ一覧表単価確定!$A$9:$L$458,12,FALSE)</f>
        <v>1.45</v>
      </c>
      <c r="M316" s="7"/>
      <c r="N316" s="7"/>
    </row>
    <row r="317" spans="1:14" ht="14.25" x14ac:dyDescent="0.15">
      <c r="A317" s="5" t="s">
        <v>2113</v>
      </c>
      <c r="B317" s="16" t="s">
        <v>2074</v>
      </c>
      <c r="C317" s="4" t="s">
        <v>2075</v>
      </c>
      <c r="D317" s="17">
        <v>0</v>
      </c>
      <c r="E317" s="17">
        <v>375</v>
      </c>
      <c r="F317" s="18">
        <v>14.7</v>
      </c>
      <c r="G317" s="18">
        <v>0.3</v>
      </c>
      <c r="H317" s="18">
        <v>78.400000000000006</v>
      </c>
      <c r="I317" s="387">
        <v>0</v>
      </c>
      <c r="J317" s="19">
        <v>1</v>
      </c>
      <c r="K317" s="392">
        <f>VLOOKUP(A317,食品価格データ一覧表単価確定!$A$9:$L$458,12,FALSE)</f>
        <v>3.15</v>
      </c>
      <c r="M317" s="7"/>
      <c r="N317" s="7"/>
    </row>
    <row r="318" spans="1:14" ht="14.25" x14ac:dyDescent="0.15">
      <c r="A318" s="5" t="s">
        <v>2114</v>
      </c>
      <c r="B318" s="16" t="s">
        <v>1948</v>
      </c>
      <c r="C318" s="4" t="s">
        <v>1949</v>
      </c>
      <c r="D318" s="17">
        <v>0</v>
      </c>
      <c r="E318" s="17">
        <v>425</v>
      </c>
      <c r="F318" s="18">
        <v>8.1</v>
      </c>
      <c r="G318" s="18">
        <v>13.7</v>
      </c>
      <c r="H318" s="18">
        <v>67.400000000000006</v>
      </c>
      <c r="I318" s="387">
        <v>0</v>
      </c>
      <c r="J318" s="19">
        <v>7.1</v>
      </c>
      <c r="K318" s="392">
        <f>VLOOKUP(A318,食品価格データ一覧表単価確定!$A$9:$L$458,12,FALSE)</f>
        <v>1.42</v>
      </c>
      <c r="M318" s="7"/>
      <c r="N318" s="7"/>
    </row>
    <row r="319" spans="1:14" ht="14.25" x14ac:dyDescent="0.15">
      <c r="A319" s="5" t="s">
        <v>250</v>
      </c>
      <c r="B319" s="16" t="s">
        <v>1896</v>
      </c>
      <c r="C319" s="4" t="s">
        <v>2407</v>
      </c>
      <c r="D319" s="17">
        <v>0</v>
      </c>
      <c r="E319" s="17">
        <v>231</v>
      </c>
      <c r="F319" s="18">
        <v>4</v>
      </c>
      <c r="G319" s="18">
        <v>14.2</v>
      </c>
      <c r="H319" s="18">
        <v>21.6</v>
      </c>
      <c r="I319" s="387">
        <v>0.3</v>
      </c>
      <c r="J319" s="19">
        <v>0.8</v>
      </c>
      <c r="K319" s="392">
        <f>VLOOKUP(A319,食品価格データ一覧表単価確定!$A$9:$L$458,12,FALSE)</f>
        <v>0.51</v>
      </c>
      <c r="M319" s="7"/>
      <c r="N319" s="7"/>
    </row>
    <row r="320" spans="1:14" ht="14.25" x14ac:dyDescent="0.15">
      <c r="A320" s="5" t="s">
        <v>251</v>
      </c>
      <c r="B320" s="16" t="s">
        <v>1897</v>
      </c>
      <c r="C320" s="4" t="s">
        <v>2508</v>
      </c>
      <c r="D320" s="17">
        <v>0</v>
      </c>
      <c r="E320" s="17">
        <v>180</v>
      </c>
      <c r="F320" s="18">
        <v>9.6999999999999993</v>
      </c>
      <c r="G320" s="18">
        <v>2.5</v>
      </c>
      <c r="H320" s="18">
        <v>29.2</v>
      </c>
      <c r="I320" s="387">
        <v>0.7</v>
      </c>
      <c r="J320" s="19">
        <v>1</v>
      </c>
      <c r="K320" s="392">
        <f>VLOOKUP(A320,食品価格データ一覧表単価確定!$A$9:$L$458,12,FALSE)</f>
        <v>1.21</v>
      </c>
      <c r="M320" s="7"/>
      <c r="N320" s="7"/>
    </row>
    <row r="321" spans="1:14" ht="14.25" x14ac:dyDescent="0.15">
      <c r="A321" s="5" t="s">
        <v>252</v>
      </c>
      <c r="B321" s="16" t="s">
        <v>1898</v>
      </c>
      <c r="C321" s="4" t="s">
        <v>141</v>
      </c>
      <c r="D321" s="17">
        <v>0</v>
      </c>
      <c r="E321" s="17">
        <v>189</v>
      </c>
      <c r="F321" s="18">
        <v>9.6</v>
      </c>
      <c r="G321" s="18">
        <v>8.5</v>
      </c>
      <c r="H321" s="18">
        <v>18.7</v>
      </c>
      <c r="I321" s="387">
        <v>0.8</v>
      </c>
      <c r="J321" s="19">
        <v>1.1000000000000001</v>
      </c>
      <c r="K321" s="392">
        <f>VLOOKUP(A321,食品価格データ一覧表単価確定!$A$9:$L$458,12,FALSE)</f>
        <v>0.59</v>
      </c>
      <c r="M321" s="7"/>
      <c r="N321" s="7"/>
    </row>
    <row r="322" spans="1:14" ht="14.25" x14ac:dyDescent="0.15">
      <c r="A322" s="5" t="s">
        <v>253</v>
      </c>
      <c r="B322" s="16" t="s">
        <v>1899</v>
      </c>
      <c r="C322" s="4" t="s">
        <v>142</v>
      </c>
      <c r="D322" s="17">
        <v>0</v>
      </c>
      <c r="E322" s="17">
        <v>141</v>
      </c>
      <c r="F322" s="18">
        <v>11.4</v>
      </c>
      <c r="G322" s="18">
        <v>4.5999999999999996</v>
      </c>
      <c r="H322" s="18">
        <v>13.4</v>
      </c>
      <c r="I322" s="387">
        <v>0.2</v>
      </c>
      <c r="J322" s="19">
        <v>1.7</v>
      </c>
      <c r="K322" s="392">
        <f>VLOOKUP(A322,食品価格データ一覧表単価確定!$A$9:$L$458,12,FALSE)</f>
        <v>0.51</v>
      </c>
      <c r="M322" s="7"/>
      <c r="N322" s="7"/>
    </row>
    <row r="323" spans="1:14" ht="14.25" x14ac:dyDescent="0.15">
      <c r="A323" s="5" t="s">
        <v>254</v>
      </c>
      <c r="B323" s="16" t="s">
        <v>1637</v>
      </c>
      <c r="C323" s="4" t="s">
        <v>1631</v>
      </c>
      <c r="D323" s="17">
        <v>0</v>
      </c>
      <c r="E323" s="17">
        <v>162</v>
      </c>
      <c r="F323" s="18">
        <v>8.1</v>
      </c>
      <c r="G323" s="18">
        <v>6.2</v>
      </c>
      <c r="H323" s="18">
        <v>18.399999999999999</v>
      </c>
      <c r="I323" s="387">
        <v>0.8</v>
      </c>
      <c r="J323" s="19">
        <v>2.2999999999999998</v>
      </c>
      <c r="K323" s="392">
        <f>VLOOKUP(A323,食品価格データ一覧表単価確定!$A$9:$L$458,12,FALSE)</f>
        <v>0.43</v>
      </c>
      <c r="M323" s="7"/>
      <c r="N323" s="7"/>
    </row>
    <row r="324" spans="1:14" ht="14.25" x14ac:dyDescent="0.15">
      <c r="A324" s="5" t="s">
        <v>255</v>
      </c>
      <c r="B324" s="16" t="s">
        <v>1900</v>
      </c>
      <c r="C324" s="4" t="s">
        <v>2408</v>
      </c>
      <c r="D324" s="17">
        <v>0</v>
      </c>
      <c r="E324" s="17">
        <v>216</v>
      </c>
      <c r="F324" s="18">
        <v>8.8000000000000007</v>
      </c>
      <c r="G324" s="18">
        <v>8.6</v>
      </c>
      <c r="H324" s="18">
        <v>24.9</v>
      </c>
      <c r="I324" s="387">
        <v>0.3</v>
      </c>
      <c r="J324" s="19">
        <v>1.1000000000000001</v>
      </c>
      <c r="K324" s="392">
        <f>VLOOKUP(A324,食品価格データ一覧表単価確定!$A$9:$L$458,12,FALSE)</f>
        <v>0.45</v>
      </c>
      <c r="M324" s="7"/>
      <c r="N324" s="7"/>
    </row>
    <row r="325" spans="1:14" ht="14.25" x14ac:dyDescent="0.15">
      <c r="A325" s="381" t="s">
        <v>2115</v>
      </c>
      <c r="B325" s="382" t="s">
        <v>1637</v>
      </c>
      <c r="C325" s="383" t="s">
        <v>780</v>
      </c>
      <c r="D325" s="17">
        <v>0</v>
      </c>
      <c r="E325" s="28">
        <v>162</v>
      </c>
      <c r="F325" s="29">
        <v>8.1</v>
      </c>
      <c r="G325" s="379">
        <v>6.1</v>
      </c>
      <c r="H325" s="379">
        <v>18.5</v>
      </c>
      <c r="I325" s="389">
        <v>0.8</v>
      </c>
      <c r="J325" s="380">
        <v>2.2000000000000002</v>
      </c>
      <c r="K325" s="392">
        <f>VLOOKUP(A325,食品価格データ一覧表単価確定!$A$9:$L$458,12,FALSE)</f>
        <v>0.43</v>
      </c>
      <c r="M325" s="7"/>
      <c r="N325" s="7"/>
    </row>
    <row r="326" spans="1:14" ht="14.25" x14ac:dyDescent="0.15">
      <c r="A326" s="31" t="s">
        <v>2116</v>
      </c>
      <c r="B326" s="10" t="s">
        <v>1638</v>
      </c>
      <c r="C326" s="27" t="s">
        <v>781</v>
      </c>
      <c r="D326" s="17">
        <v>0</v>
      </c>
      <c r="E326" s="28">
        <v>167</v>
      </c>
      <c r="F326" s="29">
        <v>11</v>
      </c>
      <c r="G326" s="29">
        <v>9.1999999999999993</v>
      </c>
      <c r="H326" s="29">
        <v>10</v>
      </c>
      <c r="I326" s="389">
        <v>4.0999999999999996</v>
      </c>
      <c r="J326" s="30">
        <v>0.9</v>
      </c>
      <c r="K326" s="392">
        <f>VLOOKUP(A326,食品価格データ一覧表単価確定!$A$9:$L$458,12,FALSE)</f>
        <v>0.79</v>
      </c>
      <c r="M326" s="7"/>
      <c r="N326" s="7"/>
    </row>
    <row r="327" spans="1:14" ht="14.25" x14ac:dyDescent="0.15">
      <c r="A327" s="9" t="s">
        <v>2117</v>
      </c>
      <c r="B327" s="10" t="s">
        <v>1639</v>
      </c>
      <c r="C327" s="27" t="s">
        <v>782</v>
      </c>
      <c r="D327" s="17">
        <v>0</v>
      </c>
      <c r="E327" s="28">
        <v>231</v>
      </c>
      <c r="F327" s="29">
        <v>10</v>
      </c>
      <c r="G327" s="29">
        <v>17.399999999999999</v>
      </c>
      <c r="H327" s="29">
        <v>4.5999999999999996</v>
      </c>
      <c r="I327" s="389">
        <v>0.5</v>
      </c>
      <c r="J327" s="30">
        <v>1</v>
      </c>
      <c r="K327" s="392">
        <f>VLOOKUP(A327,食品価格データ一覧表単価確定!$A$9:$L$458,12,FALSE)</f>
        <v>1.28</v>
      </c>
      <c r="M327" s="7"/>
      <c r="N327" s="7"/>
    </row>
    <row r="328" spans="1:14" ht="14.25" x14ac:dyDescent="0.15">
      <c r="A328" s="9" t="s">
        <v>2118</v>
      </c>
      <c r="B328" s="10" t="s">
        <v>1640</v>
      </c>
      <c r="C328" s="27" t="s">
        <v>783</v>
      </c>
      <c r="D328" s="17">
        <v>0</v>
      </c>
      <c r="E328" s="28">
        <v>309</v>
      </c>
      <c r="F328" s="29">
        <v>14.3</v>
      </c>
      <c r="G328" s="29">
        <v>26</v>
      </c>
      <c r="H328" s="29">
        <v>4.5</v>
      </c>
      <c r="I328" s="387">
        <v>0</v>
      </c>
      <c r="J328" s="30">
        <v>2.1</v>
      </c>
      <c r="K328" s="392">
        <f>VLOOKUP(A328,食品価格データ一覧表単価確定!$A$9:$L$458,12,FALSE)</f>
        <v>2.11</v>
      </c>
      <c r="M328" s="7"/>
      <c r="N328" s="7"/>
    </row>
    <row r="329" spans="1:14" ht="14.25" x14ac:dyDescent="0.15">
      <c r="A329" s="9" t="s">
        <v>2119</v>
      </c>
      <c r="B329" s="10" t="s">
        <v>1641</v>
      </c>
      <c r="C329" s="27" t="s">
        <v>784</v>
      </c>
      <c r="D329" s="17">
        <v>0</v>
      </c>
      <c r="E329" s="28">
        <v>289</v>
      </c>
      <c r="F329" s="29">
        <v>12.3</v>
      </c>
      <c r="G329" s="29">
        <v>25.2</v>
      </c>
      <c r="H329" s="29">
        <v>0.5</v>
      </c>
      <c r="I329" s="387">
        <v>0</v>
      </c>
      <c r="J329" s="30">
        <v>1.5</v>
      </c>
      <c r="K329" s="392">
        <f>VLOOKUP(A329,食品価格データ一覧表単価確定!$A$9:$L$458,12,FALSE)</f>
        <v>1.26</v>
      </c>
      <c r="M329" s="7"/>
      <c r="N329" s="7"/>
    </row>
    <row r="330" spans="1:14" ht="14.25" x14ac:dyDescent="0.15">
      <c r="A330" s="9" t="s">
        <v>2120</v>
      </c>
      <c r="B330" s="10" t="s">
        <v>1642</v>
      </c>
      <c r="C330" s="27" t="s">
        <v>785</v>
      </c>
      <c r="D330" s="17">
        <v>0</v>
      </c>
      <c r="E330" s="28">
        <v>189</v>
      </c>
      <c r="F330" s="29">
        <v>7.1</v>
      </c>
      <c r="G330" s="29">
        <v>14.5</v>
      </c>
      <c r="H330" s="29">
        <v>7.6</v>
      </c>
      <c r="I330" s="389">
        <v>0.9</v>
      </c>
      <c r="J330" s="30">
        <v>1</v>
      </c>
      <c r="K330" s="392">
        <f>VLOOKUP(A330,食品価格データ一覧表単価確定!$A$9:$L$458,12,FALSE)</f>
        <v>1.21</v>
      </c>
      <c r="M330" s="7"/>
      <c r="N330" s="7"/>
    </row>
    <row r="331" spans="1:14" ht="14.25" x14ac:dyDescent="0.15">
      <c r="A331" s="9" t="s">
        <v>2121</v>
      </c>
      <c r="B331" s="10" t="s">
        <v>1643</v>
      </c>
      <c r="C331" s="27" t="s">
        <v>786</v>
      </c>
      <c r="D331" s="17">
        <v>0</v>
      </c>
      <c r="E331" s="28">
        <v>139</v>
      </c>
      <c r="F331" s="29">
        <v>8.5</v>
      </c>
      <c r="G331" s="29">
        <v>5.8</v>
      </c>
      <c r="H331" s="29">
        <v>13.2</v>
      </c>
      <c r="I331" s="389">
        <v>0.9</v>
      </c>
      <c r="J331" s="30">
        <v>0.9</v>
      </c>
      <c r="K331" s="392">
        <f>VLOOKUP(A331,食品価格データ一覧表単価確定!$A$9:$L$458,12,FALSE)</f>
        <v>0.66</v>
      </c>
      <c r="M331" s="7"/>
      <c r="N331" s="7"/>
    </row>
    <row r="332" spans="1:14" ht="14.25" x14ac:dyDescent="0.15">
      <c r="A332" s="9" t="s">
        <v>2122</v>
      </c>
      <c r="B332" s="10" t="s">
        <v>1644</v>
      </c>
      <c r="C332" s="27" t="s">
        <v>787</v>
      </c>
      <c r="D332" s="17">
        <v>0</v>
      </c>
      <c r="E332" s="28">
        <v>95</v>
      </c>
      <c r="F332" s="29">
        <v>3.9</v>
      </c>
      <c r="G332" s="29">
        <v>6.8</v>
      </c>
      <c r="H332" s="29">
        <v>4.5</v>
      </c>
      <c r="I332" s="389">
        <v>0.3</v>
      </c>
      <c r="J332" s="30">
        <v>1</v>
      </c>
      <c r="K332" s="392">
        <f>VLOOKUP(A332,食品価格データ一覧表単価確定!$A$9:$L$458,12,FALSE)</f>
        <v>0.75</v>
      </c>
      <c r="M332" s="7"/>
      <c r="N332" s="7"/>
    </row>
    <row r="333" spans="1:14" ht="14.25" x14ac:dyDescent="0.15">
      <c r="A333" s="9" t="s">
        <v>2123</v>
      </c>
      <c r="B333" s="10" t="s">
        <v>1645</v>
      </c>
      <c r="C333" s="27" t="s">
        <v>788</v>
      </c>
      <c r="D333" s="17">
        <v>0</v>
      </c>
      <c r="E333" s="28">
        <v>114</v>
      </c>
      <c r="F333" s="29">
        <v>4.4000000000000004</v>
      </c>
      <c r="G333" s="29">
        <v>8.5</v>
      </c>
      <c r="H333" s="29">
        <v>4.9000000000000004</v>
      </c>
      <c r="I333" s="389">
        <v>0.3</v>
      </c>
      <c r="J333" s="30">
        <v>1</v>
      </c>
      <c r="K333" s="392">
        <f>VLOOKUP(A333,食品価格データ一覧表単価確定!$A$9:$L$458,12,FALSE)</f>
        <v>0.75</v>
      </c>
      <c r="M333" s="7"/>
      <c r="N333" s="7"/>
    </row>
    <row r="334" spans="1:14" ht="14.25" x14ac:dyDescent="0.15">
      <c r="A334" s="9" t="s">
        <v>2124</v>
      </c>
      <c r="B334" s="10" t="s">
        <v>1646</v>
      </c>
      <c r="C334" s="27" t="s">
        <v>789</v>
      </c>
      <c r="D334" s="17">
        <v>0</v>
      </c>
      <c r="E334" s="28">
        <v>190</v>
      </c>
      <c r="F334" s="29">
        <v>7</v>
      </c>
      <c r="G334" s="29">
        <v>15.5</v>
      </c>
      <c r="H334" s="29">
        <v>5.6</v>
      </c>
      <c r="I334" s="387">
        <v>0</v>
      </c>
      <c r="J334" s="30">
        <v>1.5</v>
      </c>
      <c r="K334" s="392">
        <f>VLOOKUP(A334,食品価格データ一覧表単価確定!$A$9:$L$458,12,FALSE)</f>
        <v>1.03</v>
      </c>
      <c r="M334" s="7"/>
      <c r="N334" s="7"/>
    </row>
    <row r="335" spans="1:14" ht="14.25" x14ac:dyDescent="0.15">
      <c r="A335" s="9" t="s">
        <v>2125</v>
      </c>
      <c r="B335" s="10" t="s">
        <v>1647</v>
      </c>
      <c r="C335" s="27" t="s">
        <v>790</v>
      </c>
      <c r="D335" s="17">
        <v>0</v>
      </c>
      <c r="E335" s="28">
        <v>68</v>
      </c>
      <c r="F335" s="29">
        <v>2.6</v>
      </c>
      <c r="G335" s="29">
        <v>2.6</v>
      </c>
      <c r="H335" s="29">
        <v>9.1</v>
      </c>
      <c r="I335" s="389">
        <v>0.5</v>
      </c>
      <c r="J335" s="30">
        <v>0.8</v>
      </c>
      <c r="K335" s="392">
        <f>VLOOKUP(A335,食品価格データ一覧表単価確定!$A$9:$L$458,12,FALSE)</f>
        <v>0.65</v>
      </c>
      <c r="M335" s="7"/>
      <c r="N335" s="7"/>
    </row>
    <row r="336" spans="1:14" ht="14.25" x14ac:dyDescent="0.15">
      <c r="A336" s="9" t="s">
        <v>2126</v>
      </c>
      <c r="B336" s="10" t="s">
        <v>1648</v>
      </c>
      <c r="C336" s="27" t="s">
        <v>791</v>
      </c>
      <c r="D336" s="17">
        <v>0</v>
      </c>
      <c r="E336" s="28">
        <v>99</v>
      </c>
      <c r="F336" s="29">
        <v>5</v>
      </c>
      <c r="G336" s="29">
        <v>2.9</v>
      </c>
      <c r="H336" s="29">
        <v>16.100000000000001</v>
      </c>
      <c r="I336" s="389">
        <v>3.8</v>
      </c>
      <c r="J336" s="30">
        <v>2</v>
      </c>
      <c r="K336" s="392">
        <f>VLOOKUP(A336,食品価格データ一覧表単価確定!$A$9:$L$458,12,FALSE)</f>
        <v>0.88</v>
      </c>
      <c r="M336" s="7"/>
      <c r="N336" s="7"/>
    </row>
    <row r="337" spans="1:14" ht="14.25" x14ac:dyDescent="0.15">
      <c r="A337" s="9" t="s">
        <v>2509</v>
      </c>
      <c r="B337" s="10" t="s">
        <v>1649</v>
      </c>
      <c r="C337" s="27" t="s">
        <v>792</v>
      </c>
      <c r="D337" s="17">
        <v>0</v>
      </c>
      <c r="E337" s="28">
        <v>109</v>
      </c>
      <c r="F337" s="29">
        <v>6.1</v>
      </c>
      <c r="G337" s="29">
        <v>2.7</v>
      </c>
      <c r="H337" s="29">
        <v>16.2</v>
      </c>
      <c r="I337" s="389">
        <v>0.9</v>
      </c>
      <c r="J337" s="30">
        <v>1.2</v>
      </c>
      <c r="K337" s="392">
        <f>VLOOKUP(A337,食品価格データ一覧表単価確定!$A$9:$L$458,12,FALSE)</f>
        <v>0.94</v>
      </c>
      <c r="M337" s="7"/>
      <c r="N337" s="7"/>
    </row>
    <row r="338" spans="1:14" ht="14.25" x14ac:dyDescent="0.15">
      <c r="A338" s="9" t="s">
        <v>2127</v>
      </c>
      <c r="B338" s="10" t="s">
        <v>1650</v>
      </c>
      <c r="C338" s="27" t="s">
        <v>793</v>
      </c>
      <c r="D338" s="17">
        <v>0</v>
      </c>
      <c r="E338" s="28">
        <v>54</v>
      </c>
      <c r="F338" s="29">
        <v>2.2999999999999998</v>
      </c>
      <c r="G338" s="29">
        <v>1.6</v>
      </c>
      <c r="H338" s="29">
        <v>7.9</v>
      </c>
      <c r="I338" s="389">
        <v>0.3</v>
      </c>
      <c r="J338" s="30">
        <v>1</v>
      </c>
      <c r="K338" s="392">
        <f>VLOOKUP(A338,食品価格データ一覧表単価確定!$A$9:$L$458,12,FALSE)</f>
        <v>1.04</v>
      </c>
      <c r="M338" s="7"/>
      <c r="N338" s="7"/>
    </row>
    <row r="339" spans="1:14" ht="14.25" x14ac:dyDescent="0.15">
      <c r="A339" s="9" t="s">
        <v>2128</v>
      </c>
      <c r="B339" s="10" t="s">
        <v>1651</v>
      </c>
      <c r="C339" s="27" t="s">
        <v>794</v>
      </c>
      <c r="D339" s="17">
        <v>0</v>
      </c>
      <c r="E339" s="28">
        <v>86</v>
      </c>
      <c r="F339" s="29">
        <v>3.1</v>
      </c>
      <c r="G339" s="29">
        <v>3.1</v>
      </c>
      <c r="H339" s="29">
        <v>13.3</v>
      </c>
      <c r="I339" s="389">
        <v>1.2</v>
      </c>
      <c r="J339" s="30">
        <v>0.7</v>
      </c>
      <c r="K339" s="392">
        <f>VLOOKUP(A339,食品価格データ一覧表単価確定!$A$9:$L$458,12,FALSE)</f>
        <v>0.98</v>
      </c>
      <c r="M339" s="7"/>
      <c r="N339" s="7"/>
    </row>
    <row r="340" spans="1:14" ht="14.25" x14ac:dyDescent="0.15">
      <c r="A340" s="9" t="s">
        <v>2129</v>
      </c>
      <c r="B340" s="10" t="s">
        <v>1652</v>
      </c>
      <c r="C340" s="27" t="s">
        <v>795</v>
      </c>
      <c r="D340" s="17">
        <v>0</v>
      </c>
      <c r="E340" s="28">
        <v>69</v>
      </c>
      <c r="F340" s="29">
        <v>2.9</v>
      </c>
      <c r="G340" s="29">
        <v>2.5</v>
      </c>
      <c r="H340" s="29">
        <v>8.6999999999999993</v>
      </c>
      <c r="I340" s="387">
        <v>0</v>
      </c>
      <c r="J340" s="30">
        <v>1.3</v>
      </c>
      <c r="K340" s="392">
        <f>VLOOKUP(A340,食品価格データ一覧表単価確定!$A$9:$L$458,12,FALSE)</f>
        <v>1.24</v>
      </c>
      <c r="M340" s="7"/>
      <c r="N340" s="7"/>
    </row>
    <row r="341" spans="1:14" ht="14.25" x14ac:dyDescent="0.15">
      <c r="A341" s="9" t="s">
        <v>2130</v>
      </c>
      <c r="B341" s="10" t="s">
        <v>1653</v>
      </c>
      <c r="C341" s="27" t="s">
        <v>796</v>
      </c>
      <c r="D341" s="17">
        <v>0</v>
      </c>
      <c r="E341" s="28">
        <v>58</v>
      </c>
      <c r="F341" s="29">
        <v>1</v>
      </c>
      <c r="G341" s="29">
        <v>0.9</v>
      </c>
      <c r="H341" s="29">
        <v>11.4</v>
      </c>
      <c r="I341" s="387">
        <v>0</v>
      </c>
      <c r="J341" s="30">
        <v>1.3</v>
      </c>
      <c r="K341" s="392">
        <f>VLOOKUP(A341,食品価格データ一覧表単価確定!$A$9:$L$458,12,FALSE)</f>
        <v>1.3</v>
      </c>
      <c r="M341" s="7"/>
      <c r="N341" s="7"/>
    </row>
    <row r="342" spans="1:14" ht="14.25" x14ac:dyDescent="0.15">
      <c r="A342" s="9" t="s">
        <v>2131</v>
      </c>
      <c r="B342" s="10" t="s">
        <v>1654</v>
      </c>
      <c r="C342" s="27" t="s">
        <v>797</v>
      </c>
      <c r="D342" s="17">
        <v>0</v>
      </c>
      <c r="E342" s="28">
        <v>158</v>
      </c>
      <c r="F342" s="29">
        <v>1.6</v>
      </c>
      <c r="G342" s="29">
        <v>9.4</v>
      </c>
      <c r="H342" s="29">
        <v>16.8</v>
      </c>
      <c r="I342" s="387">
        <v>0</v>
      </c>
      <c r="J342" s="30">
        <v>0.86</v>
      </c>
      <c r="K342" s="392">
        <f>VLOOKUP(A342,食品価格データ一覧表単価確定!$A$9:$L$458,12,FALSE)</f>
        <v>0.35</v>
      </c>
      <c r="M342" s="7"/>
      <c r="N342" s="7"/>
    </row>
    <row r="343" spans="1:14" ht="14.25" x14ac:dyDescent="0.15">
      <c r="A343" s="9" t="s">
        <v>2132</v>
      </c>
      <c r="B343" s="10" t="s">
        <v>1655</v>
      </c>
      <c r="C343" s="27" t="s">
        <v>798</v>
      </c>
      <c r="D343" s="17">
        <v>0</v>
      </c>
      <c r="E343" s="28">
        <v>230</v>
      </c>
      <c r="F343" s="29">
        <v>2.7</v>
      </c>
      <c r="G343" s="29">
        <v>16.8</v>
      </c>
      <c r="H343" s="29">
        <v>16.899999999999999</v>
      </c>
      <c r="I343" s="387">
        <v>0</v>
      </c>
      <c r="J343" s="30">
        <v>1.5</v>
      </c>
      <c r="K343" s="392">
        <f>VLOOKUP(A343,食品価格データ一覧表単価確定!$A$9:$L$458,12,FALSE)</f>
        <v>0.36</v>
      </c>
      <c r="M343" s="7"/>
      <c r="N343" s="7"/>
    </row>
    <row r="344" spans="1:14" ht="14.25" x14ac:dyDescent="0.15">
      <c r="A344" s="9" t="s">
        <v>2133</v>
      </c>
      <c r="B344" s="10" t="s">
        <v>1656</v>
      </c>
      <c r="C344" s="27" t="s">
        <v>799</v>
      </c>
      <c r="D344" s="17">
        <v>0</v>
      </c>
      <c r="E344" s="28">
        <v>201</v>
      </c>
      <c r="F344" s="29">
        <v>2.5</v>
      </c>
      <c r="G344" s="29">
        <v>14</v>
      </c>
      <c r="H344" s="29">
        <v>16.2</v>
      </c>
      <c r="I344" s="389">
        <v>0.4</v>
      </c>
      <c r="J344" s="30">
        <v>0.6</v>
      </c>
      <c r="K344" s="392">
        <f>VLOOKUP(A344,食品価格データ一覧表単価確定!$A$9:$L$458,12,FALSE)</f>
        <v>0.78</v>
      </c>
      <c r="M344" s="7"/>
      <c r="N344" s="7"/>
    </row>
    <row r="345" spans="1:14" ht="14.25" x14ac:dyDescent="0.15">
      <c r="A345" s="9" t="s">
        <v>2134</v>
      </c>
      <c r="B345" s="10" t="s">
        <v>1657</v>
      </c>
      <c r="C345" s="27" t="s">
        <v>800</v>
      </c>
      <c r="D345" s="17">
        <v>0</v>
      </c>
      <c r="E345" s="28">
        <v>249</v>
      </c>
      <c r="F345" s="29">
        <v>3.6</v>
      </c>
      <c r="G345" s="29">
        <v>21.5</v>
      </c>
      <c r="H345" s="29">
        <v>11.4</v>
      </c>
      <c r="I345" s="389">
        <v>0.7</v>
      </c>
      <c r="J345" s="30">
        <v>1.1000000000000001</v>
      </c>
      <c r="K345" s="392">
        <f>VLOOKUP(A345,食品価格データ一覧表単価確定!$A$9:$L$458,12,FALSE)</f>
        <v>0.95</v>
      </c>
      <c r="M345" s="7"/>
      <c r="N345" s="7"/>
    </row>
    <row r="346" spans="1:14" ht="14.25" x14ac:dyDescent="0.15">
      <c r="A346" s="9" t="s">
        <v>2135</v>
      </c>
      <c r="B346" s="10" t="s">
        <v>1658</v>
      </c>
      <c r="C346" s="27" t="s">
        <v>801</v>
      </c>
      <c r="D346" s="17">
        <v>0</v>
      </c>
      <c r="E346" s="28">
        <v>169</v>
      </c>
      <c r="F346" s="29">
        <v>3.8</v>
      </c>
      <c r="G346" s="29">
        <v>2.5</v>
      </c>
      <c r="H346" s="29">
        <v>32.9</v>
      </c>
      <c r="I346" s="389">
        <v>0.4</v>
      </c>
      <c r="J346" s="30">
        <v>1.3</v>
      </c>
      <c r="K346" s="392">
        <f>VLOOKUP(A346,食品価格データ一覧表単価確定!$A$9:$L$458,12,FALSE)</f>
        <v>0.71</v>
      </c>
      <c r="M346" s="7"/>
      <c r="N346" s="7"/>
    </row>
    <row r="347" spans="1:14" ht="14.25" x14ac:dyDescent="0.15">
      <c r="A347" s="381" t="s">
        <v>2136</v>
      </c>
      <c r="B347" s="382" t="s">
        <v>1659</v>
      </c>
      <c r="C347" s="383" t="s">
        <v>802</v>
      </c>
      <c r="D347" s="17">
        <v>0</v>
      </c>
      <c r="E347" s="384">
        <v>230</v>
      </c>
      <c r="F347" s="379">
        <v>15.7</v>
      </c>
      <c r="G347" s="379">
        <v>12.7</v>
      </c>
      <c r="H347" s="379">
        <v>10.8</v>
      </c>
      <c r="I347" s="389">
        <v>1.1000000000000001</v>
      </c>
      <c r="J347" s="380">
        <v>1.4</v>
      </c>
      <c r="K347" s="392">
        <f>VLOOKUP(A347,食品価格データ一覧表単価確定!$A$9:$L$458,12,FALSE)</f>
        <v>2.33</v>
      </c>
      <c r="M347" s="7"/>
      <c r="N347" s="7"/>
    </row>
    <row r="348" spans="1:14" ht="14.25" x14ac:dyDescent="0.15">
      <c r="A348" s="381" t="s">
        <v>2137</v>
      </c>
      <c r="B348" s="382" t="s">
        <v>1660</v>
      </c>
      <c r="C348" s="383" t="s">
        <v>803</v>
      </c>
      <c r="D348" s="17">
        <v>0</v>
      </c>
      <c r="E348" s="384">
        <v>186</v>
      </c>
      <c r="F348" s="379">
        <v>18.2</v>
      </c>
      <c r="G348" s="379">
        <v>6.6</v>
      </c>
      <c r="H348" s="379">
        <v>11.2</v>
      </c>
      <c r="I348" s="389">
        <v>1.7</v>
      </c>
      <c r="J348" s="30">
        <v>1.7</v>
      </c>
      <c r="K348" s="392">
        <f>VLOOKUP(A348,食品価格データ一覧表単価確定!$A$9:$L$458,12,FALSE)</f>
        <v>2.04</v>
      </c>
      <c r="M348" s="7"/>
      <c r="N348" s="7"/>
    </row>
    <row r="349" spans="1:14" ht="14.25" x14ac:dyDescent="0.15">
      <c r="A349" s="381" t="s">
        <v>2138</v>
      </c>
      <c r="B349" s="382" t="s">
        <v>1661</v>
      </c>
      <c r="C349" s="383" t="s">
        <v>804</v>
      </c>
      <c r="D349" s="17">
        <v>0</v>
      </c>
      <c r="E349" s="384">
        <v>117</v>
      </c>
      <c r="F349" s="29">
        <v>7.5</v>
      </c>
      <c r="G349" s="379">
        <v>4.4000000000000004</v>
      </c>
      <c r="H349" s="379">
        <v>10</v>
      </c>
      <c r="I349" s="389">
        <v>0.7</v>
      </c>
      <c r="J349" s="380">
        <v>1.9</v>
      </c>
      <c r="K349" s="392">
        <f>VLOOKUP(A349,食品価格データ一覧表単価確定!$A$9:$L$458,12,FALSE)</f>
        <v>1.1599999999999999</v>
      </c>
      <c r="M349" s="7"/>
      <c r="N349" s="7"/>
    </row>
    <row r="350" spans="1:14" ht="14.25" x14ac:dyDescent="0.15">
      <c r="A350" s="9" t="s">
        <v>2139</v>
      </c>
      <c r="B350" s="10" t="s">
        <v>1662</v>
      </c>
      <c r="C350" s="27" t="s">
        <v>805</v>
      </c>
      <c r="D350" s="17">
        <v>0</v>
      </c>
      <c r="E350" s="28">
        <v>165</v>
      </c>
      <c r="F350" s="29">
        <v>3.8</v>
      </c>
      <c r="G350" s="29">
        <v>5.9</v>
      </c>
      <c r="H350" s="29">
        <v>23.1</v>
      </c>
      <c r="I350" s="389">
        <v>0.5</v>
      </c>
      <c r="J350" s="30">
        <v>1.6</v>
      </c>
      <c r="K350" s="392">
        <f>VLOOKUP(A350,食品価格データ一覧表単価確定!$A$9:$L$458,12,FALSE)</f>
        <v>0.46</v>
      </c>
      <c r="M350" s="7"/>
      <c r="N350" s="7"/>
    </row>
    <row r="351" spans="1:14" ht="14.25" x14ac:dyDescent="0.15">
      <c r="A351" s="9" t="s">
        <v>2140</v>
      </c>
      <c r="B351" s="10" t="s">
        <v>1663</v>
      </c>
      <c r="C351" s="27" t="s">
        <v>806</v>
      </c>
      <c r="D351" s="17">
        <v>0</v>
      </c>
      <c r="E351" s="28">
        <v>186</v>
      </c>
      <c r="F351" s="29">
        <v>3.9</v>
      </c>
      <c r="G351" s="29">
        <v>6</v>
      </c>
      <c r="H351" s="29">
        <v>27.7</v>
      </c>
      <c r="I351" s="389">
        <v>0.4</v>
      </c>
      <c r="J351" s="30">
        <v>2</v>
      </c>
      <c r="K351" s="392">
        <f>VLOOKUP(A351,食品価格データ一覧表単価確定!$A$9:$L$458,12,FALSE)</f>
        <v>0.57999999999999996</v>
      </c>
      <c r="M351" s="7"/>
      <c r="N351" s="7"/>
    </row>
    <row r="352" spans="1:14" ht="14.25" x14ac:dyDescent="0.15">
      <c r="A352" s="381" t="s">
        <v>2141</v>
      </c>
      <c r="B352" s="385" t="s">
        <v>2009</v>
      </c>
      <c r="C352" s="383" t="s">
        <v>811</v>
      </c>
      <c r="D352" s="28">
        <v>0</v>
      </c>
      <c r="E352" s="384">
        <v>212</v>
      </c>
      <c r="F352" s="379">
        <v>14.4</v>
      </c>
      <c r="G352" s="379">
        <v>11.5</v>
      </c>
      <c r="H352" s="379">
        <v>12.8</v>
      </c>
      <c r="I352" s="389">
        <v>0.5</v>
      </c>
      <c r="J352" s="380">
        <v>1.8</v>
      </c>
      <c r="K352" s="392">
        <f>VLOOKUP(A352,食品価格データ一覧表単価確定!$A$9:$L$458,12,FALSE)</f>
        <v>2.13</v>
      </c>
      <c r="M352" s="7"/>
      <c r="N352" s="7"/>
    </row>
    <row r="353" spans="1:14" ht="14.25" x14ac:dyDescent="0.15">
      <c r="A353" s="381" t="s">
        <v>2142</v>
      </c>
      <c r="B353" s="382" t="s">
        <v>1941</v>
      </c>
      <c r="C353" s="383" t="s">
        <v>812</v>
      </c>
      <c r="D353" s="28">
        <v>0</v>
      </c>
      <c r="E353" s="28">
        <v>85</v>
      </c>
      <c r="F353" s="29">
        <v>17.399999999999999</v>
      </c>
      <c r="G353" s="379">
        <v>0.2</v>
      </c>
      <c r="H353" s="29">
        <v>2.4</v>
      </c>
      <c r="I353" s="389">
        <v>0.4</v>
      </c>
      <c r="J353" s="30">
        <v>1.7</v>
      </c>
      <c r="K353" s="392">
        <f>VLOOKUP(A353,食品価格データ一覧表単価確定!$A$9:$L$458,12,FALSE)</f>
        <v>2.84</v>
      </c>
      <c r="M353" s="7"/>
      <c r="N353" s="7"/>
    </row>
    <row r="354" spans="1:14" s="7" customFormat="1" ht="14.25" x14ac:dyDescent="0.15">
      <c r="A354" s="5" t="s">
        <v>2143</v>
      </c>
      <c r="B354" s="16" t="s">
        <v>1931</v>
      </c>
      <c r="C354" s="32" t="s">
        <v>813</v>
      </c>
      <c r="D354" s="28">
        <v>0</v>
      </c>
      <c r="E354" s="28">
        <v>303</v>
      </c>
      <c r="F354" s="29">
        <v>17.100000000000001</v>
      </c>
      <c r="G354" s="29">
        <v>22.4</v>
      </c>
      <c r="H354" s="29">
        <v>4.8</v>
      </c>
      <c r="I354" s="389">
        <v>1.3</v>
      </c>
      <c r="J354" s="30">
        <v>2</v>
      </c>
      <c r="K354" s="392">
        <f>VLOOKUP(A354,食品価格データ一覧表単価確定!$A$9:$L$458,12,FALSE)</f>
        <v>3.02</v>
      </c>
      <c r="L354" s="14"/>
    </row>
    <row r="355" spans="1:14" ht="14.25" x14ac:dyDescent="0.15">
      <c r="A355" s="5" t="s">
        <v>2144</v>
      </c>
      <c r="B355" s="16" t="s">
        <v>1942</v>
      </c>
      <c r="C355" s="32" t="s">
        <v>814</v>
      </c>
      <c r="D355" s="28">
        <v>0</v>
      </c>
      <c r="E355" s="28">
        <v>323</v>
      </c>
      <c r="F355" s="29">
        <v>16.600000000000001</v>
      </c>
      <c r="G355" s="29">
        <v>25.7</v>
      </c>
      <c r="H355" s="29">
        <v>2.7</v>
      </c>
      <c r="I355" s="389">
        <v>0.9</v>
      </c>
      <c r="J355" s="30">
        <v>1.5</v>
      </c>
      <c r="K355" s="392">
        <f>VLOOKUP(A355,食品価格データ一覧表単価確定!$A$9:$L$458,12,FALSE)</f>
        <v>2.84</v>
      </c>
      <c r="M355" s="7"/>
      <c r="N355" s="7"/>
    </row>
    <row r="356" spans="1:14" ht="14.25" x14ac:dyDescent="0.15">
      <c r="A356" s="381" t="s">
        <v>2145</v>
      </c>
      <c r="B356" s="382" t="s">
        <v>1933</v>
      </c>
      <c r="C356" s="383" t="s">
        <v>815</v>
      </c>
      <c r="D356" s="28">
        <v>0</v>
      </c>
      <c r="E356" s="28">
        <v>320</v>
      </c>
      <c r="F356" s="29">
        <v>16.899999999999999</v>
      </c>
      <c r="G356" s="29">
        <v>26.3</v>
      </c>
      <c r="H356" s="379">
        <v>0.6</v>
      </c>
      <c r="I356" s="389">
        <v>0.9</v>
      </c>
      <c r="J356" s="30">
        <v>1.4</v>
      </c>
      <c r="K356" s="392">
        <f>VLOOKUP(A356,食品価格データ一覧表単価確定!$A$9:$L$458,12,FALSE)</f>
        <v>2.46</v>
      </c>
      <c r="M356" s="7"/>
      <c r="N356" s="7"/>
    </row>
    <row r="357" spans="1:14" ht="14.25" x14ac:dyDescent="0.15">
      <c r="A357" s="5" t="s">
        <v>2146</v>
      </c>
      <c r="B357" s="16" t="s">
        <v>1936</v>
      </c>
      <c r="C357" s="32" t="s">
        <v>816</v>
      </c>
      <c r="D357" s="28">
        <v>0</v>
      </c>
      <c r="E357" s="28">
        <v>104</v>
      </c>
      <c r="F357" s="29">
        <v>19.100000000000001</v>
      </c>
      <c r="G357" s="29">
        <v>1.3</v>
      </c>
      <c r="H357" s="29">
        <v>2.7</v>
      </c>
      <c r="I357" s="389">
        <v>0.3</v>
      </c>
      <c r="J357" s="30">
        <v>1.7</v>
      </c>
      <c r="K357" s="392">
        <f>VLOOKUP(A357,食品価格データ一覧表単価確定!$A$9:$L$458,12,FALSE)</f>
        <v>2.67</v>
      </c>
      <c r="M357" s="7"/>
      <c r="N357" s="7"/>
    </row>
    <row r="358" spans="1:14" ht="14.25" x14ac:dyDescent="0.15">
      <c r="A358" s="5" t="s">
        <v>2147</v>
      </c>
      <c r="B358" s="16" t="s">
        <v>1943</v>
      </c>
      <c r="C358" s="32" t="s">
        <v>817</v>
      </c>
      <c r="D358" s="28">
        <v>0</v>
      </c>
      <c r="E358" s="28">
        <v>108</v>
      </c>
      <c r="F358" s="29">
        <v>17.2</v>
      </c>
      <c r="G358" s="29">
        <v>3.4</v>
      </c>
      <c r="H358" s="29">
        <v>0.8</v>
      </c>
      <c r="I358" s="389">
        <v>0.2</v>
      </c>
      <c r="J358" s="30">
        <v>0.3</v>
      </c>
      <c r="K358" s="392">
        <f>VLOOKUP(A358,食品価格データ一覧表単価確定!$A$9:$L$458,12,FALSE)</f>
        <v>3.88</v>
      </c>
      <c r="M358" s="7"/>
      <c r="N358" s="7"/>
    </row>
    <row r="359" spans="1:14" ht="14.25" x14ac:dyDescent="0.15">
      <c r="A359" s="5" t="s">
        <v>2148</v>
      </c>
      <c r="B359" s="16" t="s">
        <v>1944</v>
      </c>
      <c r="C359" s="32" t="s">
        <v>818</v>
      </c>
      <c r="D359" s="28">
        <v>0</v>
      </c>
      <c r="E359" s="28">
        <v>130</v>
      </c>
      <c r="F359" s="29">
        <v>21.2</v>
      </c>
      <c r="G359" s="29">
        <v>4.2</v>
      </c>
      <c r="H359" s="29">
        <v>0.2</v>
      </c>
      <c r="I359" s="389">
        <v>0.2</v>
      </c>
      <c r="J359" s="30">
        <v>1.2</v>
      </c>
      <c r="K359" s="392">
        <f>VLOOKUP(A359,食品価格データ一覧表単価確定!$A$9:$L$458,12,FALSE)</f>
        <v>3.34</v>
      </c>
      <c r="M359" s="7"/>
      <c r="N359" s="7"/>
    </row>
    <row r="360" spans="1:14" ht="14.25" x14ac:dyDescent="0.15">
      <c r="A360" s="5" t="s">
        <v>2149</v>
      </c>
      <c r="B360" s="16" t="s">
        <v>1945</v>
      </c>
      <c r="C360" s="32" t="s">
        <v>819</v>
      </c>
      <c r="D360" s="28">
        <v>0</v>
      </c>
      <c r="E360" s="28">
        <v>391</v>
      </c>
      <c r="F360" s="29">
        <v>18.5</v>
      </c>
      <c r="G360" s="29">
        <v>33.299999999999997</v>
      </c>
      <c r="H360" s="29">
        <v>6.2</v>
      </c>
      <c r="I360" s="389">
        <v>1</v>
      </c>
      <c r="J360" s="30">
        <v>1.1000000000000001</v>
      </c>
      <c r="K360" s="392">
        <f>VLOOKUP(A360,食品価格データ一覧表単価確定!$A$9:$L$458,12,FALSE)</f>
        <v>2.79</v>
      </c>
      <c r="M360" s="7"/>
      <c r="N360" s="7"/>
    </row>
    <row r="361" spans="1:14" ht="14.25" x14ac:dyDescent="0.15">
      <c r="A361" s="5" t="s">
        <v>2150</v>
      </c>
      <c r="B361" s="16" t="s">
        <v>2006</v>
      </c>
      <c r="C361" s="32" t="s">
        <v>820</v>
      </c>
      <c r="D361" s="28">
        <v>0</v>
      </c>
      <c r="E361" s="28">
        <v>179</v>
      </c>
      <c r="F361" s="29">
        <v>9.6</v>
      </c>
      <c r="G361" s="29">
        <v>7.9</v>
      </c>
      <c r="H361" s="29">
        <v>16.7</v>
      </c>
      <c r="I361" s="389">
        <v>0.6</v>
      </c>
      <c r="J361" s="30">
        <v>1.2</v>
      </c>
      <c r="K361" s="392">
        <f>VLOOKUP(A361,食品価格データ一覧表単価確定!$A$9:$L$458,12,FALSE)</f>
        <v>2.2200000000000002</v>
      </c>
      <c r="M361" s="7"/>
      <c r="N361" s="7"/>
    </row>
    <row r="362" spans="1:14" ht="14.25" x14ac:dyDescent="0.15">
      <c r="A362" s="381" t="s">
        <v>2151</v>
      </c>
      <c r="B362" s="382" t="s">
        <v>2007</v>
      </c>
      <c r="C362" s="383" t="s">
        <v>821</v>
      </c>
      <c r="D362" s="28">
        <v>0</v>
      </c>
      <c r="E362" s="28">
        <v>112</v>
      </c>
      <c r="F362" s="29">
        <v>3.2</v>
      </c>
      <c r="G362" s="29">
        <v>8.1999999999999993</v>
      </c>
      <c r="H362" s="379">
        <v>6.4</v>
      </c>
      <c r="I362" s="389">
        <v>0.3</v>
      </c>
      <c r="J362" s="30">
        <v>1.4</v>
      </c>
      <c r="K362" s="392">
        <f>VLOOKUP(A362,食品価格データ一覧表単価確定!$A$9:$L$458,12,FALSE)</f>
        <v>1.53</v>
      </c>
      <c r="M362" s="7"/>
      <c r="N362" s="7"/>
    </row>
    <row r="363" spans="1:14" ht="14.25" x14ac:dyDescent="0.15">
      <c r="A363" s="5" t="s">
        <v>2152</v>
      </c>
      <c r="B363" s="16" t="s">
        <v>2008</v>
      </c>
      <c r="C363" s="32" t="s">
        <v>822</v>
      </c>
      <c r="D363" s="28">
        <v>0</v>
      </c>
      <c r="E363" s="28">
        <v>69</v>
      </c>
      <c r="F363" s="29">
        <v>1.8</v>
      </c>
      <c r="G363" s="29">
        <v>2.2000000000000002</v>
      </c>
      <c r="H363" s="29">
        <v>10.3</v>
      </c>
      <c r="I363" s="387">
        <v>0</v>
      </c>
      <c r="J363" s="30">
        <v>0.9</v>
      </c>
      <c r="K363" s="392">
        <f>VLOOKUP(A363,食品価格データ一覧表単価確定!$A$9:$L$458,12,FALSE)</f>
        <v>1.33</v>
      </c>
      <c r="M363" s="7"/>
      <c r="N363" s="7"/>
    </row>
    <row r="364" spans="1:14" ht="14.25" x14ac:dyDescent="0.15">
      <c r="A364" s="5" t="s">
        <v>2153</v>
      </c>
      <c r="B364" s="16" t="s">
        <v>889</v>
      </c>
      <c r="C364" s="4" t="s">
        <v>890</v>
      </c>
      <c r="D364" s="17">
        <v>0</v>
      </c>
      <c r="E364" s="17">
        <v>379</v>
      </c>
      <c r="F364" s="18">
        <v>11.2</v>
      </c>
      <c r="G364" s="18">
        <v>1.9</v>
      </c>
      <c r="H364" s="18">
        <v>73.900000000000006</v>
      </c>
      <c r="I364" s="387">
        <v>1.4</v>
      </c>
      <c r="J364" s="19">
        <v>0</v>
      </c>
      <c r="K364" s="392">
        <f>VLOOKUP(A364,食品価格データ一覧表単価確定!$A$9:$L$458,12,FALSE)</f>
        <v>0.46</v>
      </c>
    </row>
    <row r="365" spans="1:14" ht="14.25" x14ac:dyDescent="0.15">
      <c r="A365" s="5" t="s">
        <v>1668</v>
      </c>
      <c r="B365" s="16" t="s">
        <v>891</v>
      </c>
      <c r="C365" s="4" t="s">
        <v>892</v>
      </c>
      <c r="D365" s="17">
        <v>0</v>
      </c>
      <c r="E365" s="17">
        <v>379</v>
      </c>
      <c r="F365" s="18">
        <v>11.2</v>
      </c>
      <c r="G365" s="18">
        <v>1.9</v>
      </c>
      <c r="H365" s="18">
        <v>73.900000000000006</v>
      </c>
      <c r="I365" s="387">
        <v>1.4</v>
      </c>
      <c r="J365" s="19">
        <v>0</v>
      </c>
      <c r="K365" s="392">
        <f>VLOOKUP(A365,食品価格データ一覧表単価確定!$A$9:$L$458,12,FALSE)</f>
        <v>0.28999999999999998</v>
      </c>
    </row>
    <row r="366" spans="1:14" ht="14.25" x14ac:dyDescent="0.15">
      <c r="A366" s="5" t="s">
        <v>1901</v>
      </c>
      <c r="B366" s="16" t="s">
        <v>1670</v>
      </c>
      <c r="C366" s="4" t="s">
        <v>936</v>
      </c>
      <c r="D366" s="17">
        <v>0</v>
      </c>
      <c r="E366" s="17">
        <v>379</v>
      </c>
      <c r="F366" s="18">
        <v>25.6</v>
      </c>
      <c r="G366" s="18">
        <v>3.3</v>
      </c>
      <c r="H366" s="18">
        <v>57.3</v>
      </c>
      <c r="I366" s="387">
        <v>4.9000000000000004</v>
      </c>
      <c r="J366" s="19">
        <v>0.5</v>
      </c>
      <c r="K366" s="392">
        <f>VLOOKUP(A366,食品価格データ一覧表単価確定!$A$9:$L$458,12,FALSE)</f>
        <v>4.05</v>
      </c>
    </row>
    <row r="367" spans="1:14" ht="14.25" x14ac:dyDescent="0.15">
      <c r="A367" s="5" t="s">
        <v>1902</v>
      </c>
      <c r="B367" s="16" t="s">
        <v>1671</v>
      </c>
      <c r="C367" s="4" t="s">
        <v>937</v>
      </c>
      <c r="D367" s="17">
        <v>0</v>
      </c>
      <c r="E367" s="17">
        <v>379</v>
      </c>
      <c r="F367" s="18">
        <v>25.6</v>
      </c>
      <c r="G367" s="18">
        <v>3.3</v>
      </c>
      <c r="H367" s="18">
        <v>57.3</v>
      </c>
      <c r="I367" s="387">
        <v>4.9000000000000004</v>
      </c>
      <c r="J367" s="19">
        <v>0.5</v>
      </c>
      <c r="K367" s="392">
        <f>VLOOKUP(A367,食品価格データ一覧表単価確定!$A$9:$L$458,12,FALSE)</f>
        <v>1.3320000000000001</v>
      </c>
    </row>
    <row r="368" spans="1:14" ht="14.25" x14ac:dyDescent="0.15">
      <c r="A368" s="5" t="s">
        <v>1903</v>
      </c>
      <c r="B368" s="16" t="s">
        <v>2633</v>
      </c>
      <c r="C368" s="4" t="s">
        <v>2637</v>
      </c>
      <c r="D368" s="17">
        <v>0</v>
      </c>
      <c r="E368" s="17">
        <v>5</v>
      </c>
      <c r="F368" s="18">
        <v>0.1</v>
      </c>
      <c r="G368" s="18">
        <v>0</v>
      </c>
      <c r="H368" s="18">
        <v>2.2999999999999998</v>
      </c>
      <c r="I368" s="387">
        <v>0.4</v>
      </c>
      <c r="J368" s="19">
        <v>0</v>
      </c>
      <c r="K368" s="392">
        <f>VLOOKUP(A368,食品価格データ一覧表単価確定!$A$9:$L$458,12,FALSE)</f>
        <v>0.45</v>
      </c>
    </row>
    <row r="369" spans="1:14" ht="14.25" x14ac:dyDescent="0.15">
      <c r="A369" s="5" t="s">
        <v>1904</v>
      </c>
      <c r="B369" s="16" t="s">
        <v>2635</v>
      </c>
      <c r="C369" s="4" t="s">
        <v>2638</v>
      </c>
      <c r="D369" s="17">
        <v>0</v>
      </c>
      <c r="E369" s="17">
        <v>5</v>
      </c>
      <c r="F369" s="18">
        <v>0.1</v>
      </c>
      <c r="G369" s="18">
        <v>0</v>
      </c>
      <c r="H369" s="18">
        <v>2.2999999999999998</v>
      </c>
      <c r="I369" s="387">
        <v>0.4</v>
      </c>
      <c r="J369" s="19">
        <v>0</v>
      </c>
      <c r="K369" s="392">
        <f>VLOOKUP(A369,食品価格データ一覧表単価確定!$A$9:$L$458,12,FALSE)</f>
        <v>0.45</v>
      </c>
    </row>
    <row r="370" spans="1:14" ht="14.25" x14ac:dyDescent="0.15">
      <c r="A370" s="5" t="s">
        <v>2077</v>
      </c>
      <c r="B370" s="16" t="s">
        <v>965</v>
      </c>
      <c r="C370" s="4" t="s">
        <v>966</v>
      </c>
      <c r="D370" s="17">
        <v>0</v>
      </c>
      <c r="E370" s="17">
        <v>72</v>
      </c>
      <c r="F370" s="18">
        <v>2.2000000000000002</v>
      </c>
      <c r="G370" s="18">
        <v>0.1</v>
      </c>
      <c r="H370" s="18">
        <v>16.100000000000001</v>
      </c>
      <c r="I370" s="387">
        <v>0.6</v>
      </c>
      <c r="J370" s="19">
        <v>0</v>
      </c>
      <c r="K370" s="392">
        <f>VLOOKUP(A370,食品価格データ一覧表単価確定!$A$9:$L$458,12,FALSE)</f>
        <v>0.38</v>
      </c>
    </row>
    <row r="371" spans="1:14" ht="14.25" x14ac:dyDescent="0.15">
      <c r="A371" s="5" t="s">
        <v>2078</v>
      </c>
      <c r="B371" s="16" t="s">
        <v>2294</v>
      </c>
      <c r="C371" s="4" t="s">
        <v>2079</v>
      </c>
      <c r="D371" s="17">
        <v>0</v>
      </c>
      <c r="E371" s="17">
        <v>72</v>
      </c>
      <c r="F371" s="18">
        <v>2.2000000000000002</v>
      </c>
      <c r="G371" s="18">
        <v>0.1</v>
      </c>
      <c r="H371" s="18">
        <v>16.100000000000001</v>
      </c>
      <c r="I371" s="387">
        <v>0.6</v>
      </c>
      <c r="J371" s="19">
        <v>0</v>
      </c>
      <c r="K371" s="392">
        <f>VLOOKUP(A371,食品価格データ一覧表単価確定!$A$9:$L$458,12,FALSE)</f>
        <v>0.54</v>
      </c>
    </row>
    <row r="372" spans="1:14" ht="14.25" x14ac:dyDescent="0.15">
      <c r="A372" s="5" t="s">
        <v>1682</v>
      </c>
      <c r="B372" s="16" t="s">
        <v>1684</v>
      </c>
      <c r="C372" s="4" t="s">
        <v>2585</v>
      </c>
      <c r="D372" s="17">
        <v>0</v>
      </c>
      <c r="E372" s="17">
        <v>349</v>
      </c>
      <c r="F372" s="18">
        <v>0.1</v>
      </c>
      <c r="G372" s="18">
        <v>0.2</v>
      </c>
      <c r="H372" s="18">
        <v>86.8</v>
      </c>
      <c r="I372" s="387">
        <v>31.1</v>
      </c>
      <c r="J372" s="19">
        <v>0.1</v>
      </c>
      <c r="K372" s="392">
        <f>VLOOKUP(A372,食品価格データ一覧表単価確定!$A$9:$L$458,12,FALSE)</f>
        <v>0.87</v>
      </c>
    </row>
    <row r="373" spans="1:14" ht="14.25" customHeight="1" x14ac:dyDescent="0.15">
      <c r="A373" s="5" t="s">
        <v>1683</v>
      </c>
      <c r="B373" s="16" t="s">
        <v>1685</v>
      </c>
      <c r="C373" s="4" t="s">
        <v>2556</v>
      </c>
      <c r="D373" s="17">
        <v>0</v>
      </c>
      <c r="E373" s="17">
        <v>356</v>
      </c>
      <c r="F373" s="18">
        <v>0.2</v>
      </c>
      <c r="G373" s="18">
        <v>0.4</v>
      </c>
      <c r="H373" s="18">
        <v>87.5</v>
      </c>
      <c r="I373" s="387">
        <v>0.9</v>
      </c>
      <c r="J373" s="19">
        <v>0</v>
      </c>
      <c r="K373" s="392">
        <f>VLOOKUP(A373,食品価格データ一覧表単価確定!$A$9:$L$458,12,FALSE)</f>
        <v>0.53</v>
      </c>
    </row>
    <row r="374" spans="1:14" ht="14.25" customHeight="1" x14ac:dyDescent="0.15">
      <c r="A374" s="5" t="s">
        <v>1711</v>
      </c>
      <c r="B374" s="16" t="s">
        <v>2665</v>
      </c>
      <c r="C374" s="4" t="s">
        <v>2539</v>
      </c>
      <c r="D374" s="17">
        <v>0</v>
      </c>
      <c r="E374" s="17">
        <v>578</v>
      </c>
      <c r="F374" s="18">
        <v>19.8</v>
      </c>
      <c r="G374" s="18">
        <v>51.9</v>
      </c>
      <c r="H374" s="18">
        <v>18.399999999999999</v>
      </c>
      <c r="I374" s="387">
        <v>5.9</v>
      </c>
      <c r="J374" s="19">
        <v>0</v>
      </c>
      <c r="K374" s="392">
        <f>VLOOKUP(A374,食品価格データ一覧表単価確定!$A$9:$L$458,12,FALSE)</f>
        <v>1.24</v>
      </c>
    </row>
    <row r="375" spans="1:14" ht="14.25" customHeight="1" x14ac:dyDescent="0.15">
      <c r="A375" s="5" t="s">
        <v>1712</v>
      </c>
      <c r="B375" s="16" t="s">
        <v>2666</v>
      </c>
      <c r="C375" s="4" t="s">
        <v>2540</v>
      </c>
      <c r="D375" s="17">
        <v>0</v>
      </c>
      <c r="E375" s="17">
        <v>578</v>
      </c>
      <c r="F375" s="18">
        <v>19.8</v>
      </c>
      <c r="G375" s="18">
        <v>51.9</v>
      </c>
      <c r="H375" s="18">
        <v>18.399999999999999</v>
      </c>
      <c r="I375" s="387">
        <v>5.9</v>
      </c>
      <c r="J375" s="19">
        <v>0</v>
      </c>
      <c r="K375" s="392">
        <f>VLOOKUP(A375,食品価格データ一覧表単価確定!$A$9:$L$458,12,FALSE)</f>
        <v>1.35</v>
      </c>
    </row>
    <row r="376" spans="1:14" ht="14.25" customHeight="1" x14ac:dyDescent="0.15">
      <c r="A376" s="5" t="s">
        <v>2663</v>
      </c>
      <c r="B376" s="16" t="s">
        <v>2667</v>
      </c>
      <c r="C376" s="4" t="s">
        <v>2669</v>
      </c>
      <c r="D376" s="17">
        <v>0</v>
      </c>
      <c r="E376" s="17">
        <v>578</v>
      </c>
      <c r="F376" s="18">
        <v>19.8</v>
      </c>
      <c r="G376" s="18">
        <v>51.9</v>
      </c>
      <c r="H376" s="18">
        <v>18.399999999999999</v>
      </c>
      <c r="I376" s="387">
        <v>5.9</v>
      </c>
      <c r="J376" s="19">
        <v>0</v>
      </c>
      <c r="K376" s="392">
        <f>VLOOKUP(A376,食品価格データ一覧表単価確定!$A$9:$L$458,12,FALSE)</f>
        <v>1.53</v>
      </c>
    </row>
    <row r="377" spans="1:14" ht="14.25" customHeight="1" x14ac:dyDescent="0.15">
      <c r="A377" s="5" t="s">
        <v>2664</v>
      </c>
      <c r="B377" s="16" t="s">
        <v>2668</v>
      </c>
      <c r="C377" s="4" t="s">
        <v>2670</v>
      </c>
      <c r="D377" s="17">
        <v>0</v>
      </c>
      <c r="E377" s="17">
        <v>578</v>
      </c>
      <c r="F377" s="18">
        <v>19.8</v>
      </c>
      <c r="G377" s="18">
        <v>51.9</v>
      </c>
      <c r="H377" s="18">
        <v>18.399999999999999</v>
      </c>
      <c r="I377" s="387">
        <v>5.9</v>
      </c>
      <c r="J377" s="19">
        <v>0</v>
      </c>
      <c r="K377" s="392">
        <f>VLOOKUP(A377,食品価格データ一覧表単価確定!$A$9:$L$458,12,FALSE)</f>
        <v>1.61</v>
      </c>
    </row>
    <row r="378" spans="1:14" ht="14.25" customHeight="1" x14ac:dyDescent="0.15">
      <c r="A378" s="5" t="s">
        <v>2155</v>
      </c>
      <c r="B378" s="26" t="s">
        <v>2159</v>
      </c>
      <c r="C378" s="4" t="s">
        <v>2156</v>
      </c>
      <c r="D378" s="17">
        <v>0</v>
      </c>
      <c r="E378" s="17">
        <v>22</v>
      </c>
      <c r="F378" s="18">
        <v>0.6</v>
      </c>
      <c r="G378" s="18">
        <v>0.1</v>
      </c>
      <c r="H378" s="18">
        <v>5</v>
      </c>
      <c r="I378" s="387">
        <v>0.2</v>
      </c>
      <c r="J378" s="19">
        <v>0</v>
      </c>
      <c r="K378" s="392">
        <f>VLOOKUP(A378,食品価格データ一覧表単価確定!$A$9:$L$458,12,FALSE)</f>
        <v>0.38</v>
      </c>
    </row>
    <row r="379" spans="1:14" ht="14.25" customHeight="1" x14ac:dyDescent="0.15">
      <c r="A379" s="5" t="s">
        <v>2158</v>
      </c>
      <c r="B379" s="26" t="s">
        <v>2160</v>
      </c>
      <c r="C379" s="4" t="s">
        <v>2161</v>
      </c>
      <c r="D379" s="17">
        <v>0</v>
      </c>
      <c r="E379" s="17">
        <v>22</v>
      </c>
      <c r="F379" s="18">
        <v>0.6</v>
      </c>
      <c r="G379" s="18">
        <v>0.1</v>
      </c>
      <c r="H379" s="18">
        <v>5</v>
      </c>
      <c r="I379" s="387">
        <v>0.2</v>
      </c>
      <c r="J379" s="19">
        <v>0</v>
      </c>
      <c r="K379" s="392">
        <f>VLOOKUP(A379,食品価格データ一覧表単価確定!$A$9:$L$458,12,FALSE)</f>
        <v>0.43</v>
      </c>
    </row>
    <row r="380" spans="1:14" ht="14.25" customHeight="1" x14ac:dyDescent="0.15">
      <c r="A380" s="9" t="s">
        <v>2660</v>
      </c>
      <c r="B380" s="10" t="s">
        <v>1664</v>
      </c>
      <c r="C380" s="27" t="s">
        <v>807</v>
      </c>
      <c r="D380" s="17">
        <v>0</v>
      </c>
      <c r="E380" s="28">
        <v>23</v>
      </c>
      <c r="F380" s="29">
        <v>1.3</v>
      </c>
      <c r="G380" s="29">
        <v>0.2</v>
      </c>
      <c r="H380" s="29">
        <v>5.2</v>
      </c>
      <c r="I380" s="389">
        <v>0.3</v>
      </c>
      <c r="J380" s="30">
        <v>0</v>
      </c>
      <c r="K380" s="392">
        <f>VLOOKUP(A380,食品価格データ一覧表単価確定!$A$9:$L$458,12,FALSE)</f>
        <v>0.37</v>
      </c>
      <c r="M380" s="7"/>
      <c r="N380" s="7"/>
    </row>
    <row r="381" spans="1:14" ht="14.25" customHeight="1" x14ac:dyDescent="0.15">
      <c r="A381" s="9" t="s">
        <v>2662</v>
      </c>
      <c r="B381" s="10" t="s">
        <v>1667</v>
      </c>
      <c r="C381" s="27" t="s">
        <v>810</v>
      </c>
      <c r="D381" s="17">
        <v>0</v>
      </c>
      <c r="E381" s="28">
        <v>14</v>
      </c>
      <c r="F381" s="29">
        <v>1</v>
      </c>
      <c r="G381" s="29">
        <v>0.1</v>
      </c>
      <c r="H381" s="29">
        <v>3</v>
      </c>
      <c r="I381" s="389">
        <v>0.3</v>
      </c>
      <c r="J381" s="30">
        <v>0</v>
      </c>
      <c r="K381" s="392">
        <f>VLOOKUP(A381,食品価格データ一覧表単価確定!$A$9:$L$458,12,FALSE)</f>
        <v>0.94</v>
      </c>
      <c r="M381" s="7"/>
      <c r="N381" s="7"/>
    </row>
    <row r="382" spans="1:14" ht="14.25" customHeight="1" x14ac:dyDescent="0.15">
      <c r="A382" s="5" t="s">
        <v>2001</v>
      </c>
      <c r="B382" s="16" t="s">
        <v>2295</v>
      </c>
      <c r="C382" s="4" t="s">
        <v>1220</v>
      </c>
      <c r="D382" s="17">
        <v>0</v>
      </c>
      <c r="E382" s="17">
        <v>0</v>
      </c>
      <c r="F382" s="18">
        <v>0</v>
      </c>
      <c r="G382" s="18">
        <v>0</v>
      </c>
      <c r="H382" s="18">
        <v>0</v>
      </c>
      <c r="I382" s="387">
        <v>0</v>
      </c>
      <c r="J382" s="19">
        <v>0</v>
      </c>
      <c r="K382" s="392">
        <f>VLOOKUP(A382,食品価格データ一覧表単価確定!$A$9:$L$458,12,FALSE)</f>
        <v>5.76</v>
      </c>
      <c r="M382" s="7"/>
      <c r="N382" s="7"/>
    </row>
    <row r="383" spans="1:14" ht="14.25" customHeight="1" x14ac:dyDescent="0.15">
      <c r="A383" s="5" t="s">
        <v>2002</v>
      </c>
      <c r="B383" s="16" t="s">
        <v>2296</v>
      </c>
      <c r="C383" s="4" t="s">
        <v>1733</v>
      </c>
      <c r="D383" s="17">
        <v>0</v>
      </c>
      <c r="E383" s="17">
        <v>0</v>
      </c>
      <c r="F383" s="18">
        <v>0</v>
      </c>
      <c r="G383" s="18">
        <v>0</v>
      </c>
      <c r="H383" s="18">
        <v>0</v>
      </c>
      <c r="I383" s="387">
        <v>0</v>
      </c>
      <c r="J383" s="19">
        <v>0</v>
      </c>
      <c r="K383" s="392">
        <f>VLOOKUP(A383,食品価格データ一覧表単価確定!$A$9:$L$458,12,FALSE)</f>
        <v>28.8</v>
      </c>
      <c r="M383" s="7"/>
      <c r="N383" s="7"/>
    </row>
    <row r="384" spans="1:14" ht="14.25" customHeight="1" x14ac:dyDescent="0.15">
      <c r="A384" s="5" t="s">
        <v>2163</v>
      </c>
      <c r="B384" s="26" t="s">
        <v>2164</v>
      </c>
      <c r="C384" s="4" t="s">
        <v>2165</v>
      </c>
      <c r="D384" s="17">
        <v>0</v>
      </c>
      <c r="E384" s="17">
        <v>18</v>
      </c>
      <c r="F384" s="18">
        <v>0.5</v>
      </c>
      <c r="G384" s="18">
        <v>0.1</v>
      </c>
      <c r="H384" s="18">
        <v>4</v>
      </c>
      <c r="I384" s="387">
        <v>0.2</v>
      </c>
      <c r="J384" s="19">
        <v>0</v>
      </c>
      <c r="K384" s="392">
        <f>VLOOKUP(A384,食品価格データ一覧表単価確定!$A$9:$L$458,12,FALSE)</f>
        <v>0.35</v>
      </c>
      <c r="M384" s="7"/>
      <c r="N384" s="7"/>
    </row>
    <row r="385" spans="1:14" ht="14.25" customHeight="1" x14ac:dyDescent="0.15">
      <c r="A385" s="5" t="s">
        <v>2215</v>
      </c>
      <c r="B385" s="26" t="s">
        <v>2166</v>
      </c>
      <c r="C385" s="4" t="s">
        <v>2167</v>
      </c>
      <c r="D385" s="17">
        <v>0</v>
      </c>
      <c r="E385" s="17">
        <v>18</v>
      </c>
      <c r="F385" s="18">
        <v>0.5</v>
      </c>
      <c r="G385" s="18">
        <v>0.1</v>
      </c>
      <c r="H385" s="18">
        <v>4</v>
      </c>
      <c r="I385" s="387">
        <v>0.2</v>
      </c>
      <c r="J385" s="19">
        <v>0</v>
      </c>
      <c r="K385" s="392">
        <f>VLOOKUP(A385,食品価格データ一覧表単価確定!$A$9:$L$458,12,FALSE)</f>
        <v>0.35</v>
      </c>
      <c r="M385" s="7"/>
      <c r="N385" s="7"/>
    </row>
    <row r="386" spans="1:14" ht="14.25" customHeight="1" x14ac:dyDescent="0.15">
      <c r="A386" s="9" t="s">
        <v>2661</v>
      </c>
      <c r="B386" s="10" t="s">
        <v>1666</v>
      </c>
      <c r="C386" s="27" t="s">
        <v>809</v>
      </c>
      <c r="D386" s="17">
        <v>0</v>
      </c>
      <c r="E386" s="28">
        <v>37</v>
      </c>
      <c r="F386" s="29">
        <v>1</v>
      </c>
      <c r="G386" s="29">
        <v>0.1</v>
      </c>
      <c r="H386" s="29">
        <v>8.8000000000000007</v>
      </c>
      <c r="I386" s="389">
        <v>0.2</v>
      </c>
      <c r="J386" s="30">
        <v>0</v>
      </c>
      <c r="K386" s="392">
        <f>VLOOKUP(A386,食品価格データ一覧表単価確定!$A$9:$L$458,12,FALSE)</f>
        <v>0.42</v>
      </c>
      <c r="M386" s="7"/>
      <c r="N386" s="7"/>
    </row>
    <row r="387" spans="1:14" ht="14.25" customHeight="1" x14ac:dyDescent="0.15">
      <c r="A387" s="5" t="s">
        <v>2076</v>
      </c>
      <c r="B387" s="16" t="s">
        <v>1734</v>
      </c>
      <c r="C387" s="4" t="s">
        <v>2586</v>
      </c>
      <c r="D387" s="17">
        <v>0</v>
      </c>
      <c r="E387" s="17">
        <v>73</v>
      </c>
      <c r="F387" s="18">
        <v>2.9</v>
      </c>
      <c r="G387" s="18">
        <v>0.7</v>
      </c>
      <c r="H387" s="18">
        <v>14.3</v>
      </c>
      <c r="I387" s="387">
        <v>0.7</v>
      </c>
      <c r="J387" s="19">
        <v>0.1</v>
      </c>
      <c r="K387" s="392">
        <f>VLOOKUP(A387,食品価格データ一覧表単価確定!$A$9:$L$458,12,FALSE)</f>
        <v>0.28000000000000003</v>
      </c>
      <c r="M387" s="7"/>
      <c r="N387" s="7"/>
    </row>
    <row r="388" spans="1:14" ht="14.25" customHeight="1" x14ac:dyDescent="0.15">
      <c r="A388" s="5" t="s">
        <v>2418</v>
      </c>
      <c r="B388" s="26" t="s">
        <v>2412</v>
      </c>
      <c r="C388" s="4" t="s">
        <v>2416</v>
      </c>
      <c r="D388" s="17">
        <v>0</v>
      </c>
      <c r="E388" s="17">
        <v>66</v>
      </c>
      <c r="F388" s="18">
        <v>1.3</v>
      </c>
      <c r="G388" s="18">
        <v>0.1</v>
      </c>
      <c r="H388" s="18">
        <v>16.100000000000001</v>
      </c>
      <c r="I388" s="387">
        <v>0.1</v>
      </c>
      <c r="J388" s="19">
        <v>0</v>
      </c>
      <c r="K388" s="392">
        <f>VLOOKUP(A388,食品価格データ一覧表単価確定!$A$9:$L$458,12,FALSE)</f>
        <v>0.34</v>
      </c>
      <c r="M388" s="7"/>
      <c r="N388" s="7"/>
    </row>
    <row r="389" spans="1:14" ht="14.25" customHeight="1" x14ac:dyDescent="0.15">
      <c r="A389" s="5" t="s">
        <v>2420</v>
      </c>
      <c r="B389" s="26" t="s">
        <v>2414</v>
      </c>
      <c r="C389" s="4" t="s">
        <v>2417</v>
      </c>
      <c r="D389" s="17">
        <v>0</v>
      </c>
      <c r="E389" s="17">
        <v>66</v>
      </c>
      <c r="F389" s="18">
        <v>1.3</v>
      </c>
      <c r="G389" s="18">
        <v>0.1</v>
      </c>
      <c r="H389" s="18">
        <v>16.100000000000001</v>
      </c>
      <c r="I389" s="387">
        <v>0.1</v>
      </c>
      <c r="J389" s="19">
        <v>0</v>
      </c>
      <c r="K389" s="392">
        <f>VLOOKUP(A389,食品価格データ一覧表単価確定!$A$9:$L$458,12,FALSE)</f>
        <v>0.34</v>
      </c>
      <c r="M389" s="7"/>
      <c r="N389" s="7"/>
    </row>
    <row r="390" spans="1:14" ht="14.25" customHeight="1" x14ac:dyDescent="0.15">
      <c r="A390" s="5" t="s">
        <v>2094</v>
      </c>
      <c r="B390" s="16" t="s">
        <v>1746</v>
      </c>
      <c r="C390" s="4" t="s">
        <v>1747</v>
      </c>
      <c r="D390" s="17">
        <v>0</v>
      </c>
      <c r="E390" s="17">
        <v>85</v>
      </c>
      <c r="F390" s="18">
        <v>0.2</v>
      </c>
      <c r="G390" s="18">
        <v>0.1</v>
      </c>
      <c r="H390" s="18">
        <v>20.7</v>
      </c>
      <c r="I390" s="387">
        <v>0.1</v>
      </c>
      <c r="J390" s="19">
        <v>0</v>
      </c>
      <c r="K390" s="392">
        <f>VLOOKUP(A390,食品価格データ一覧表単価確定!$A$9:$L$458,12,FALSE)</f>
        <v>0.70681818181818179</v>
      </c>
      <c r="M390" s="7"/>
      <c r="N390" s="7"/>
    </row>
    <row r="391" spans="1:14" ht="14.25" customHeight="1" x14ac:dyDescent="0.15">
      <c r="A391" s="5" t="s">
        <v>1907</v>
      </c>
      <c r="B391" s="16" t="s">
        <v>1758</v>
      </c>
      <c r="C391" s="4" t="s">
        <v>1759</v>
      </c>
      <c r="D391" s="17">
        <v>0</v>
      </c>
      <c r="E391" s="17">
        <v>59</v>
      </c>
      <c r="F391" s="18">
        <v>0.2</v>
      </c>
      <c r="G391" s="18">
        <v>0.1</v>
      </c>
      <c r="H391" s="18">
        <v>12.3</v>
      </c>
      <c r="I391" s="387">
        <v>0.1</v>
      </c>
      <c r="J391" s="19">
        <v>0</v>
      </c>
      <c r="K391" s="392">
        <f>VLOOKUP(A391,食品価格データ一覧表単価確定!$A$9:$L$458,12,FALSE)</f>
        <v>0.60399999999999998</v>
      </c>
      <c r="M391" s="7"/>
      <c r="N391" s="7"/>
    </row>
    <row r="392" spans="1:14" ht="14.25" customHeight="1" x14ac:dyDescent="0.15">
      <c r="A392" s="5" t="s">
        <v>1917</v>
      </c>
      <c r="B392" s="16" t="s">
        <v>2297</v>
      </c>
      <c r="C392" s="4" t="s">
        <v>283</v>
      </c>
      <c r="D392" s="17">
        <v>0</v>
      </c>
      <c r="E392" s="17">
        <v>59</v>
      </c>
      <c r="F392" s="18">
        <v>1.2</v>
      </c>
      <c r="G392" s="18">
        <v>0.5</v>
      </c>
      <c r="H392" s="18">
        <v>14.2</v>
      </c>
      <c r="I392" s="387">
        <v>0.3</v>
      </c>
      <c r="J392" s="19">
        <v>0</v>
      </c>
      <c r="K392" s="392">
        <f>VLOOKUP(A392,食品価格データ一覧表単価確定!$A$9:$L$458,12,FALSE)</f>
        <v>3.88</v>
      </c>
      <c r="M392" s="7"/>
      <c r="N392" s="7"/>
    </row>
    <row r="393" spans="1:14" ht="14.25" customHeight="1" x14ac:dyDescent="0.15">
      <c r="A393" s="5" t="s">
        <v>1918</v>
      </c>
      <c r="B393" s="16" t="s">
        <v>2298</v>
      </c>
      <c r="C393" s="4" t="s">
        <v>1916</v>
      </c>
      <c r="D393" s="17">
        <v>0</v>
      </c>
      <c r="E393" s="17">
        <v>59</v>
      </c>
      <c r="F393" s="18">
        <v>1.2</v>
      </c>
      <c r="G393" s="18">
        <v>0.5</v>
      </c>
      <c r="H393" s="18">
        <v>14.2</v>
      </c>
      <c r="I393" s="387">
        <v>0</v>
      </c>
      <c r="J393" s="19">
        <v>0</v>
      </c>
      <c r="K393" s="392">
        <f>VLOOKUP(A393,食品価格データ一覧表単価確定!$A$9:$L$458,12,FALSE)</f>
        <v>5.34</v>
      </c>
      <c r="M393" s="7"/>
      <c r="N393" s="7"/>
    </row>
    <row r="394" spans="1:14" ht="14.25" customHeight="1" x14ac:dyDescent="0.15">
      <c r="A394" s="5" t="s">
        <v>1767</v>
      </c>
      <c r="B394" s="16" t="s">
        <v>1766</v>
      </c>
      <c r="C394" s="4" t="s">
        <v>2472</v>
      </c>
      <c r="D394" s="17">
        <v>0</v>
      </c>
      <c r="E394" s="17">
        <v>188</v>
      </c>
      <c r="F394" s="18">
        <v>41.4</v>
      </c>
      <c r="G394" s="18">
        <v>3.7</v>
      </c>
      <c r="H394" s="18">
        <v>44.3</v>
      </c>
      <c r="I394" s="387">
        <v>11.4</v>
      </c>
      <c r="J394" s="19">
        <v>1.3</v>
      </c>
      <c r="K394" s="392">
        <f>VLOOKUP(A394,食品価格データ一覧表単価確定!$A$9:$L$458,12,FALSE)</f>
        <v>5.44</v>
      </c>
      <c r="M394" s="7"/>
      <c r="N394" s="7"/>
    </row>
    <row r="395" spans="1:14" ht="14.25" customHeight="1" x14ac:dyDescent="0.15">
      <c r="A395" s="5" t="s">
        <v>1768</v>
      </c>
      <c r="B395" s="16" t="s">
        <v>2299</v>
      </c>
      <c r="C395" s="4" t="s">
        <v>1264</v>
      </c>
      <c r="D395" s="17">
        <v>0</v>
      </c>
      <c r="E395" s="17">
        <v>188</v>
      </c>
      <c r="F395" s="18">
        <v>41.4</v>
      </c>
      <c r="G395" s="18">
        <v>3.7</v>
      </c>
      <c r="H395" s="18">
        <v>44.3</v>
      </c>
      <c r="I395" s="387">
        <v>11.4</v>
      </c>
      <c r="J395" s="19">
        <v>1.3</v>
      </c>
      <c r="K395" s="392">
        <f>VLOOKUP(A395,食品価格データ一覧表単価確定!$A$9:$L$458,12,FALSE)</f>
        <v>12.63</v>
      </c>
      <c r="M395" s="7"/>
      <c r="N395" s="7"/>
    </row>
    <row r="396" spans="1:14" ht="14.25" customHeight="1" x14ac:dyDescent="0.15">
      <c r="A396" s="5" t="s">
        <v>1908</v>
      </c>
      <c r="B396" s="16" t="s">
        <v>1777</v>
      </c>
      <c r="C396" s="4" t="s">
        <v>2409</v>
      </c>
      <c r="D396" s="17">
        <v>0</v>
      </c>
      <c r="E396" s="17">
        <v>117</v>
      </c>
      <c r="F396" s="18">
        <v>13.6</v>
      </c>
      <c r="G396" s="18">
        <v>1.6</v>
      </c>
      <c r="H396" s="18">
        <v>41.3</v>
      </c>
      <c r="I396" s="387">
        <v>6.1</v>
      </c>
      <c r="J396" s="19">
        <v>16.8</v>
      </c>
      <c r="K396" s="392">
        <f>VLOOKUP(A396,食品価格データ一覧表単価確定!$A$9:$L$458,12,FALSE)</f>
        <v>1.77</v>
      </c>
      <c r="M396" s="7"/>
      <c r="N396" s="7"/>
    </row>
    <row r="397" spans="1:14" ht="14.25" customHeight="1" x14ac:dyDescent="0.15">
      <c r="A397" s="5" t="s">
        <v>1909</v>
      </c>
      <c r="B397" s="16" t="s">
        <v>1778</v>
      </c>
      <c r="C397" s="4" t="s">
        <v>1291</v>
      </c>
      <c r="D397" s="17">
        <v>0</v>
      </c>
      <c r="E397" s="17">
        <v>142</v>
      </c>
      <c r="F397" s="18">
        <v>15.5</v>
      </c>
      <c r="G397" s="18">
        <v>3.4</v>
      </c>
      <c r="H397" s="18">
        <v>47.9</v>
      </c>
      <c r="I397" s="387">
        <v>0</v>
      </c>
      <c r="J397" s="19">
        <v>19.100000000000001</v>
      </c>
      <c r="K397" s="392">
        <f>VLOOKUP(A397,食品価格データ一覧表単価確定!$A$9:$L$458,12,FALSE)</f>
        <v>5.54</v>
      </c>
      <c r="M397" s="7"/>
      <c r="N397" s="7"/>
    </row>
    <row r="398" spans="1:14" ht="14.25" customHeight="1" x14ac:dyDescent="0.15">
      <c r="A398" s="5" t="s">
        <v>2050</v>
      </c>
      <c r="B398" s="16" t="s">
        <v>1798</v>
      </c>
      <c r="C398" s="4" t="s">
        <v>1343</v>
      </c>
      <c r="D398" s="17">
        <v>20</v>
      </c>
      <c r="E398" s="17">
        <v>91</v>
      </c>
      <c r="F398" s="18">
        <v>19.600000000000001</v>
      </c>
      <c r="G398" s="18">
        <v>0.6</v>
      </c>
      <c r="H398" s="18">
        <v>0.7</v>
      </c>
      <c r="I398" s="387">
        <v>0.1</v>
      </c>
      <c r="J398" s="19">
        <v>0.3</v>
      </c>
      <c r="K398" s="392">
        <f>VLOOKUP(A398,食品価格データ一覧表単価確定!$A$9:$L$458,12,FALSE)</f>
        <v>2.83</v>
      </c>
      <c r="M398" s="7"/>
      <c r="N398" s="7"/>
    </row>
    <row r="399" spans="1:14" ht="14.25" customHeight="1" x14ac:dyDescent="0.15">
      <c r="A399" s="5" t="s">
        <v>2051</v>
      </c>
      <c r="B399" s="16" t="s">
        <v>1799</v>
      </c>
      <c r="C399" s="4" t="s">
        <v>1346</v>
      </c>
      <c r="D399" s="17">
        <v>20</v>
      </c>
      <c r="E399" s="17">
        <v>91</v>
      </c>
      <c r="F399" s="18">
        <v>19.600000000000001</v>
      </c>
      <c r="G399" s="18">
        <v>0.6</v>
      </c>
      <c r="H399" s="18">
        <v>0.7</v>
      </c>
      <c r="I399" s="387">
        <v>0.1</v>
      </c>
      <c r="J399" s="19">
        <v>0.3</v>
      </c>
      <c r="K399" s="392">
        <f>VLOOKUP(A399,食品価格データ一覧表単価確定!$A$9:$L$458,12,FALSE)</f>
        <v>2.4300000000000002</v>
      </c>
      <c r="M399" s="7"/>
      <c r="N399" s="7"/>
    </row>
    <row r="400" spans="1:14" ht="14.25" customHeight="1" x14ac:dyDescent="0.15">
      <c r="A400" s="5" t="s">
        <v>2003</v>
      </c>
      <c r="B400" s="16" t="s">
        <v>1816</v>
      </c>
      <c r="C400" s="4" t="s">
        <v>2410</v>
      </c>
      <c r="D400" s="17">
        <v>0</v>
      </c>
      <c r="E400" s="17">
        <v>236</v>
      </c>
      <c r="F400" s="18">
        <v>17.7</v>
      </c>
      <c r="G400" s="18">
        <v>17.2</v>
      </c>
      <c r="H400" s="18">
        <v>0.1</v>
      </c>
      <c r="I400" s="387">
        <v>1.1000000000000001</v>
      </c>
      <c r="J400" s="19">
        <v>0.1</v>
      </c>
      <c r="K400" s="392">
        <f>VLOOKUP(A400,食品価格データ一覧表単価確定!$A$9:$L$458,12,FALSE)</f>
        <v>0.79</v>
      </c>
      <c r="M400" s="7"/>
      <c r="N400" s="7"/>
    </row>
    <row r="401" spans="1:14" ht="14.25" customHeight="1" x14ac:dyDescent="0.15">
      <c r="A401" s="5" t="s">
        <v>2024</v>
      </c>
      <c r="B401" s="16" t="s">
        <v>1831</v>
      </c>
      <c r="C401" s="4" t="s">
        <v>2411</v>
      </c>
      <c r="D401" s="17">
        <v>0</v>
      </c>
      <c r="E401" s="17">
        <v>223</v>
      </c>
      <c r="F401" s="18">
        <v>18.8</v>
      </c>
      <c r="G401" s="18">
        <v>15.2</v>
      </c>
      <c r="H401" s="18">
        <v>0.3</v>
      </c>
      <c r="I401" s="387">
        <v>1.8</v>
      </c>
      <c r="J401" s="19">
        <v>0.2</v>
      </c>
      <c r="K401" s="392">
        <f>VLOOKUP(A401,食品価格データ一覧表単価確定!$A$9:$L$458,12,FALSE)</f>
        <v>0.91</v>
      </c>
      <c r="M401" s="7"/>
      <c r="N401" s="7"/>
    </row>
    <row r="402" spans="1:14" ht="14.25" customHeight="1" x14ac:dyDescent="0.15">
      <c r="A402" s="5" t="s">
        <v>2054</v>
      </c>
      <c r="B402" s="16" t="s">
        <v>1820</v>
      </c>
      <c r="C402" s="4" t="s">
        <v>1821</v>
      </c>
      <c r="D402" s="17">
        <v>0</v>
      </c>
      <c r="E402" s="17">
        <v>405</v>
      </c>
      <c r="F402" s="18">
        <v>12.9</v>
      </c>
      <c r="G402" s="18">
        <v>39.1</v>
      </c>
      <c r="H402" s="18">
        <v>0.3</v>
      </c>
      <c r="I402" s="387">
        <v>0.6</v>
      </c>
      <c r="J402" s="19">
        <v>2</v>
      </c>
      <c r="K402" s="392">
        <f>VLOOKUP(A402,食品価格データ一覧表単価確定!$A$9:$L$458,12,FALSE)</f>
        <v>1.28</v>
      </c>
      <c r="M402" s="7"/>
      <c r="N402" s="7"/>
    </row>
    <row r="403" spans="1:14" ht="14.25" customHeight="1" x14ac:dyDescent="0.15">
      <c r="A403" s="5" t="s">
        <v>2055</v>
      </c>
      <c r="B403" s="16" t="s">
        <v>1822</v>
      </c>
      <c r="C403" s="4" t="s">
        <v>1823</v>
      </c>
      <c r="D403" s="17">
        <v>0</v>
      </c>
      <c r="E403" s="17">
        <v>405</v>
      </c>
      <c r="F403" s="18">
        <v>12.9</v>
      </c>
      <c r="G403" s="18">
        <v>39.1</v>
      </c>
      <c r="H403" s="18">
        <v>0.3</v>
      </c>
      <c r="I403" s="387">
        <v>0.6</v>
      </c>
      <c r="J403" s="19">
        <v>2</v>
      </c>
      <c r="K403" s="392">
        <f>VLOOKUP(A403,食品価格データ一覧表単価確定!$A$9:$L$458,12,FALSE)</f>
        <v>1.87</v>
      </c>
      <c r="M403" s="7"/>
      <c r="N403" s="7"/>
    </row>
    <row r="404" spans="1:14" ht="14.25" customHeight="1" x14ac:dyDescent="0.15">
      <c r="A404" s="5" t="s">
        <v>1924</v>
      </c>
      <c r="B404" s="16" t="s">
        <v>1436</v>
      </c>
      <c r="C404" s="4" t="s">
        <v>2482</v>
      </c>
      <c r="D404" s="17">
        <v>0</v>
      </c>
      <c r="E404" s="17">
        <v>145</v>
      </c>
      <c r="F404" s="18">
        <v>21.3</v>
      </c>
      <c r="G404" s="18">
        <v>5.9</v>
      </c>
      <c r="H404" s="18">
        <v>0.1</v>
      </c>
      <c r="I404" s="387">
        <v>0.3</v>
      </c>
      <c r="J404" s="19">
        <v>0.1</v>
      </c>
      <c r="K404" s="392">
        <f>VLOOKUP(A404,食品価格データ一覧表単価確定!$A$9:$L$458,12,FALSE)</f>
        <v>0.69</v>
      </c>
      <c r="M404" s="7"/>
      <c r="N404" s="7"/>
    </row>
    <row r="405" spans="1:14" ht="14.25" customHeight="1" x14ac:dyDescent="0.15">
      <c r="A405" s="5" t="s">
        <v>1925</v>
      </c>
      <c r="B405" s="16" t="s">
        <v>2487</v>
      </c>
      <c r="C405" s="4" t="s">
        <v>2489</v>
      </c>
      <c r="D405" s="17">
        <v>0</v>
      </c>
      <c r="E405" s="17">
        <v>145</v>
      </c>
      <c r="F405" s="18">
        <v>21.3</v>
      </c>
      <c r="G405" s="18">
        <v>5.9</v>
      </c>
      <c r="H405" s="18">
        <v>0</v>
      </c>
      <c r="I405" s="387">
        <v>0.5</v>
      </c>
      <c r="J405" s="19">
        <v>0.1</v>
      </c>
      <c r="K405" s="392">
        <f>VLOOKUP(A405,食品価格データ一覧表単価確定!$A$9:$L$458,12,FALSE)</f>
        <v>0.42</v>
      </c>
      <c r="M405" s="7"/>
      <c r="N405" s="7"/>
    </row>
    <row r="406" spans="1:14" ht="14.25" customHeight="1" x14ac:dyDescent="0.15">
      <c r="A406" s="5" t="s">
        <v>1922</v>
      </c>
      <c r="B406" s="16" t="s">
        <v>1436</v>
      </c>
      <c r="C406" s="4" t="s">
        <v>2483</v>
      </c>
      <c r="D406" s="17">
        <v>0</v>
      </c>
      <c r="E406" s="17">
        <v>116</v>
      </c>
      <c r="F406" s="18">
        <v>23.3</v>
      </c>
      <c r="G406" s="18">
        <v>1.9</v>
      </c>
      <c r="H406" s="18">
        <v>0.1</v>
      </c>
      <c r="I406" s="387">
        <v>0.4</v>
      </c>
      <c r="J406" s="19">
        <v>0.1</v>
      </c>
      <c r="K406" s="392">
        <f>VLOOKUP(A406,食品価格データ一覧表単価確定!$A$9:$L$458,12,FALSE)</f>
        <v>0.78</v>
      </c>
      <c r="M406" s="7"/>
      <c r="N406" s="7"/>
    </row>
    <row r="407" spans="1:14" ht="14.25" customHeight="1" x14ac:dyDescent="0.15">
      <c r="A407" s="5" t="s">
        <v>1923</v>
      </c>
      <c r="B407" s="16" t="s">
        <v>1829</v>
      </c>
      <c r="C407" s="4" t="s">
        <v>2486</v>
      </c>
      <c r="D407" s="17">
        <v>0</v>
      </c>
      <c r="E407" s="17">
        <v>116</v>
      </c>
      <c r="F407" s="18">
        <v>23.3</v>
      </c>
      <c r="G407" s="18">
        <v>1.9</v>
      </c>
      <c r="H407" s="18">
        <v>0.1</v>
      </c>
      <c r="I407" s="387">
        <v>0.6</v>
      </c>
      <c r="J407" s="19">
        <v>0.1</v>
      </c>
      <c r="K407" s="392">
        <f>VLOOKUP(A407,食品価格データ一覧表単価確定!$A$9:$L$458,12,FALSE)</f>
        <v>0.73</v>
      </c>
      <c r="M407" s="7"/>
      <c r="N407" s="7"/>
    </row>
    <row r="408" spans="1:14" ht="14.25" customHeight="1" x14ac:dyDescent="0.15">
      <c r="A408" s="5" t="s">
        <v>1927</v>
      </c>
      <c r="B408" s="16" t="s">
        <v>1436</v>
      </c>
      <c r="C408" s="4" t="s">
        <v>2484</v>
      </c>
      <c r="D408" s="17">
        <v>0</v>
      </c>
      <c r="E408" s="17">
        <v>204</v>
      </c>
      <c r="F408" s="18">
        <v>16.600000000000001</v>
      </c>
      <c r="G408" s="18">
        <v>14.2</v>
      </c>
      <c r="H408" s="18">
        <v>0</v>
      </c>
      <c r="I408" s="387">
        <v>0.9</v>
      </c>
      <c r="J408" s="19">
        <v>0.2</v>
      </c>
      <c r="K408" s="392">
        <f>VLOOKUP(A408,食品価格データ一覧表単価確定!$A$9:$L$458,12,FALSE)</f>
        <v>0.82</v>
      </c>
      <c r="M408" s="7"/>
      <c r="N408" s="7"/>
    </row>
    <row r="409" spans="1:14" ht="14.25" customHeight="1" x14ac:dyDescent="0.15">
      <c r="A409" s="5" t="s">
        <v>1926</v>
      </c>
      <c r="B409" s="16" t="s">
        <v>2490</v>
      </c>
      <c r="C409" s="4" t="s">
        <v>2491</v>
      </c>
      <c r="D409" s="17">
        <v>0</v>
      </c>
      <c r="E409" s="17">
        <v>204</v>
      </c>
      <c r="F409" s="18">
        <v>16.600000000000001</v>
      </c>
      <c r="G409" s="18">
        <v>14.2</v>
      </c>
      <c r="H409" s="18">
        <v>0</v>
      </c>
      <c r="I409" s="387">
        <v>0.9</v>
      </c>
      <c r="J409" s="19">
        <v>0.2</v>
      </c>
      <c r="K409" s="392">
        <f>VLOOKUP(A409,食品価格データ一覧表単価確定!$A$9:$L$458,12,FALSE)</f>
        <v>0.73</v>
      </c>
      <c r="M409" s="7"/>
      <c r="N409" s="7"/>
    </row>
    <row r="410" spans="1:14" ht="14.25" customHeight="1" x14ac:dyDescent="0.15">
      <c r="A410" s="5" t="s">
        <v>1911</v>
      </c>
      <c r="B410" s="16" t="s">
        <v>1835</v>
      </c>
      <c r="C410" s="4" t="s">
        <v>2494</v>
      </c>
      <c r="D410" s="17">
        <v>0</v>
      </c>
      <c r="E410" s="17">
        <v>67</v>
      </c>
      <c r="F410" s="18">
        <v>3.3</v>
      </c>
      <c r="G410" s="18">
        <v>3.8</v>
      </c>
      <c r="H410" s="18">
        <v>4.8</v>
      </c>
      <c r="I410" s="387">
        <v>0.02</v>
      </c>
      <c r="J410" s="19">
        <v>0.1</v>
      </c>
      <c r="K410" s="392">
        <f>VLOOKUP(A410,食品価格データ一覧表単価確定!$A$9:$L$458,12,FALSE)</f>
        <v>0.24</v>
      </c>
      <c r="M410" s="7"/>
      <c r="N410" s="7"/>
    </row>
    <row r="411" spans="1:14" ht="14.25" customHeight="1" x14ac:dyDescent="0.15">
      <c r="A411" s="5" t="s">
        <v>1912</v>
      </c>
      <c r="B411" s="16" t="s">
        <v>1836</v>
      </c>
      <c r="C411" s="4" t="s">
        <v>2495</v>
      </c>
      <c r="D411" s="17">
        <v>0</v>
      </c>
      <c r="E411" s="17">
        <v>67</v>
      </c>
      <c r="F411" s="18">
        <v>3.3</v>
      </c>
      <c r="G411" s="18">
        <v>3.8</v>
      </c>
      <c r="H411" s="18">
        <v>4.8</v>
      </c>
      <c r="I411" s="387">
        <v>0.02</v>
      </c>
      <c r="J411" s="19">
        <v>0.1</v>
      </c>
      <c r="K411" s="392">
        <f>VLOOKUP(A411,食品価格データ一覧表単価確定!$A$9:$L$458,12,FALSE)</f>
        <v>0.52</v>
      </c>
      <c r="M411" s="7"/>
      <c r="N411" s="7"/>
    </row>
    <row r="412" spans="1:14" ht="14.25" customHeight="1" x14ac:dyDescent="0.15">
      <c r="A412" s="5" t="s">
        <v>2458</v>
      </c>
      <c r="B412" s="16" t="s">
        <v>1851</v>
      </c>
      <c r="C412" s="4" t="s">
        <v>1852</v>
      </c>
      <c r="D412" s="17">
        <v>0</v>
      </c>
      <c r="E412" s="17">
        <v>769</v>
      </c>
      <c r="F412" s="18">
        <v>0.4</v>
      </c>
      <c r="G412" s="18">
        <v>83.1</v>
      </c>
      <c r="H412" s="18">
        <v>0.4</v>
      </c>
      <c r="I412" s="387">
        <v>0</v>
      </c>
      <c r="J412" s="19">
        <v>1.3</v>
      </c>
      <c r="K412" s="392">
        <f>VLOOKUP(A412,食品価格データ一覧表単価確定!$A$9:$L$458,12,FALSE)</f>
        <v>1.81</v>
      </c>
      <c r="M412" s="7"/>
      <c r="N412" s="7"/>
    </row>
    <row r="413" spans="1:14" ht="14.25" customHeight="1" x14ac:dyDescent="0.15">
      <c r="A413" s="5" t="s">
        <v>2459</v>
      </c>
      <c r="B413" s="16" t="s">
        <v>1853</v>
      </c>
      <c r="C413" s="4" t="s">
        <v>1503</v>
      </c>
      <c r="D413" s="17">
        <v>0</v>
      </c>
      <c r="E413" s="17">
        <v>769</v>
      </c>
      <c r="F413" s="18">
        <v>0.4</v>
      </c>
      <c r="G413" s="18">
        <v>83.1</v>
      </c>
      <c r="H413" s="18">
        <v>0.4</v>
      </c>
      <c r="I413" s="387">
        <v>0</v>
      </c>
      <c r="J413" s="19">
        <v>1.3</v>
      </c>
      <c r="K413" s="392">
        <f>VLOOKUP(A413,食品価格データ一覧表単価確定!$A$9:$L$458,12,FALSE)</f>
        <v>0.91</v>
      </c>
      <c r="M413" s="7"/>
      <c r="N413" s="7"/>
    </row>
    <row r="414" spans="1:14" s="7" customFormat="1" ht="14.25" x14ac:dyDescent="0.15">
      <c r="A414" s="5" t="s">
        <v>2460</v>
      </c>
      <c r="B414" s="16" t="s">
        <v>1870</v>
      </c>
      <c r="C414" s="4" t="s">
        <v>2399</v>
      </c>
      <c r="D414" s="17">
        <v>0</v>
      </c>
      <c r="E414" s="17">
        <v>25</v>
      </c>
      <c r="F414" s="18">
        <v>0.1</v>
      </c>
      <c r="G414" s="18">
        <v>0</v>
      </c>
      <c r="H414" s="18">
        <v>2.4</v>
      </c>
      <c r="I414" s="387">
        <v>0</v>
      </c>
      <c r="J414" s="19">
        <v>0</v>
      </c>
      <c r="K414" s="392">
        <f>VLOOKUP(A414,食品価格データ一覧表単価確定!$A$9:$L$458,12,FALSE)</f>
        <v>0.21</v>
      </c>
      <c r="L414" s="14"/>
    </row>
    <row r="415" spans="1:14" ht="14.25" customHeight="1" x14ac:dyDescent="0.15">
      <c r="A415" s="31" t="s">
        <v>2461</v>
      </c>
      <c r="B415" s="10" t="s">
        <v>2462</v>
      </c>
      <c r="C415" s="3" t="s">
        <v>2463</v>
      </c>
      <c r="D415" s="33">
        <v>0</v>
      </c>
      <c r="E415" s="33">
        <v>63</v>
      </c>
      <c r="F415" s="34">
        <v>4.2</v>
      </c>
      <c r="G415" s="34">
        <v>0</v>
      </c>
      <c r="H415" s="34">
        <v>12</v>
      </c>
      <c r="I415" s="391">
        <v>0</v>
      </c>
      <c r="J415" s="35">
        <v>8.34</v>
      </c>
      <c r="K415" s="392">
        <f>VLOOKUP(A415,食品価格データ一覧表単価確定!$A$9:$L$458,12,FALSE)</f>
        <v>0.74</v>
      </c>
      <c r="M415" s="7"/>
      <c r="N415" s="7"/>
    </row>
    <row r="416" spans="1:14" ht="14.25" x14ac:dyDescent="0.15">
      <c r="A416" s="5" t="s">
        <v>2464</v>
      </c>
      <c r="B416" s="16" t="s">
        <v>1883</v>
      </c>
      <c r="C416" s="4" t="s">
        <v>1566</v>
      </c>
      <c r="D416" s="17">
        <v>0</v>
      </c>
      <c r="E416" s="17">
        <v>198</v>
      </c>
      <c r="F416" s="18">
        <v>2.2000000000000002</v>
      </c>
      <c r="G416" s="18">
        <v>18.399999999999999</v>
      </c>
      <c r="H416" s="18">
        <v>5.0999999999999996</v>
      </c>
      <c r="I416" s="387">
        <v>0.4</v>
      </c>
      <c r="J416" s="19">
        <v>3.7</v>
      </c>
      <c r="K416" s="392">
        <f>VLOOKUP(A416,食品価格データ一覧表単価確定!$A$9:$L$458,12,FALSE)</f>
        <v>0.47</v>
      </c>
      <c r="M416" s="7"/>
      <c r="N416" s="7"/>
    </row>
    <row r="417" spans="1:14" ht="14.25" customHeight="1" x14ac:dyDescent="0.15">
      <c r="A417" s="31" t="s">
        <v>2465</v>
      </c>
      <c r="B417" s="10" t="s">
        <v>2466</v>
      </c>
      <c r="C417" s="3" t="s">
        <v>1604</v>
      </c>
      <c r="D417" s="33">
        <v>0</v>
      </c>
      <c r="E417" s="33">
        <v>375</v>
      </c>
      <c r="F417" s="34">
        <v>3</v>
      </c>
      <c r="G417" s="34">
        <v>35.4</v>
      </c>
      <c r="H417" s="34">
        <v>10.8</v>
      </c>
      <c r="I417" s="391">
        <v>0.6</v>
      </c>
      <c r="J417" s="35">
        <v>4.9000000000000004</v>
      </c>
      <c r="K417" s="392">
        <f>VLOOKUP(A417,食品価格データ一覧表単価確定!$A$9:$L$458,12,FALSE)</f>
        <v>0.48</v>
      </c>
      <c r="M417" s="7"/>
      <c r="N417" s="7"/>
    </row>
    <row r="418" spans="1:14" ht="14.25" customHeight="1" x14ac:dyDescent="0.15">
      <c r="A418" s="31"/>
      <c r="B418" s="10"/>
      <c r="C418" s="3"/>
      <c r="D418" s="33"/>
      <c r="E418" s="33"/>
      <c r="F418" s="34"/>
      <c r="G418" s="34"/>
      <c r="H418" s="34"/>
      <c r="I418" s="33"/>
      <c r="J418" s="35"/>
      <c r="K418" s="393"/>
      <c r="L418" s="8"/>
      <c r="M418" s="7"/>
      <c r="N418" s="7"/>
    </row>
    <row r="419" spans="1:14" ht="14.25" customHeight="1" x14ac:dyDescent="0.15">
      <c r="A419" s="31"/>
      <c r="B419" s="10"/>
      <c r="C419" s="3"/>
      <c r="D419" s="33"/>
      <c r="E419" s="33"/>
      <c r="F419" s="34"/>
      <c r="G419" s="34"/>
      <c r="H419" s="34"/>
      <c r="I419" s="33"/>
      <c r="J419" s="35"/>
      <c r="K419" s="393"/>
      <c r="L419" s="8"/>
    </row>
    <row r="420" spans="1:14" ht="14.25" customHeight="1" x14ac:dyDescent="0.15">
      <c r="A420" s="31"/>
      <c r="B420" s="10"/>
      <c r="C420" s="3"/>
      <c r="D420" s="33"/>
      <c r="E420" s="33"/>
      <c r="F420" s="34"/>
      <c r="G420" s="34"/>
      <c r="H420" s="34"/>
      <c r="I420" s="33"/>
      <c r="J420" s="35"/>
      <c r="K420" s="393"/>
      <c r="L420" s="8"/>
    </row>
    <row r="421" spans="1:14" ht="14.25" customHeight="1" x14ac:dyDescent="0.15">
      <c r="A421" s="31"/>
      <c r="B421" s="10"/>
      <c r="C421" s="3"/>
      <c r="D421" s="33"/>
      <c r="E421" s="33"/>
      <c r="F421" s="34"/>
      <c r="G421" s="34"/>
      <c r="H421" s="34"/>
      <c r="I421" s="33"/>
      <c r="J421" s="35"/>
      <c r="K421" s="393"/>
      <c r="L421" s="8"/>
    </row>
    <row r="422" spans="1:14" ht="14.25" customHeight="1" x14ac:dyDescent="0.15">
      <c r="A422" s="31"/>
      <c r="B422" s="10"/>
      <c r="C422" s="3"/>
      <c r="D422" s="33"/>
      <c r="E422" s="33"/>
      <c r="F422" s="34"/>
      <c r="G422" s="34"/>
      <c r="H422" s="34"/>
      <c r="I422" s="33"/>
      <c r="J422" s="35"/>
      <c r="K422" s="393"/>
      <c r="L422" s="8"/>
    </row>
    <row r="423" spans="1:14" ht="14.25" customHeight="1" x14ac:dyDescent="0.15">
      <c r="A423" s="31"/>
      <c r="B423" s="10"/>
      <c r="C423" s="3"/>
      <c r="D423" s="33"/>
      <c r="E423" s="33"/>
      <c r="F423" s="34"/>
      <c r="G423" s="34"/>
      <c r="H423" s="34"/>
      <c r="I423" s="33"/>
      <c r="J423" s="35"/>
      <c r="K423" s="393"/>
      <c r="L423" s="8"/>
    </row>
    <row r="424" spans="1:14" ht="14.25" customHeight="1" x14ac:dyDescent="0.15">
      <c r="A424" s="31"/>
      <c r="B424" s="10"/>
      <c r="C424" s="3"/>
      <c r="D424" s="33"/>
      <c r="E424" s="33"/>
      <c r="F424" s="34"/>
      <c r="G424" s="34"/>
      <c r="H424" s="34"/>
      <c r="I424" s="33"/>
      <c r="J424" s="35"/>
      <c r="K424" s="393"/>
      <c r="L424" s="8"/>
    </row>
    <row r="425" spans="1:14" ht="14.25" customHeight="1" x14ac:dyDescent="0.15">
      <c r="A425" s="31"/>
      <c r="B425" s="10"/>
      <c r="C425" s="3"/>
      <c r="D425" s="33"/>
      <c r="E425" s="33"/>
      <c r="F425" s="34"/>
      <c r="G425" s="34"/>
      <c r="H425" s="34"/>
      <c r="I425" s="33"/>
      <c r="J425" s="35"/>
      <c r="K425" s="393"/>
      <c r="L425" s="8"/>
    </row>
    <row r="426" spans="1:14" ht="14.25" customHeight="1" x14ac:dyDescent="0.15">
      <c r="A426" s="31"/>
      <c r="B426" s="10"/>
      <c r="C426" s="3"/>
      <c r="D426" s="33"/>
      <c r="E426" s="33"/>
      <c r="F426" s="34"/>
      <c r="G426" s="34"/>
      <c r="H426" s="34"/>
      <c r="I426" s="33"/>
      <c r="J426" s="35"/>
      <c r="K426" s="393"/>
      <c r="L426" s="8"/>
    </row>
    <row r="427" spans="1:14" ht="14.25" customHeight="1" x14ac:dyDescent="0.15">
      <c r="A427" s="31"/>
      <c r="B427" s="10"/>
      <c r="C427" s="3"/>
      <c r="D427" s="33"/>
      <c r="E427" s="33"/>
      <c r="F427" s="34"/>
      <c r="G427" s="34"/>
      <c r="H427" s="34"/>
      <c r="I427" s="33"/>
      <c r="J427" s="35"/>
      <c r="K427" s="393"/>
      <c r="L427" s="8"/>
    </row>
    <row r="428" spans="1:14" ht="14.25" customHeight="1" x14ac:dyDescent="0.15">
      <c r="A428" s="31"/>
      <c r="B428" s="10"/>
      <c r="C428" s="27"/>
      <c r="D428" s="33"/>
      <c r="E428" s="33"/>
      <c r="F428" s="34"/>
      <c r="G428" s="34"/>
      <c r="H428" s="34"/>
      <c r="I428" s="33"/>
      <c r="J428" s="35"/>
      <c r="K428" s="393"/>
      <c r="L428" s="8"/>
    </row>
    <row r="429" spans="1:14" ht="14.25" customHeight="1" x14ac:dyDescent="0.15">
      <c r="A429" s="31"/>
      <c r="B429" s="10"/>
      <c r="C429" s="27"/>
      <c r="D429" s="33"/>
      <c r="E429" s="33"/>
      <c r="F429" s="34"/>
      <c r="G429" s="34"/>
      <c r="H429" s="34"/>
      <c r="I429" s="33"/>
      <c r="J429" s="35"/>
      <c r="K429" s="393"/>
      <c r="L429" s="8"/>
    </row>
    <row r="430" spans="1:14" ht="14.25" customHeight="1" x14ac:dyDescent="0.15">
      <c r="A430" s="31"/>
      <c r="B430" s="10"/>
      <c r="C430" s="27"/>
      <c r="D430" s="33"/>
      <c r="E430" s="33"/>
      <c r="F430" s="34"/>
      <c r="G430" s="34"/>
      <c r="H430" s="34"/>
      <c r="I430" s="33"/>
      <c r="J430" s="35"/>
      <c r="K430" s="393"/>
      <c r="L430" s="8"/>
    </row>
    <row r="431" spans="1:14" ht="14.25" customHeight="1" x14ac:dyDescent="0.15">
      <c r="A431" s="31"/>
      <c r="B431" s="10"/>
      <c r="C431" s="27"/>
      <c r="D431" s="33"/>
      <c r="E431" s="33"/>
      <c r="F431" s="34"/>
      <c r="G431" s="34"/>
      <c r="H431" s="34"/>
      <c r="I431" s="33"/>
      <c r="J431" s="35"/>
      <c r="K431" s="393"/>
      <c r="L431" s="8"/>
    </row>
    <row r="432" spans="1:14" ht="14.25" customHeight="1" x14ac:dyDescent="0.15">
      <c r="A432" s="31"/>
      <c r="B432" s="10"/>
      <c r="C432" s="27"/>
      <c r="D432" s="33"/>
      <c r="E432" s="33"/>
      <c r="F432" s="34"/>
      <c r="G432" s="34"/>
      <c r="H432" s="34"/>
      <c r="I432" s="33"/>
      <c r="J432" s="35"/>
      <c r="K432" s="393"/>
      <c r="L432" s="8"/>
    </row>
    <row r="433" spans="1:12" ht="14.25" customHeight="1" x14ac:dyDescent="0.15">
      <c r="A433" s="31"/>
      <c r="B433" s="10"/>
      <c r="C433" s="27"/>
      <c r="D433" s="33"/>
      <c r="E433" s="33"/>
      <c r="F433" s="34"/>
      <c r="G433" s="34"/>
      <c r="H433" s="34"/>
      <c r="I433" s="33"/>
      <c r="J433" s="35"/>
      <c r="K433" s="393"/>
      <c r="L433" s="8"/>
    </row>
    <row r="434" spans="1:12" ht="14.25" customHeight="1" x14ac:dyDescent="0.15">
      <c r="A434" s="31"/>
      <c r="B434" s="10"/>
      <c r="C434" s="27"/>
      <c r="D434" s="33"/>
      <c r="E434" s="33"/>
      <c r="F434" s="34"/>
      <c r="G434" s="34"/>
      <c r="H434" s="34"/>
      <c r="I434" s="33"/>
      <c r="J434" s="35"/>
      <c r="K434" s="393"/>
      <c r="L434" s="8"/>
    </row>
    <row r="435" spans="1:12" ht="14.25" customHeight="1" x14ac:dyDescent="0.15">
      <c r="A435" s="31"/>
      <c r="B435" s="10"/>
      <c r="C435" s="27"/>
      <c r="D435" s="33"/>
      <c r="E435" s="33"/>
      <c r="F435" s="34"/>
      <c r="G435" s="34"/>
      <c r="H435" s="34"/>
      <c r="I435" s="33"/>
      <c r="J435" s="35"/>
      <c r="K435" s="394"/>
    </row>
    <row r="436" spans="1:12" ht="14.25" customHeight="1" x14ac:dyDescent="0.15">
      <c r="A436" s="31"/>
      <c r="B436" s="10"/>
      <c r="C436" s="27"/>
      <c r="D436" s="33"/>
      <c r="E436" s="33"/>
      <c r="F436" s="34"/>
      <c r="G436" s="34"/>
      <c r="H436" s="34"/>
      <c r="I436" s="33"/>
      <c r="J436" s="35"/>
      <c r="K436" s="394"/>
    </row>
    <row r="437" spans="1:12" ht="14.25" customHeight="1" x14ac:dyDescent="0.15"/>
    <row r="438" spans="1:12" ht="14.25" customHeight="1" x14ac:dyDescent="0.15"/>
    <row r="439" spans="1:12" ht="14.25" customHeight="1" x14ac:dyDescent="0.15"/>
    <row r="440" spans="1:12" ht="14.25" customHeight="1" x14ac:dyDescent="0.15"/>
    <row r="441" spans="1:12" ht="14.25" customHeight="1" x14ac:dyDescent="0.15"/>
    <row r="442" spans="1:12" ht="14.25" customHeight="1" x14ac:dyDescent="0.15"/>
    <row r="443" spans="1:12" ht="14.25" customHeight="1" x14ac:dyDescent="0.15"/>
    <row r="444" spans="1:12" ht="14.25" customHeight="1" x14ac:dyDescent="0.15"/>
    <row r="445" spans="1:12" ht="14.25" customHeight="1" x14ac:dyDescent="0.15"/>
    <row r="446" spans="1:12" ht="14.25" customHeight="1" x14ac:dyDescent="0.15"/>
    <row r="447" spans="1:12" ht="14.25" customHeight="1" x14ac:dyDescent="0.15"/>
    <row r="448" spans="1:12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</sheetData>
  <autoFilter ref="A1:N417">
    <sortState ref="A2:N418">
      <sortCondition ref="A1:A418"/>
    </sortState>
  </autoFilter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1824"/>
  <sheetViews>
    <sheetView zoomScale="85" zoomScaleNormal="85" workbookViewId="0"/>
  </sheetViews>
  <sheetFormatPr defaultRowHeight="15.75" x14ac:dyDescent="0.25"/>
  <cols>
    <col min="1" max="1" width="18.625" style="45" customWidth="1"/>
    <col min="2" max="2" width="8.125" style="46" customWidth="1"/>
    <col min="3" max="3" width="9" style="47"/>
    <col min="4" max="4" width="17.875" style="48" customWidth="1"/>
    <col min="5" max="5" width="9.625" style="45" hidden="1" customWidth="1"/>
    <col min="6" max="6" width="7.375" style="45" customWidth="1"/>
    <col min="7" max="7" width="14.125" style="45" hidden="1" customWidth="1"/>
    <col min="8" max="8" width="7.375" style="45" customWidth="1"/>
    <col min="9" max="9" width="38.75" style="45" hidden="1" customWidth="1"/>
    <col min="10" max="10" width="8.125" style="45" customWidth="1"/>
    <col min="11" max="11" width="7" style="49" customWidth="1"/>
    <col min="12" max="12" width="5.875" style="45" hidden="1" customWidth="1"/>
    <col min="13" max="13" width="9.125" style="45" customWidth="1"/>
    <col min="14" max="14" width="9.25" style="45" hidden="1" customWidth="1"/>
    <col min="15" max="15" width="9" style="45"/>
    <col min="16" max="16" width="16.25" style="45" hidden="1" customWidth="1"/>
    <col min="17" max="17" width="8.375" style="45" customWidth="1"/>
    <col min="18" max="18" width="5.875" style="45" hidden="1" customWidth="1"/>
    <col min="19" max="19" width="8.375" style="45" customWidth="1"/>
    <col min="20" max="20" width="8" style="45" hidden="1" customWidth="1"/>
    <col min="21" max="22" width="5.125" style="45" hidden="1" customWidth="1"/>
    <col min="23" max="23" width="9.625" style="45" bestFit="1" customWidth="1"/>
    <col min="24" max="24" width="5.875" style="45" hidden="1" customWidth="1"/>
    <col min="25" max="25" width="14.125" style="45" customWidth="1"/>
    <col min="26" max="26" width="24.625" style="45" customWidth="1"/>
    <col min="27" max="27" width="1.375" style="45" customWidth="1"/>
    <col min="28" max="38" width="8.875" style="45" hidden="1" customWidth="1"/>
    <col min="39" max="16384" width="9" style="45"/>
  </cols>
  <sheetData>
    <row r="1" spans="1:38" x14ac:dyDescent="0.25">
      <c r="Z1" s="50" t="s">
        <v>2604</v>
      </c>
    </row>
    <row r="2" spans="1:38" ht="19.5" x14ac:dyDescent="0.3">
      <c r="A2" s="144" t="s">
        <v>2608</v>
      </c>
      <c r="H2" s="51" t="s">
        <v>1998</v>
      </c>
      <c r="I2" s="52"/>
      <c r="AA2" s="53"/>
    </row>
    <row r="3" spans="1:38" ht="9" customHeight="1" x14ac:dyDescent="0.3">
      <c r="H3" s="51"/>
      <c r="I3" s="52"/>
      <c r="AA3" s="53"/>
    </row>
    <row r="4" spans="1:38" ht="9" customHeight="1" x14ac:dyDescent="0.25">
      <c r="Z4" s="54"/>
      <c r="AA4" s="53"/>
    </row>
    <row r="5" spans="1:38" ht="16.5" customHeight="1" thickBot="1" x14ac:dyDescent="0.3">
      <c r="A5" s="54" t="s">
        <v>695</v>
      </c>
      <c r="C5" s="55" t="s">
        <v>107</v>
      </c>
      <c r="D5" s="56"/>
      <c r="E5" s="57"/>
      <c r="F5" s="54" t="s">
        <v>108</v>
      </c>
      <c r="G5" s="54" t="s">
        <v>108</v>
      </c>
      <c r="H5" s="54"/>
      <c r="I5" s="54"/>
      <c r="J5" s="54"/>
      <c r="K5" s="58"/>
      <c r="L5" s="54"/>
      <c r="M5" s="54"/>
      <c r="N5" s="54"/>
      <c r="O5" s="54" t="s">
        <v>109</v>
      </c>
      <c r="P5" s="54" t="s">
        <v>109</v>
      </c>
      <c r="Q5" s="54"/>
      <c r="T5" s="54"/>
      <c r="U5" s="54"/>
      <c r="V5" s="54"/>
      <c r="W5" s="54"/>
      <c r="X5" s="54"/>
      <c r="Y5" s="54"/>
      <c r="Z5" s="54"/>
      <c r="AA5" s="59"/>
    </row>
    <row r="6" spans="1:38" ht="18.75" customHeight="1" x14ac:dyDescent="0.25">
      <c r="A6" s="416" t="s">
        <v>17</v>
      </c>
      <c r="B6" s="424" t="s">
        <v>692</v>
      </c>
      <c r="C6" s="420" t="s">
        <v>12</v>
      </c>
      <c r="D6" s="422" t="s">
        <v>18</v>
      </c>
      <c r="E6" s="422" t="s">
        <v>18</v>
      </c>
      <c r="F6" s="60" t="s">
        <v>9</v>
      </c>
      <c r="G6" s="60" t="s">
        <v>9</v>
      </c>
      <c r="H6" s="60" t="s">
        <v>14</v>
      </c>
      <c r="I6" s="60" t="s">
        <v>14</v>
      </c>
      <c r="J6" s="60" t="s">
        <v>10</v>
      </c>
      <c r="K6" s="61" t="s">
        <v>174</v>
      </c>
      <c r="L6" s="61" t="s">
        <v>174</v>
      </c>
      <c r="M6" s="60" t="s">
        <v>696</v>
      </c>
      <c r="N6" s="60" t="s">
        <v>696</v>
      </c>
      <c r="O6" s="60" t="s">
        <v>21</v>
      </c>
      <c r="P6" s="60" t="s">
        <v>21</v>
      </c>
      <c r="Q6" s="60" t="s">
        <v>15</v>
      </c>
      <c r="R6" s="60" t="s">
        <v>15</v>
      </c>
      <c r="S6" s="60" t="s">
        <v>20</v>
      </c>
      <c r="T6" s="60" t="s">
        <v>20</v>
      </c>
      <c r="U6" s="60" t="s">
        <v>22</v>
      </c>
      <c r="V6" s="60" t="s">
        <v>22</v>
      </c>
      <c r="W6" s="60" t="s">
        <v>762</v>
      </c>
      <c r="X6" s="60" t="s">
        <v>16</v>
      </c>
      <c r="Y6" s="60" t="s">
        <v>759</v>
      </c>
      <c r="Z6" s="414" t="s">
        <v>763</v>
      </c>
      <c r="AA6" s="62"/>
    </row>
    <row r="7" spans="1:38" ht="18.75" customHeight="1" thickBot="1" x14ac:dyDescent="0.3">
      <c r="A7" s="417"/>
      <c r="B7" s="425"/>
      <c r="C7" s="421"/>
      <c r="D7" s="423"/>
      <c r="E7" s="423"/>
      <c r="F7" s="63" t="s">
        <v>697</v>
      </c>
      <c r="G7" s="63" t="s">
        <v>697</v>
      </c>
      <c r="H7" s="63" t="s">
        <v>13</v>
      </c>
      <c r="I7" s="63" t="s">
        <v>13</v>
      </c>
      <c r="J7" s="63" t="s">
        <v>697</v>
      </c>
      <c r="K7" s="64" t="s">
        <v>175</v>
      </c>
      <c r="L7" s="64" t="s">
        <v>175</v>
      </c>
      <c r="M7" s="63" t="s">
        <v>698</v>
      </c>
      <c r="N7" s="63" t="s">
        <v>698</v>
      </c>
      <c r="O7" s="63" t="s">
        <v>697</v>
      </c>
      <c r="P7" s="63" t="s">
        <v>697</v>
      </c>
      <c r="Q7" s="63" t="s">
        <v>697</v>
      </c>
      <c r="R7" s="63" t="s">
        <v>697</v>
      </c>
      <c r="S7" s="63" t="s">
        <v>697</v>
      </c>
      <c r="T7" s="63" t="s">
        <v>697</v>
      </c>
      <c r="U7" s="63" t="s">
        <v>699</v>
      </c>
      <c r="V7" s="63" t="s">
        <v>699</v>
      </c>
      <c r="W7" s="63" t="s">
        <v>697</v>
      </c>
      <c r="X7" s="63" t="s">
        <v>697</v>
      </c>
      <c r="Y7" s="63" t="s">
        <v>760</v>
      </c>
      <c r="Z7" s="415"/>
      <c r="AC7" s="45" t="s">
        <v>30</v>
      </c>
      <c r="AD7" s="45" t="s">
        <v>31</v>
      </c>
      <c r="AE7" s="65" t="s">
        <v>28</v>
      </c>
      <c r="AF7" s="45" t="s">
        <v>29</v>
      </c>
      <c r="AG7" s="65" t="s">
        <v>23</v>
      </c>
      <c r="AH7" s="65" t="s">
        <v>24</v>
      </c>
      <c r="AI7" s="65" t="s">
        <v>25</v>
      </c>
      <c r="AJ7" s="65" t="s">
        <v>26</v>
      </c>
      <c r="AK7" s="66" t="s">
        <v>22</v>
      </c>
      <c r="AL7" s="65" t="s">
        <v>27</v>
      </c>
    </row>
    <row r="8" spans="1:38" ht="14.25" customHeight="1" x14ac:dyDescent="0.25">
      <c r="A8" s="67"/>
      <c r="B8" s="68"/>
      <c r="C8" s="69"/>
      <c r="D8" s="70" t="str">
        <f t="shared" ref="D8:D43" si="0">IF(B8="","",E8)</f>
        <v/>
      </c>
      <c r="E8" s="71" t="e">
        <f>IF(AD8="","",AD8)</f>
        <v>#N/A</v>
      </c>
      <c r="F8" s="72" t="str">
        <f>G8</f>
        <v/>
      </c>
      <c r="G8" s="73" t="str">
        <f t="shared" ref="G8:G43" si="1">IF(B8="","",J8/((100-K8)/100))</f>
        <v/>
      </c>
      <c r="H8" s="74" t="str">
        <f>I8</f>
        <v/>
      </c>
      <c r="I8" s="75" t="str">
        <f t="shared" ref="I8:I43" si="2">IF(B8="","",ROUND(G8*AF8,1))</f>
        <v/>
      </c>
      <c r="J8" s="76"/>
      <c r="K8" s="77" t="str">
        <f>IF(B8="","",L8)</f>
        <v/>
      </c>
      <c r="L8" s="71" t="e">
        <f>AE8</f>
        <v>#N/A</v>
      </c>
      <c r="M8" s="78" t="str">
        <f>N8</f>
        <v/>
      </c>
      <c r="N8" s="71" t="str">
        <f t="shared" ref="N8:N43" si="3">IF(B8="","",ROUND((J8*AG8)/100,0))</f>
        <v/>
      </c>
      <c r="O8" s="72" t="str">
        <f>P8</f>
        <v/>
      </c>
      <c r="P8" s="75" t="str">
        <f t="shared" ref="P8:P43" si="4">IF(B8="","",ROUND((J8*AH8)/100,1))</f>
        <v/>
      </c>
      <c r="Q8" s="72" t="str">
        <f>R8</f>
        <v/>
      </c>
      <c r="R8" s="75" t="str">
        <f t="shared" ref="R8:R43" si="5">IF(B8="","",ROUND((J8*AI8)/100,1))</f>
        <v/>
      </c>
      <c r="S8" s="72" t="str">
        <f>T8</f>
        <v/>
      </c>
      <c r="T8" s="75" t="str">
        <f t="shared" ref="T8:T43" si="6">IF(B8="","",ROUND((J8*AJ8)/100,1))</f>
        <v/>
      </c>
      <c r="U8" s="72" t="str">
        <f>V8</f>
        <v/>
      </c>
      <c r="V8" s="75" t="str">
        <f t="shared" ref="V8:V43" si="7">IF(B8="","",ROUND((J8*AK8)/100,1))</f>
        <v/>
      </c>
      <c r="W8" s="72" t="str">
        <f>X8</f>
        <v/>
      </c>
      <c r="X8" s="71" t="str">
        <f t="shared" ref="X8:X43" si="8">IF(B8="","",ROUND((J8*AL8)/100,1))</f>
        <v/>
      </c>
      <c r="Y8" s="79"/>
      <c r="Z8" s="80"/>
      <c r="AC8" s="81" t="e">
        <f>VLOOKUP(B8,栄養データ!$A$2:$J$482,1,)</f>
        <v>#N/A</v>
      </c>
      <c r="AD8" s="81" t="e">
        <f>VLOOKUP(B8,栄養データ!$A$2:$J$482,3,)</f>
        <v>#N/A</v>
      </c>
      <c r="AE8" s="81" t="e">
        <f>VLOOKUP(B8,栄養データ!$A$2:$J$482,4,)</f>
        <v>#N/A</v>
      </c>
      <c r="AF8" s="81" t="e">
        <f>VLOOKUP(B8,栄養データ!$A$2:$K$482,11,)</f>
        <v>#N/A</v>
      </c>
      <c r="AG8" s="81" t="e">
        <f>VLOOKUP(B8,栄養データ!$A$2:$J$482,5,)</f>
        <v>#N/A</v>
      </c>
      <c r="AH8" s="81" t="e">
        <f>VLOOKUP(B8,栄養データ!$A$2:$J$482,6,)</f>
        <v>#N/A</v>
      </c>
      <c r="AI8" s="81" t="e">
        <f>VLOOKUP(B8,栄養データ!$A$2:$J$482,7,)</f>
        <v>#N/A</v>
      </c>
      <c r="AJ8" s="81" t="e">
        <f>VLOOKUP(B8,栄養データ!$A$2:$J$482,8,)</f>
        <v>#N/A</v>
      </c>
      <c r="AK8" s="81" t="e">
        <f>VLOOKUP(B8,栄養データ!$A$2:$J$482,9,)</f>
        <v>#N/A</v>
      </c>
      <c r="AL8" s="81" t="e">
        <f>VLOOKUP(B8,栄養データ!$A$2:$J$482,10,)</f>
        <v>#N/A</v>
      </c>
    </row>
    <row r="9" spans="1:38" ht="14.25" customHeight="1" x14ac:dyDescent="0.25">
      <c r="A9" s="82"/>
      <c r="B9" s="83"/>
      <c r="C9" s="84"/>
      <c r="D9" s="85" t="str">
        <f t="shared" si="0"/>
        <v/>
      </c>
      <c r="E9" s="86" t="e">
        <f>IF(AD9="","",AD9)</f>
        <v>#N/A</v>
      </c>
      <c r="F9" s="87" t="str">
        <f t="shared" ref="F9:F43" si="9">G9</f>
        <v/>
      </c>
      <c r="G9" s="73" t="str">
        <f t="shared" si="1"/>
        <v/>
      </c>
      <c r="H9" s="88" t="str">
        <f t="shared" ref="H9:H43" si="10">I9</f>
        <v/>
      </c>
      <c r="I9" s="89" t="str">
        <f t="shared" si="2"/>
        <v/>
      </c>
      <c r="J9" s="90"/>
      <c r="K9" s="81" t="str">
        <f>IF(B9="","",L9)</f>
        <v/>
      </c>
      <c r="L9" s="86" t="e">
        <f t="shared" ref="L9:L43" si="11">AE9</f>
        <v>#N/A</v>
      </c>
      <c r="M9" s="91" t="str">
        <f t="shared" ref="M9:M43" si="12">N9</f>
        <v/>
      </c>
      <c r="N9" s="86" t="str">
        <f t="shared" si="3"/>
        <v/>
      </c>
      <c r="O9" s="87" t="str">
        <f t="shared" ref="O9:O43" si="13">P9</f>
        <v/>
      </c>
      <c r="P9" s="89" t="str">
        <f t="shared" si="4"/>
        <v/>
      </c>
      <c r="Q9" s="87" t="str">
        <f t="shared" ref="Q9:Q43" si="14">R9</f>
        <v/>
      </c>
      <c r="R9" s="89" t="str">
        <f t="shared" si="5"/>
        <v/>
      </c>
      <c r="S9" s="87" t="str">
        <f t="shared" ref="S9:S43" si="15">T9</f>
        <v/>
      </c>
      <c r="T9" s="89" t="str">
        <f t="shared" si="6"/>
        <v/>
      </c>
      <c r="U9" s="87" t="str">
        <f t="shared" ref="U9:U43" si="16">V9</f>
        <v/>
      </c>
      <c r="V9" s="89" t="str">
        <f t="shared" si="7"/>
        <v/>
      </c>
      <c r="W9" s="87" t="str">
        <f t="shared" ref="W9:W43" si="17">X9</f>
        <v/>
      </c>
      <c r="X9" s="86" t="str">
        <f t="shared" si="8"/>
        <v/>
      </c>
      <c r="Y9" s="92"/>
      <c r="Z9" s="93"/>
      <c r="AC9" s="81" t="e">
        <f>VLOOKUP(B9,栄養データ!$A$2:$J$482,1,)</f>
        <v>#N/A</v>
      </c>
      <c r="AD9" s="81" t="e">
        <f>VLOOKUP(B9,栄養データ!$A$2:$J$482,3,)</f>
        <v>#N/A</v>
      </c>
      <c r="AE9" s="81" t="e">
        <f>VLOOKUP(B9,栄養データ!$A$2:$J$482,4,)</f>
        <v>#N/A</v>
      </c>
      <c r="AF9" s="81" t="e">
        <f>VLOOKUP(B9,栄養データ!$A$2:$K$482,11,)</f>
        <v>#N/A</v>
      </c>
      <c r="AG9" s="81" t="e">
        <f>VLOOKUP(B9,栄養データ!$A$2:$J$482,5,)</f>
        <v>#N/A</v>
      </c>
      <c r="AH9" s="81" t="e">
        <f>VLOOKUP(B9,栄養データ!$A$2:$J$482,6,)</f>
        <v>#N/A</v>
      </c>
      <c r="AI9" s="81" t="e">
        <f>VLOOKUP(B9,栄養データ!$A$2:$J$482,7,)</f>
        <v>#N/A</v>
      </c>
      <c r="AJ9" s="81" t="e">
        <f>VLOOKUP(B9,栄養データ!$A$2:$J$482,8,)</f>
        <v>#N/A</v>
      </c>
      <c r="AK9" s="81" t="e">
        <f>VLOOKUP(B9,栄養データ!$A$2:$J$482,9,)</f>
        <v>#N/A</v>
      </c>
      <c r="AL9" s="81" t="e">
        <f>VLOOKUP(B9,栄養データ!$A$2:$J$482,10,)</f>
        <v>#N/A</v>
      </c>
    </row>
    <row r="10" spans="1:38" ht="14.25" customHeight="1" x14ac:dyDescent="0.25">
      <c r="A10" s="82"/>
      <c r="B10" s="83"/>
      <c r="C10" s="84"/>
      <c r="D10" s="85" t="str">
        <f t="shared" si="0"/>
        <v/>
      </c>
      <c r="E10" s="86" t="e">
        <f>IF(AD10="","",AD10)</f>
        <v>#N/A</v>
      </c>
      <c r="F10" s="87" t="str">
        <f t="shared" si="9"/>
        <v/>
      </c>
      <c r="G10" s="73" t="str">
        <f t="shared" si="1"/>
        <v/>
      </c>
      <c r="H10" s="88" t="str">
        <f t="shared" si="10"/>
        <v/>
      </c>
      <c r="I10" s="89" t="str">
        <f t="shared" si="2"/>
        <v/>
      </c>
      <c r="J10" s="90"/>
      <c r="K10" s="81" t="str">
        <f t="shared" ref="K10:K43" si="18">IF(B10="","",L10)</f>
        <v/>
      </c>
      <c r="L10" s="86" t="e">
        <f t="shared" si="11"/>
        <v>#N/A</v>
      </c>
      <c r="M10" s="91" t="str">
        <f t="shared" si="12"/>
        <v/>
      </c>
      <c r="N10" s="86" t="str">
        <f t="shared" si="3"/>
        <v/>
      </c>
      <c r="O10" s="87" t="str">
        <f t="shared" si="13"/>
        <v/>
      </c>
      <c r="P10" s="89" t="str">
        <f t="shared" si="4"/>
        <v/>
      </c>
      <c r="Q10" s="87" t="str">
        <f t="shared" si="14"/>
        <v/>
      </c>
      <c r="R10" s="89" t="str">
        <f t="shared" si="5"/>
        <v/>
      </c>
      <c r="S10" s="87" t="str">
        <f t="shared" si="15"/>
        <v/>
      </c>
      <c r="T10" s="89" t="str">
        <f t="shared" si="6"/>
        <v/>
      </c>
      <c r="U10" s="87" t="str">
        <f t="shared" si="16"/>
        <v/>
      </c>
      <c r="V10" s="89" t="str">
        <f t="shared" si="7"/>
        <v/>
      </c>
      <c r="W10" s="87" t="str">
        <f t="shared" si="17"/>
        <v/>
      </c>
      <c r="X10" s="86" t="str">
        <f t="shared" si="8"/>
        <v/>
      </c>
      <c r="Y10" s="92"/>
      <c r="Z10" s="93"/>
      <c r="AC10" s="81" t="e">
        <f>VLOOKUP(B10,栄養データ!$A$2:$J$482,1,)</f>
        <v>#N/A</v>
      </c>
      <c r="AD10" s="81" t="e">
        <f>VLOOKUP(B10,栄養データ!$A$2:$J$482,3,)</f>
        <v>#N/A</v>
      </c>
      <c r="AE10" s="81" t="e">
        <f>VLOOKUP(B10,栄養データ!$A$2:$J$482,4,)</f>
        <v>#N/A</v>
      </c>
      <c r="AF10" s="81" t="e">
        <f>VLOOKUP(B10,栄養データ!$A$2:$K$482,11,)</f>
        <v>#N/A</v>
      </c>
      <c r="AG10" s="81" t="e">
        <f>VLOOKUP(B10,栄養データ!$A$2:$J$482,5,)</f>
        <v>#N/A</v>
      </c>
      <c r="AH10" s="81" t="e">
        <f>VLOOKUP(B10,栄養データ!$A$2:$J$482,6,)</f>
        <v>#N/A</v>
      </c>
      <c r="AI10" s="81" t="e">
        <f>VLOOKUP(B10,栄養データ!$A$2:$J$482,7,)</f>
        <v>#N/A</v>
      </c>
      <c r="AJ10" s="81" t="e">
        <f>VLOOKUP(B10,栄養データ!$A$2:$J$482,8,)</f>
        <v>#N/A</v>
      </c>
      <c r="AK10" s="81" t="e">
        <f>VLOOKUP(B10,栄養データ!$A$2:$J$482,9,)</f>
        <v>#N/A</v>
      </c>
      <c r="AL10" s="81" t="e">
        <f>VLOOKUP(B10,栄養データ!$A$2:$J$482,10,)</f>
        <v>#N/A</v>
      </c>
    </row>
    <row r="11" spans="1:38" ht="14.25" customHeight="1" x14ac:dyDescent="0.25">
      <c r="A11" s="82"/>
      <c r="B11" s="83"/>
      <c r="C11" s="84"/>
      <c r="D11" s="85" t="str">
        <f t="shared" si="0"/>
        <v/>
      </c>
      <c r="E11" s="86" t="e">
        <f t="shared" ref="E11:E26" si="19">IF(AD11="","",AD11)</f>
        <v>#N/A</v>
      </c>
      <c r="F11" s="87" t="str">
        <f t="shared" si="9"/>
        <v/>
      </c>
      <c r="G11" s="73" t="str">
        <f t="shared" si="1"/>
        <v/>
      </c>
      <c r="H11" s="88" t="str">
        <f t="shared" si="10"/>
        <v/>
      </c>
      <c r="I11" s="89" t="str">
        <f t="shared" si="2"/>
        <v/>
      </c>
      <c r="J11" s="90"/>
      <c r="K11" s="81" t="str">
        <f t="shared" si="18"/>
        <v/>
      </c>
      <c r="L11" s="86" t="e">
        <f t="shared" si="11"/>
        <v>#N/A</v>
      </c>
      <c r="M11" s="91" t="str">
        <f t="shared" si="12"/>
        <v/>
      </c>
      <c r="N11" s="86" t="str">
        <f t="shared" si="3"/>
        <v/>
      </c>
      <c r="O11" s="87" t="str">
        <f t="shared" si="13"/>
        <v/>
      </c>
      <c r="P11" s="89" t="str">
        <f t="shared" si="4"/>
        <v/>
      </c>
      <c r="Q11" s="87" t="str">
        <f t="shared" si="14"/>
        <v/>
      </c>
      <c r="R11" s="89" t="str">
        <f t="shared" si="5"/>
        <v/>
      </c>
      <c r="S11" s="87" t="str">
        <f t="shared" si="15"/>
        <v/>
      </c>
      <c r="T11" s="89" t="str">
        <f t="shared" si="6"/>
        <v/>
      </c>
      <c r="U11" s="87" t="str">
        <f t="shared" si="16"/>
        <v/>
      </c>
      <c r="V11" s="89" t="str">
        <f t="shared" si="7"/>
        <v/>
      </c>
      <c r="W11" s="87" t="str">
        <f t="shared" si="17"/>
        <v/>
      </c>
      <c r="X11" s="86" t="str">
        <f t="shared" si="8"/>
        <v/>
      </c>
      <c r="Y11" s="92"/>
      <c r="Z11" s="93"/>
      <c r="AC11" s="81" t="e">
        <f>VLOOKUP(B11,栄養データ!$A$2:$J$482,1,)</f>
        <v>#N/A</v>
      </c>
      <c r="AD11" s="81" t="e">
        <f>VLOOKUP(B11,栄養データ!$A$2:$J$482,3,)</f>
        <v>#N/A</v>
      </c>
      <c r="AE11" s="81" t="e">
        <f>VLOOKUP(B11,栄養データ!$A$2:$J$482,4,)</f>
        <v>#N/A</v>
      </c>
      <c r="AF11" s="81" t="e">
        <f>VLOOKUP(B11,栄養データ!$A$2:$K$482,11,)</f>
        <v>#N/A</v>
      </c>
      <c r="AG11" s="81" t="e">
        <f>VLOOKUP(B11,栄養データ!$A$2:$J$482,5,)</f>
        <v>#N/A</v>
      </c>
      <c r="AH11" s="81" t="e">
        <f>VLOOKUP(B11,栄養データ!$A$2:$J$482,6,)</f>
        <v>#N/A</v>
      </c>
      <c r="AI11" s="81" t="e">
        <f>VLOOKUP(B11,栄養データ!$A$2:$J$482,7,)</f>
        <v>#N/A</v>
      </c>
      <c r="AJ11" s="81" t="e">
        <f>VLOOKUP(B11,栄養データ!$A$2:$J$482,8,)</f>
        <v>#N/A</v>
      </c>
      <c r="AK11" s="81" t="e">
        <f>VLOOKUP(B11,栄養データ!$A$2:$J$482,9,)</f>
        <v>#N/A</v>
      </c>
      <c r="AL11" s="81" t="e">
        <f>VLOOKUP(B11,栄養データ!$A$2:$J$482,10,)</f>
        <v>#N/A</v>
      </c>
    </row>
    <row r="12" spans="1:38" ht="14.25" customHeight="1" x14ac:dyDescent="0.25">
      <c r="A12" s="82"/>
      <c r="B12" s="83"/>
      <c r="C12" s="84"/>
      <c r="D12" s="85" t="str">
        <f t="shared" si="0"/>
        <v/>
      </c>
      <c r="E12" s="86" t="e">
        <f t="shared" si="19"/>
        <v>#N/A</v>
      </c>
      <c r="F12" s="87" t="str">
        <f t="shared" si="9"/>
        <v/>
      </c>
      <c r="G12" s="73" t="str">
        <f t="shared" si="1"/>
        <v/>
      </c>
      <c r="H12" s="88" t="str">
        <f t="shared" si="10"/>
        <v/>
      </c>
      <c r="I12" s="89" t="str">
        <f t="shared" si="2"/>
        <v/>
      </c>
      <c r="J12" s="90"/>
      <c r="K12" s="81" t="str">
        <f t="shared" si="18"/>
        <v/>
      </c>
      <c r="L12" s="86" t="e">
        <f t="shared" si="11"/>
        <v>#N/A</v>
      </c>
      <c r="M12" s="91" t="str">
        <f t="shared" si="12"/>
        <v/>
      </c>
      <c r="N12" s="86" t="str">
        <f t="shared" si="3"/>
        <v/>
      </c>
      <c r="O12" s="87" t="str">
        <f t="shared" si="13"/>
        <v/>
      </c>
      <c r="P12" s="89" t="str">
        <f t="shared" si="4"/>
        <v/>
      </c>
      <c r="Q12" s="87" t="str">
        <f t="shared" si="14"/>
        <v/>
      </c>
      <c r="R12" s="89" t="str">
        <f t="shared" si="5"/>
        <v/>
      </c>
      <c r="S12" s="87" t="str">
        <f t="shared" si="15"/>
        <v/>
      </c>
      <c r="T12" s="89" t="str">
        <f t="shared" si="6"/>
        <v/>
      </c>
      <c r="U12" s="87" t="str">
        <f t="shared" si="16"/>
        <v/>
      </c>
      <c r="V12" s="89" t="str">
        <f t="shared" si="7"/>
        <v/>
      </c>
      <c r="W12" s="87" t="str">
        <f t="shared" si="17"/>
        <v/>
      </c>
      <c r="X12" s="86" t="str">
        <f t="shared" si="8"/>
        <v/>
      </c>
      <c r="Y12" s="92"/>
      <c r="Z12" s="93"/>
      <c r="AC12" s="81" t="e">
        <f>VLOOKUP(B12,栄養データ!$A$2:$J$482,1,)</f>
        <v>#N/A</v>
      </c>
      <c r="AD12" s="81" t="e">
        <f>VLOOKUP(B12,栄養データ!$A$2:$J$482,3,)</f>
        <v>#N/A</v>
      </c>
      <c r="AE12" s="81" t="e">
        <f>VLOOKUP(B12,栄養データ!$A$2:$J$482,4,)</f>
        <v>#N/A</v>
      </c>
      <c r="AF12" s="81" t="e">
        <f>VLOOKUP(B12,栄養データ!$A$2:$K$482,11,)</f>
        <v>#N/A</v>
      </c>
      <c r="AG12" s="81" t="e">
        <f>VLOOKUP(B12,栄養データ!$A$2:$J$482,5,)</f>
        <v>#N/A</v>
      </c>
      <c r="AH12" s="81" t="e">
        <f>VLOOKUP(B12,栄養データ!$A$2:$J$482,6,)</f>
        <v>#N/A</v>
      </c>
      <c r="AI12" s="81" t="e">
        <f>VLOOKUP(B12,栄養データ!$A$2:$J$482,7,)</f>
        <v>#N/A</v>
      </c>
      <c r="AJ12" s="81" t="e">
        <f>VLOOKUP(B12,栄養データ!$A$2:$J$482,8,)</f>
        <v>#N/A</v>
      </c>
      <c r="AK12" s="81" t="e">
        <f>VLOOKUP(B12,栄養データ!$A$2:$J$482,9,)</f>
        <v>#N/A</v>
      </c>
      <c r="AL12" s="81" t="e">
        <f>VLOOKUP(B12,栄養データ!$A$2:$J$482,10,)</f>
        <v>#N/A</v>
      </c>
    </row>
    <row r="13" spans="1:38" ht="14.25" customHeight="1" x14ac:dyDescent="0.25">
      <c r="A13" s="82"/>
      <c r="B13" s="83"/>
      <c r="C13" s="84"/>
      <c r="D13" s="85" t="str">
        <f t="shared" si="0"/>
        <v/>
      </c>
      <c r="E13" s="86" t="e">
        <f t="shared" si="19"/>
        <v>#N/A</v>
      </c>
      <c r="F13" s="87" t="str">
        <f t="shared" si="9"/>
        <v/>
      </c>
      <c r="G13" s="73" t="str">
        <f t="shared" si="1"/>
        <v/>
      </c>
      <c r="H13" s="88" t="str">
        <f t="shared" si="10"/>
        <v/>
      </c>
      <c r="I13" s="89" t="str">
        <f t="shared" si="2"/>
        <v/>
      </c>
      <c r="J13" s="90"/>
      <c r="K13" s="81" t="str">
        <f t="shared" si="18"/>
        <v/>
      </c>
      <c r="L13" s="86" t="e">
        <f t="shared" si="11"/>
        <v>#N/A</v>
      </c>
      <c r="M13" s="91" t="str">
        <f t="shared" si="12"/>
        <v/>
      </c>
      <c r="N13" s="86" t="str">
        <f t="shared" si="3"/>
        <v/>
      </c>
      <c r="O13" s="87" t="str">
        <f t="shared" si="13"/>
        <v/>
      </c>
      <c r="P13" s="89" t="str">
        <f t="shared" si="4"/>
        <v/>
      </c>
      <c r="Q13" s="87" t="str">
        <f t="shared" si="14"/>
        <v/>
      </c>
      <c r="R13" s="89" t="str">
        <f t="shared" si="5"/>
        <v/>
      </c>
      <c r="S13" s="87" t="str">
        <f t="shared" si="15"/>
        <v/>
      </c>
      <c r="T13" s="89" t="str">
        <f t="shared" si="6"/>
        <v/>
      </c>
      <c r="U13" s="87" t="str">
        <f t="shared" si="16"/>
        <v/>
      </c>
      <c r="V13" s="89" t="str">
        <f t="shared" si="7"/>
        <v/>
      </c>
      <c r="W13" s="87" t="str">
        <f t="shared" si="17"/>
        <v/>
      </c>
      <c r="X13" s="86" t="str">
        <f t="shared" si="8"/>
        <v/>
      </c>
      <c r="Y13" s="92"/>
      <c r="Z13" s="93"/>
      <c r="AC13" s="81" t="e">
        <f>VLOOKUP(B13,栄養データ!$A$2:$J$482,1,)</f>
        <v>#N/A</v>
      </c>
      <c r="AD13" s="81" t="e">
        <f>VLOOKUP(B13,栄養データ!$A$2:$J$482,3,)</f>
        <v>#N/A</v>
      </c>
      <c r="AE13" s="81" t="e">
        <f>VLOOKUP(B13,栄養データ!$A$2:$J$482,4,)</f>
        <v>#N/A</v>
      </c>
      <c r="AF13" s="81" t="e">
        <f>VLOOKUP(B13,栄養データ!$A$2:$K$482,11,)</f>
        <v>#N/A</v>
      </c>
      <c r="AG13" s="81" t="e">
        <f>VLOOKUP(B13,栄養データ!$A$2:$J$482,5,)</f>
        <v>#N/A</v>
      </c>
      <c r="AH13" s="81" t="e">
        <f>VLOOKUP(B13,栄養データ!$A$2:$J$482,6,)</f>
        <v>#N/A</v>
      </c>
      <c r="AI13" s="81" t="e">
        <f>VLOOKUP(B13,栄養データ!$A$2:$J$482,7,)</f>
        <v>#N/A</v>
      </c>
      <c r="AJ13" s="81" t="e">
        <f>VLOOKUP(B13,栄養データ!$A$2:$J$482,8,)</f>
        <v>#N/A</v>
      </c>
      <c r="AK13" s="81" t="e">
        <f>VLOOKUP(B13,栄養データ!$A$2:$J$482,9,)</f>
        <v>#N/A</v>
      </c>
      <c r="AL13" s="81" t="e">
        <f>VLOOKUP(B13,栄養データ!$A$2:$J$482,10,)</f>
        <v>#N/A</v>
      </c>
    </row>
    <row r="14" spans="1:38" ht="14.25" customHeight="1" x14ac:dyDescent="0.25">
      <c r="A14" s="94"/>
      <c r="B14" s="83"/>
      <c r="C14" s="84"/>
      <c r="D14" s="85" t="str">
        <f t="shared" si="0"/>
        <v/>
      </c>
      <c r="E14" s="86" t="e">
        <f t="shared" si="19"/>
        <v>#N/A</v>
      </c>
      <c r="F14" s="87" t="str">
        <f t="shared" si="9"/>
        <v/>
      </c>
      <c r="G14" s="73" t="str">
        <f t="shared" si="1"/>
        <v/>
      </c>
      <c r="H14" s="88" t="str">
        <f t="shared" si="10"/>
        <v/>
      </c>
      <c r="I14" s="89" t="str">
        <f t="shared" si="2"/>
        <v/>
      </c>
      <c r="J14" s="90"/>
      <c r="K14" s="81" t="str">
        <f t="shared" si="18"/>
        <v/>
      </c>
      <c r="L14" s="86" t="e">
        <f t="shared" si="11"/>
        <v>#N/A</v>
      </c>
      <c r="M14" s="91" t="str">
        <f t="shared" si="12"/>
        <v/>
      </c>
      <c r="N14" s="86" t="str">
        <f t="shared" si="3"/>
        <v/>
      </c>
      <c r="O14" s="87" t="str">
        <f t="shared" si="13"/>
        <v/>
      </c>
      <c r="P14" s="89" t="str">
        <f t="shared" si="4"/>
        <v/>
      </c>
      <c r="Q14" s="87" t="str">
        <f t="shared" si="14"/>
        <v/>
      </c>
      <c r="R14" s="89" t="str">
        <f t="shared" si="5"/>
        <v/>
      </c>
      <c r="S14" s="87" t="str">
        <f t="shared" si="15"/>
        <v/>
      </c>
      <c r="T14" s="89" t="str">
        <f t="shared" si="6"/>
        <v/>
      </c>
      <c r="U14" s="87" t="str">
        <f t="shared" si="16"/>
        <v/>
      </c>
      <c r="V14" s="89" t="str">
        <f t="shared" si="7"/>
        <v/>
      </c>
      <c r="W14" s="87" t="str">
        <f t="shared" si="17"/>
        <v/>
      </c>
      <c r="X14" s="86" t="str">
        <f t="shared" si="8"/>
        <v/>
      </c>
      <c r="Y14" s="92"/>
      <c r="Z14" s="93"/>
      <c r="AC14" s="81" t="e">
        <f>VLOOKUP(B14,栄養データ!$A$2:$J$482,1,)</f>
        <v>#N/A</v>
      </c>
      <c r="AD14" s="81" t="e">
        <f>VLOOKUP(B14,栄養データ!$A$2:$J$482,3,)</f>
        <v>#N/A</v>
      </c>
      <c r="AE14" s="81" t="e">
        <f>VLOOKUP(B14,栄養データ!$A$2:$J$482,4,)</f>
        <v>#N/A</v>
      </c>
      <c r="AF14" s="81" t="e">
        <f>VLOOKUP(B14,栄養データ!$A$2:$K$482,11,)</f>
        <v>#N/A</v>
      </c>
      <c r="AG14" s="81" t="e">
        <f>VLOOKUP(B14,栄養データ!$A$2:$J$482,5,)</f>
        <v>#N/A</v>
      </c>
      <c r="AH14" s="81" t="e">
        <f>VLOOKUP(B14,栄養データ!$A$2:$J$482,6,)</f>
        <v>#N/A</v>
      </c>
      <c r="AI14" s="81" t="e">
        <f>VLOOKUP(B14,栄養データ!$A$2:$J$482,7,)</f>
        <v>#N/A</v>
      </c>
      <c r="AJ14" s="81" t="e">
        <f>VLOOKUP(B14,栄養データ!$A$2:$J$482,8,)</f>
        <v>#N/A</v>
      </c>
      <c r="AK14" s="81" t="e">
        <f>VLOOKUP(B14,栄養データ!$A$2:$J$482,9,)</f>
        <v>#N/A</v>
      </c>
      <c r="AL14" s="81" t="e">
        <f>VLOOKUP(B14,栄養データ!$A$2:$J$482,10,)</f>
        <v>#N/A</v>
      </c>
    </row>
    <row r="15" spans="1:38" ht="14.25" customHeight="1" x14ac:dyDescent="0.25">
      <c r="A15" s="82"/>
      <c r="B15" s="83"/>
      <c r="C15" s="84"/>
      <c r="D15" s="85" t="str">
        <f t="shared" si="0"/>
        <v/>
      </c>
      <c r="E15" s="86" t="e">
        <f t="shared" si="19"/>
        <v>#N/A</v>
      </c>
      <c r="F15" s="87" t="str">
        <f t="shared" si="9"/>
        <v/>
      </c>
      <c r="G15" s="73" t="str">
        <f t="shared" si="1"/>
        <v/>
      </c>
      <c r="H15" s="88" t="str">
        <f t="shared" si="10"/>
        <v/>
      </c>
      <c r="I15" s="89" t="str">
        <f t="shared" si="2"/>
        <v/>
      </c>
      <c r="J15" s="90"/>
      <c r="K15" s="81" t="str">
        <f t="shared" si="18"/>
        <v/>
      </c>
      <c r="L15" s="86" t="e">
        <f t="shared" si="11"/>
        <v>#N/A</v>
      </c>
      <c r="M15" s="91" t="str">
        <f t="shared" si="12"/>
        <v/>
      </c>
      <c r="N15" s="86" t="str">
        <f t="shared" si="3"/>
        <v/>
      </c>
      <c r="O15" s="87" t="str">
        <f t="shared" si="13"/>
        <v/>
      </c>
      <c r="P15" s="89" t="str">
        <f t="shared" si="4"/>
        <v/>
      </c>
      <c r="Q15" s="87" t="str">
        <f t="shared" si="14"/>
        <v/>
      </c>
      <c r="R15" s="89" t="str">
        <f t="shared" si="5"/>
        <v/>
      </c>
      <c r="S15" s="87" t="str">
        <f t="shared" si="15"/>
        <v/>
      </c>
      <c r="T15" s="89" t="str">
        <f t="shared" si="6"/>
        <v/>
      </c>
      <c r="U15" s="87" t="str">
        <f t="shared" si="16"/>
        <v/>
      </c>
      <c r="V15" s="89" t="str">
        <f t="shared" si="7"/>
        <v/>
      </c>
      <c r="W15" s="87" t="str">
        <f t="shared" si="17"/>
        <v/>
      </c>
      <c r="X15" s="86" t="str">
        <f t="shared" si="8"/>
        <v/>
      </c>
      <c r="Y15" s="92"/>
      <c r="Z15" s="93"/>
      <c r="AC15" s="81" t="e">
        <f>VLOOKUP(B15,栄養データ!$A$2:$J$482,1,)</f>
        <v>#N/A</v>
      </c>
      <c r="AD15" s="81" t="e">
        <f>VLOOKUP(B15,栄養データ!$A$2:$J$482,3,)</f>
        <v>#N/A</v>
      </c>
      <c r="AE15" s="81" t="e">
        <f>VLOOKUP(B15,栄養データ!$A$2:$J$482,4,)</f>
        <v>#N/A</v>
      </c>
      <c r="AF15" s="81" t="e">
        <f>VLOOKUP(B15,栄養データ!$A$2:$K$482,11,)</f>
        <v>#N/A</v>
      </c>
      <c r="AG15" s="81" t="e">
        <f>VLOOKUP(B15,栄養データ!$A$2:$J$482,5,)</f>
        <v>#N/A</v>
      </c>
      <c r="AH15" s="81" t="e">
        <f>VLOOKUP(B15,栄養データ!$A$2:$J$482,6,)</f>
        <v>#N/A</v>
      </c>
      <c r="AI15" s="81" t="e">
        <f>VLOOKUP(B15,栄養データ!$A$2:$J$482,7,)</f>
        <v>#N/A</v>
      </c>
      <c r="AJ15" s="81" t="e">
        <f>VLOOKUP(B15,栄養データ!$A$2:$J$482,8,)</f>
        <v>#N/A</v>
      </c>
      <c r="AK15" s="81" t="e">
        <f>VLOOKUP(B15,栄養データ!$A$2:$J$482,9,)</f>
        <v>#N/A</v>
      </c>
      <c r="AL15" s="81" t="e">
        <f>VLOOKUP(B15,栄養データ!$A$2:$J$482,10,)</f>
        <v>#N/A</v>
      </c>
    </row>
    <row r="16" spans="1:38" ht="14.25" customHeight="1" x14ac:dyDescent="0.25">
      <c r="A16" s="82"/>
      <c r="B16" s="83"/>
      <c r="C16" s="84"/>
      <c r="D16" s="85" t="str">
        <f t="shared" si="0"/>
        <v/>
      </c>
      <c r="E16" s="86" t="e">
        <f t="shared" si="19"/>
        <v>#N/A</v>
      </c>
      <c r="F16" s="87" t="str">
        <f t="shared" si="9"/>
        <v/>
      </c>
      <c r="G16" s="73" t="str">
        <f t="shared" si="1"/>
        <v/>
      </c>
      <c r="H16" s="88" t="str">
        <f t="shared" si="10"/>
        <v/>
      </c>
      <c r="I16" s="89" t="str">
        <f t="shared" si="2"/>
        <v/>
      </c>
      <c r="J16" s="90"/>
      <c r="K16" s="81" t="str">
        <f t="shared" si="18"/>
        <v/>
      </c>
      <c r="L16" s="86" t="e">
        <f t="shared" si="11"/>
        <v>#N/A</v>
      </c>
      <c r="M16" s="91" t="str">
        <f t="shared" si="12"/>
        <v/>
      </c>
      <c r="N16" s="86" t="str">
        <f t="shared" si="3"/>
        <v/>
      </c>
      <c r="O16" s="87" t="str">
        <f t="shared" si="13"/>
        <v/>
      </c>
      <c r="P16" s="89" t="str">
        <f t="shared" si="4"/>
        <v/>
      </c>
      <c r="Q16" s="87" t="str">
        <f t="shared" si="14"/>
        <v/>
      </c>
      <c r="R16" s="89" t="str">
        <f t="shared" si="5"/>
        <v/>
      </c>
      <c r="S16" s="87" t="str">
        <f t="shared" si="15"/>
        <v/>
      </c>
      <c r="T16" s="89" t="str">
        <f t="shared" si="6"/>
        <v/>
      </c>
      <c r="U16" s="87" t="str">
        <f t="shared" si="16"/>
        <v/>
      </c>
      <c r="V16" s="89" t="str">
        <f t="shared" si="7"/>
        <v/>
      </c>
      <c r="W16" s="87" t="str">
        <f t="shared" si="17"/>
        <v/>
      </c>
      <c r="X16" s="86" t="str">
        <f t="shared" si="8"/>
        <v/>
      </c>
      <c r="Y16" s="92"/>
      <c r="Z16" s="93"/>
      <c r="AC16" s="81" t="e">
        <f>VLOOKUP(B16,栄養データ!$A$2:$J$482,1,)</f>
        <v>#N/A</v>
      </c>
      <c r="AD16" s="81" t="e">
        <f>VLOOKUP(B16,栄養データ!$A$2:$J$482,3,)</f>
        <v>#N/A</v>
      </c>
      <c r="AE16" s="81" t="e">
        <f>VLOOKUP(B16,栄養データ!$A$2:$J$482,4,)</f>
        <v>#N/A</v>
      </c>
      <c r="AF16" s="81" t="e">
        <f>VLOOKUP(B16,栄養データ!$A$2:$K$482,11,)</f>
        <v>#N/A</v>
      </c>
      <c r="AG16" s="81" t="e">
        <f>VLOOKUP(B16,栄養データ!$A$2:$J$482,5,)</f>
        <v>#N/A</v>
      </c>
      <c r="AH16" s="81" t="e">
        <f>VLOOKUP(B16,栄養データ!$A$2:$J$482,6,)</f>
        <v>#N/A</v>
      </c>
      <c r="AI16" s="81" t="e">
        <f>VLOOKUP(B16,栄養データ!$A$2:$J$482,7,)</f>
        <v>#N/A</v>
      </c>
      <c r="AJ16" s="81" t="e">
        <f>VLOOKUP(B16,栄養データ!$A$2:$J$482,8,)</f>
        <v>#N/A</v>
      </c>
      <c r="AK16" s="81" t="e">
        <f>VLOOKUP(B16,栄養データ!$A$2:$J$482,9,)</f>
        <v>#N/A</v>
      </c>
      <c r="AL16" s="81" t="e">
        <f>VLOOKUP(B16,栄養データ!$A$2:$J$482,10,)</f>
        <v>#N/A</v>
      </c>
    </row>
    <row r="17" spans="1:38" ht="14.25" customHeight="1" x14ac:dyDescent="0.25">
      <c r="A17" s="82"/>
      <c r="B17" s="83"/>
      <c r="C17" s="84"/>
      <c r="D17" s="85" t="str">
        <f t="shared" si="0"/>
        <v/>
      </c>
      <c r="E17" s="86" t="e">
        <f t="shared" si="19"/>
        <v>#N/A</v>
      </c>
      <c r="F17" s="87" t="str">
        <f t="shared" si="9"/>
        <v/>
      </c>
      <c r="G17" s="73" t="str">
        <f t="shared" si="1"/>
        <v/>
      </c>
      <c r="H17" s="88" t="str">
        <f t="shared" si="10"/>
        <v/>
      </c>
      <c r="I17" s="89" t="str">
        <f t="shared" si="2"/>
        <v/>
      </c>
      <c r="J17" s="90"/>
      <c r="K17" s="81" t="str">
        <f t="shared" si="18"/>
        <v/>
      </c>
      <c r="L17" s="86" t="e">
        <f t="shared" si="11"/>
        <v>#N/A</v>
      </c>
      <c r="M17" s="91" t="str">
        <f t="shared" si="12"/>
        <v/>
      </c>
      <c r="N17" s="86" t="str">
        <f t="shared" si="3"/>
        <v/>
      </c>
      <c r="O17" s="87" t="str">
        <f t="shared" si="13"/>
        <v/>
      </c>
      <c r="P17" s="89" t="str">
        <f t="shared" si="4"/>
        <v/>
      </c>
      <c r="Q17" s="87" t="str">
        <f t="shared" si="14"/>
        <v/>
      </c>
      <c r="R17" s="89" t="str">
        <f t="shared" si="5"/>
        <v/>
      </c>
      <c r="S17" s="87" t="str">
        <f t="shared" si="15"/>
        <v/>
      </c>
      <c r="T17" s="89" t="str">
        <f t="shared" si="6"/>
        <v/>
      </c>
      <c r="U17" s="87" t="str">
        <f t="shared" si="16"/>
        <v/>
      </c>
      <c r="V17" s="89" t="str">
        <f t="shared" si="7"/>
        <v/>
      </c>
      <c r="W17" s="87" t="str">
        <f t="shared" si="17"/>
        <v/>
      </c>
      <c r="X17" s="86" t="str">
        <f t="shared" si="8"/>
        <v/>
      </c>
      <c r="Y17" s="92"/>
      <c r="Z17" s="93"/>
      <c r="AC17" s="81" t="e">
        <f>VLOOKUP(B17,栄養データ!$A$2:$J$482,1,)</f>
        <v>#N/A</v>
      </c>
      <c r="AD17" s="81" t="e">
        <f>VLOOKUP(B17,栄養データ!$A$2:$J$482,3,)</f>
        <v>#N/A</v>
      </c>
      <c r="AE17" s="81" t="e">
        <f>VLOOKUP(B17,栄養データ!$A$2:$J$482,4,)</f>
        <v>#N/A</v>
      </c>
      <c r="AF17" s="81" t="e">
        <f>VLOOKUP(B17,栄養データ!$A$2:$K$482,11,)</f>
        <v>#N/A</v>
      </c>
      <c r="AG17" s="81" t="e">
        <f>VLOOKUP(B17,栄養データ!$A$2:$J$482,5,)</f>
        <v>#N/A</v>
      </c>
      <c r="AH17" s="81" t="e">
        <f>VLOOKUP(B17,栄養データ!$A$2:$J$482,6,)</f>
        <v>#N/A</v>
      </c>
      <c r="AI17" s="81" t="e">
        <f>VLOOKUP(B17,栄養データ!$A$2:$J$482,7,)</f>
        <v>#N/A</v>
      </c>
      <c r="AJ17" s="81" t="e">
        <f>VLOOKUP(B17,栄養データ!$A$2:$J$482,8,)</f>
        <v>#N/A</v>
      </c>
      <c r="AK17" s="81" t="e">
        <f>VLOOKUP(B17,栄養データ!$A$2:$J$482,9,)</f>
        <v>#N/A</v>
      </c>
      <c r="AL17" s="81" t="e">
        <f>VLOOKUP(B17,栄養データ!$A$2:$J$482,10,)</f>
        <v>#N/A</v>
      </c>
    </row>
    <row r="18" spans="1:38" ht="14.25" customHeight="1" x14ac:dyDescent="0.25">
      <c r="A18" s="82"/>
      <c r="B18" s="83"/>
      <c r="C18" s="84"/>
      <c r="D18" s="85" t="str">
        <f t="shared" si="0"/>
        <v/>
      </c>
      <c r="E18" s="86" t="e">
        <f t="shared" si="19"/>
        <v>#N/A</v>
      </c>
      <c r="F18" s="87" t="str">
        <f t="shared" si="9"/>
        <v/>
      </c>
      <c r="G18" s="73" t="str">
        <f t="shared" si="1"/>
        <v/>
      </c>
      <c r="H18" s="88" t="str">
        <f t="shared" si="10"/>
        <v/>
      </c>
      <c r="I18" s="89" t="str">
        <f t="shared" si="2"/>
        <v/>
      </c>
      <c r="J18" s="90"/>
      <c r="K18" s="81" t="str">
        <f t="shared" si="18"/>
        <v/>
      </c>
      <c r="L18" s="86" t="e">
        <f t="shared" si="11"/>
        <v>#N/A</v>
      </c>
      <c r="M18" s="91" t="str">
        <f t="shared" si="12"/>
        <v/>
      </c>
      <c r="N18" s="86" t="str">
        <f t="shared" si="3"/>
        <v/>
      </c>
      <c r="O18" s="87" t="str">
        <f t="shared" si="13"/>
        <v/>
      </c>
      <c r="P18" s="89" t="str">
        <f t="shared" si="4"/>
        <v/>
      </c>
      <c r="Q18" s="87" t="str">
        <f t="shared" si="14"/>
        <v/>
      </c>
      <c r="R18" s="89" t="str">
        <f t="shared" si="5"/>
        <v/>
      </c>
      <c r="S18" s="87" t="str">
        <f t="shared" si="15"/>
        <v/>
      </c>
      <c r="T18" s="89" t="str">
        <f t="shared" si="6"/>
        <v/>
      </c>
      <c r="U18" s="87" t="str">
        <f t="shared" si="16"/>
        <v/>
      </c>
      <c r="V18" s="89" t="str">
        <f t="shared" si="7"/>
        <v/>
      </c>
      <c r="W18" s="87" t="str">
        <f t="shared" si="17"/>
        <v/>
      </c>
      <c r="X18" s="86" t="str">
        <f t="shared" si="8"/>
        <v/>
      </c>
      <c r="Y18" s="92"/>
      <c r="Z18" s="93"/>
      <c r="AC18" s="81" t="e">
        <f>VLOOKUP(B18,栄養データ!$A$2:$J$482,1,)</f>
        <v>#N/A</v>
      </c>
      <c r="AD18" s="81" t="e">
        <f>VLOOKUP(B18,栄養データ!$A$2:$J$482,3,)</f>
        <v>#N/A</v>
      </c>
      <c r="AE18" s="81" t="e">
        <f>VLOOKUP(B18,栄養データ!$A$2:$J$482,4,)</f>
        <v>#N/A</v>
      </c>
      <c r="AF18" s="81" t="e">
        <f>VLOOKUP(B18,栄養データ!$A$2:$K$482,11,)</f>
        <v>#N/A</v>
      </c>
      <c r="AG18" s="81" t="e">
        <f>VLOOKUP(B18,栄養データ!$A$2:$J$482,5,)</f>
        <v>#N/A</v>
      </c>
      <c r="AH18" s="81" t="e">
        <f>VLOOKUP(B18,栄養データ!$A$2:$J$482,6,)</f>
        <v>#N/A</v>
      </c>
      <c r="AI18" s="81" t="e">
        <f>VLOOKUP(B18,栄養データ!$A$2:$J$482,7,)</f>
        <v>#N/A</v>
      </c>
      <c r="AJ18" s="81" t="e">
        <f>VLOOKUP(B18,栄養データ!$A$2:$J$482,8,)</f>
        <v>#N/A</v>
      </c>
      <c r="AK18" s="81" t="e">
        <f>VLOOKUP(B18,栄養データ!$A$2:$J$482,9,)</f>
        <v>#N/A</v>
      </c>
      <c r="AL18" s="81" t="e">
        <f>VLOOKUP(B18,栄養データ!$A$2:$J$482,10,)</f>
        <v>#N/A</v>
      </c>
    </row>
    <row r="19" spans="1:38" ht="14.25" customHeight="1" x14ac:dyDescent="0.25">
      <c r="A19" s="82"/>
      <c r="B19" s="83"/>
      <c r="C19" s="84"/>
      <c r="D19" s="85" t="str">
        <f t="shared" si="0"/>
        <v/>
      </c>
      <c r="E19" s="86" t="e">
        <f t="shared" si="19"/>
        <v>#N/A</v>
      </c>
      <c r="F19" s="87" t="str">
        <f t="shared" si="9"/>
        <v/>
      </c>
      <c r="G19" s="73" t="str">
        <f t="shared" si="1"/>
        <v/>
      </c>
      <c r="H19" s="88" t="str">
        <f t="shared" si="10"/>
        <v/>
      </c>
      <c r="I19" s="89" t="str">
        <f t="shared" si="2"/>
        <v/>
      </c>
      <c r="J19" s="90"/>
      <c r="K19" s="81" t="str">
        <f t="shared" si="18"/>
        <v/>
      </c>
      <c r="L19" s="86" t="e">
        <f t="shared" si="11"/>
        <v>#N/A</v>
      </c>
      <c r="M19" s="91" t="str">
        <f t="shared" si="12"/>
        <v/>
      </c>
      <c r="N19" s="86" t="str">
        <f t="shared" si="3"/>
        <v/>
      </c>
      <c r="O19" s="87" t="str">
        <f t="shared" si="13"/>
        <v/>
      </c>
      <c r="P19" s="89" t="str">
        <f t="shared" si="4"/>
        <v/>
      </c>
      <c r="Q19" s="87" t="str">
        <f t="shared" si="14"/>
        <v/>
      </c>
      <c r="R19" s="89" t="str">
        <f t="shared" si="5"/>
        <v/>
      </c>
      <c r="S19" s="87" t="str">
        <f t="shared" si="15"/>
        <v/>
      </c>
      <c r="T19" s="89" t="str">
        <f t="shared" si="6"/>
        <v/>
      </c>
      <c r="U19" s="87" t="str">
        <f t="shared" si="16"/>
        <v/>
      </c>
      <c r="V19" s="89" t="str">
        <f t="shared" si="7"/>
        <v/>
      </c>
      <c r="W19" s="87" t="str">
        <f t="shared" si="17"/>
        <v/>
      </c>
      <c r="X19" s="86" t="str">
        <f t="shared" si="8"/>
        <v/>
      </c>
      <c r="Y19" s="92"/>
      <c r="Z19" s="93"/>
      <c r="AC19" s="81" t="e">
        <f>VLOOKUP(B19,栄養データ!$A$2:$J$482,1,)</f>
        <v>#N/A</v>
      </c>
      <c r="AD19" s="81" t="e">
        <f>VLOOKUP(B19,栄養データ!$A$2:$J$482,3,)</f>
        <v>#N/A</v>
      </c>
      <c r="AE19" s="81" t="e">
        <f>VLOOKUP(B19,栄養データ!$A$2:$J$482,4,)</f>
        <v>#N/A</v>
      </c>
      <c r="AF19" s="81" t="e">
        <f>VLOOKUP(B19,栄養データ!$A$2:$K$482,11,)</f>
        <v>#N/A</v>
      </c>
      <c r="AG19" s="81" t="e">
        <f>VLOOKUP(B19,栄養データ!$A$2:$J$482,5,)</f>
        <v>#N/A</v>
      </c>
      <c r="AH19" s="81" t="e">
        <f>VLOOKUP(B19,栄養データ!$A$2:$J$482,6,)</f>
        <v>#N/A</v>
      </c>
      <c r="AI19" s="81" t="e">
        <f>VLOOKUP(B19,栄養データ!$A$2:$J$482,7,)</f>
        <v>#N/A</v>
      </c>
      <c r="AJ19" s="81" t="e">
        <f>VLOOKUP(B19,栄養データ!$A$2:$J$482,8,)</f>
        <v>#N/A</v>
      </c>
      <c r="AK19" s="81" t="e">
        <f>VLOOKUP(B19,栄養データ!$A$2:$J$482,9,)</f>
        <v>#N/A</v>
      </c>
      <c r="AL19" s="81" t="e">
        <f>VLOOKUP(B19,栄養データ!$A$2:$J$482,10,)</f>
        <v>#N/A</v>
      </c>
    </row>
    <row r="20" spans="1:38" ht="14.25" customHeight="1" x14ac:dyDescent="0.25">
      <c r="A20" s="82"/>
      <c r="B20" s="83"/>
      <c r="C20" s="84"/>
      <c r="D20" s="85" t="str">
        <f t="shared" si="0"/>
        <v/>
      </c>
      <c r="E20" s="86" t="e">
        <f t="shared" si="19"/>
        <v>#N/A</v>
      </c>
      <c r="F20" s="87" t="str">
        <f t="shared" si="9"/>
        <v/>
      </c>
      <c r="G20" s="73" t="str">
        <f t="shared" si="1"/>
        <v/>
      </c>
      <c r="H20" s="88" t="str">
        <f t="shared" si="10"/>
        <v/>
      </c>
      <c r="I20" s="89" t="str">
        <f t="shared" si="2"/>
        <v/>
      </c>
      <c r="J20" s="90"/>
      <c r="K20" s="81" t="str">
        <f t="shared" si="18"/>
        <v/>
      </c>
      <c r="L20" s="86" t="e">
        <f t="shared" si="11"/>
        <v>#N/A</v>
      </c>
      <c r="M20" s="91" t="str">
        <f t="shared" si="12"/>
        <v/>
      </c>
      <c r="N20" s="86" t="str">
        <f t="shared" si="3"/>
        <v/>
      </c>
      <c r="O20" s="87" t="str">
        <f t="shared" si="13"/>
        <v/>
      </c>
      <c r="P20" s="89" t="str">
        <f t="shared" si="4"/>
        <v/>
      </c>
      <c r="Q20" s="87" t="str">
        <f t="shared" si="14"/>
        <v/>
      </c>
      <c r="R20" s="89" t="str">
        <f t="shared" si="5"/>
        <v/>
      </c>
      <c r="S20" s="87" t="str">
        <f t="shared" si="15"/>
        <v/>
      </c>
      <c r="T20" s="89" t="str">
        <f t="shared" si="6"/>
        <v/>
      </c>
      <c r="U20" s="87" t="str">
        <f t="shared" si="16"/>
        <v/>
      </c>
      <c r="V20" s="89" t="str">
        <f t="shared" si="7"/>
        <v/>
      </c>
      <c r="W20" s="87" t="str">
        <f t="shared" si="17"/>
        <v/>
      </c>
      <c r="X20" s="86" t="str">
        <f t="shared" si="8"/>
        <v/>
      </c>
      <c r="Y20" s="92"/>
      <c r="Z20" s="95"/>
      <c r="AC20" s="81" t="e">
        <f>VLOOKUP(B20,栄養データ!$A$2:$J$482,1,)</f>
        <v>#N/A</v>
      </c>
      <c r="AD20" s="81" t="e">
        <f>VLOOKUP(B20,栄養データ!$A$2:$J$482,3,)</f>
        <v>#N/A</v>
      </c>
      <c r="AE20" s="81" t="e">
        <f>VLOOKUP(B20,栄養データ!$A$2:$J$482,4,)</f>
        <v>#N/A</v>
      </c>
      <c r="AF20" s="81" t="e">
        <f>VLOOKUP(B20,栄養データ!$A$2:$K$482,11,)</f>
        <v>#N/A</v>
      </c>
      <c r="AG20" s="81" t="e">
        <f>VLOOKUP(B20,栄養データ!$A$2:$J$482,5,)</f>
        <v>#N/A</v>
      </c>
      <c r="AH20" s="81" t="e">
        <f>VLOOKUP(B20,栄養データ!$A$2:$J$482,6,)</f>
        <v>#N/A</v>
      </c>
      <c r="AI20" s="81" t="e">
        <f>VLOOKUP(B20,栄養データ!$A$2:$J$482,7,)</f>
        <v>#N/A</v>
      </c>
      <c r="AJ20" s="81" t="e">
        <f>VLOOKUP(B20,栄養データ!$A$2:$J$482,8,)</f>
        <v>#N/A</v>
      </c>
      <c r="AK20" s="81" t="e">
        <f>VLOOKUP(B20,栄養データ!$A$2:$J$482,9,)</f>
        <v>#N/A</v>
      </c>
      <c r="AL20" s="81" t="e">
        <f>VLOOKUP(B20,栄養データ!$A$2:$J$482,10,)</f>
        <v>#N/A</v>
      </c>
    </row>
    <row r="21" spans="1:38" ht="14.25" customHeight="1" x14ac:dyDescent="0.25">
      <c r="A21" s="82"/>
      <c r="B21" s="83"/>
      <c r="C21" s="84"/>
      <c r="D21" s="85" t="str">
        <f t="shared" si="0"/>
        <v/>
      </c>
      <c r="E21" s="86" t="e">
        <f t="shared" si="19"/>
        <v>#N/A</v>
      </c>
      <c r="F21" s="87" t="str">
        <f t="shared" si="9"/>
        <v/>
      </c>
      <c r="G21" s="73" t="str">
        <f t="shared" si="1"/>
        <v/>
      </c>
      <c r="H21" s="88" t="str">
        <f t="shared" si="10"/>
        <v/>
      </c>
      <c r="I21" s="89" t="str">
        <f t="shared" si="2"/>
        <v/>
      </c>
      <c r="J21" s="90"/>
      <c r="K21" s="81" t="str">
        <f t="shared" si="18"/>
        <v/>
      </c>
      <c r="L21" s="86" t="e">
        <f t="shared" si="11"/>
        <v>#N/A</v>
      </c>
      <c r="M21" s="91" t="str">
        <f t="shared" si="12"/>
        <v/>
      </c>
      <c r="N21" s="86" t="str">
        <f t="shared" si="3"/>
        <v/>
      </c>
      <c r="O21" s="87" t="str">
        <f t="shared" si="13"/>
        <v/>
      </c>
      <c r="P21" s="89" t="str">
        <f t="shared" si="4"/>
        <v/>
      </c>
      <c r="Q21" s="87" t="str">
        <f t="shared" si="14"/>
        <v/>
      </c>
      <c r="R21" s="89" t="str">
        <f t="shared" si="5"/>
        <v/>
      </c>
      <c r="S21" s="87" t="str">
        <f t="shared" si="15"/>
        <v/>
      </c>
      <c r="T21" s="89" t="str">
        <f t="shared" si="6"/>
        <v/>
      </c>
      <c r="U21" s="87" t="str">
        <f t="shared" si="16"/>
        <v/>
      </c>
      <c r="V21" s="89" t="str">
        <f t="shared" si="7"/>
        <v/>
      </c>
      <c r="W21" s="87" t="str">
        <f t="shared" si="17"/>
        <v/>
      </c>
      <c r="X21" s="86" t="str">
        <f t="shared" si="8"/>
        <v/>
      </c>
      <c r="Y21" s="92"/>
      <c r="Z21" s="95"/>
      <c r="AC21" s="81" t="e">
        <f>VLOOKUP(B21,栄養データ!$A$2:$J$482,1,)</f>
        <v>#N/A</v>
      </c>
      <c r="AD21" s="81" t="e">
        <f>VLOOKUP(B21,栄養データ!$A$2:$J$482,3,)</f>
        <v>#N/A</v>
      </c>
      <c r="AE21" s="81" t="e">
        <f>VLOOKUP(B21,栄養データ!$A$2:$J$482,4,)</f>
        <v>#N/A</v>
      </c>
      <c r="AF21" s="81" t="e">
        <f>VLOOKUP(B21,栄養データ!$A$2:$K$482,11,)</f>
        <v>#N/A</v>
      </c>
      <c r="AG21" s="81" t="e">
        <f>VLOOKUP(B21,栄養データ!$A$2:$J$482,5,)</f>
        <v>#N/A</v>
      </c>
      <c r="AH21" s="81" t="e">
        <f>VLOOKUP(B21,栄養データ!$A$2:$J$482,6,)</f>
        <v>#N/A</v>
      </c>
      <c r="AI21" s="81" t="e">
        <f>VLOOKUP(B21,栄養データ!$A$2:$J$482,7,)</f>
        <v>#N/A</v>
      </c>
      <c r="AJ21" s="81" t="e">
        <f>VLOOKUP(B21,栄養データ!$A$2:$J$482,8,)</f>
        <v>#N/A</v>
      </c>
      <c r="AK21" s="81" t="e">
        <f>VLOOKUP(B21,栄養データ!$A$2:$J$482,9,)</f>
        <v>#N/A</v>
      </c>
      <c r="AL21" s="81" t="e">
        <f>VLOOKUP(B21,栄養データ!$A$2:$J$482,10,)</f>
        <v>#N/A</v>
      </c>
    </row>
    <row r="22" spans="1:38" ht="14.25" customHeight="1" x14ac:dyDescent="0.25">
      <c r="A22" s="82"/>
      <c r="B22" s="83"/>
      <c r="C22" s="84"/>
      <c r="D22" s="85" t="str">
        <f t="shared" si="0"/>
        <v/>
      </c>
      <c r="E22" s="86" t="e">
        <f t="shared" si="19"/>
        <v>#N/A</v>
      </c>
      <c r="F22" s="87" t="str">
        <f t="shared" si="9"/>
        <v/>
      </c>
      <c r="G22" s="73" t="str">
        <f t="shared" si="1"/>
        <v/>
      </c>
      <c r="H22" s="88" t="str">
        <f t="shared" si="10"/>
        <v/>
      </c>
      <c r="I22" s="89" t="str">
        <f t="shared" si="2"/>
        <v/>
      </c>
      <c r="J22" s="90"/>
      <c r="K22" s="81" t="str">
        <f t="shared" si="18"/>
        <v/>
      </c>
      <c r="L22" s="86" t="e">
        <f t="shared" si="11"/>
        <v>#N/A</v>
      </c>
      <c r="M22" s="91" t="str">
        <f t="shared" si="12"/>
        <v/>
      </c>
      <c r="N22" s="86" t="str">
        <f t="shared" si="3"/>
        <v/>
      </c>
      <c r="O22" s="87" t="str">
        <f t="shared" si="13"/>
        <v/>
      </c>
      <c r="P22" s="89" t="str">
        <f t="shared" si="4"/>
        <v/>
      </c>
      <c r="Q22" s="87" t="str">
        <f t="shared" si="14"/>
        <v/>
      </c>
      <c r="R22" s="89" t="str">
        <f t="shared" si="5"/>
        <v/>
      </c>
      <c r="S22" s="87" t="str">
        <f t="shared" si="15"/>
        <v/>
      </c>
      <c r="T22" s="89" t="str">
        <f t="shared" si="6"/>
        <v/>
      </c>
      <c r="U22" s="87" t="str">
        <f t="shared" si="16"/>
        <v/>
      </c>
      <c r="V22" s="89" t="str">
        <f t="shared" si="7"/>
        <v/>
      </c>
      <c r="W22" s="87" t="str">
        <f t="shared" si="17"/>
        <v/>
      </c>
      <c r="X22" s="86" t="str">
        <f t="shared" si="8"/>
        <v/>
      </c>
      <c r="Y22" s="92"/>
      <c r="Z22" s="95"/>
      <c r="AC22" s="81" t="e">
        <f>VLOOKUP(B22,栄養データ!$A$2:$J$482,1,)</f>
        <v>#N/A</v>
      </c>
      <c r="AD22" s="81" t="e">
        <f>VLOOKUP(B22,栄養データ!$A$2:$J$482,3,)</f>
        <v>#N/A</v>
      </c>
      <c r="AE22" s="81" t="e">
        <f>VLOOKUP(B22,栄養データ!$A$2:$J$482,4,)</f>
        <v>#N/A</v>
      </c>
      <c r="AF22" s="81" t="e">
        <f>VLOOKUP(B22,栄養データ!$A$2:$K$482,11,)</f>
        <v>#N/A</v>
      </c>
      <c r="AG22" s="81" t="e">
        <f>VLOOKUP(B22,栄養データ!$A$2:$J$482,5,)</f>
        <v>#N/A</v>
      </c>
      <c r="AH22" s="81" t="e">
        <f>VLOOKUP(B22,栄養データ!$A$2:$J$482,6,)</f>
        <v>#N/A</v>
      </c>
      <c r="AI22" s="81" t="e">
        <f>VLOOKUP(B22,栄養データ!$A$2:$J$482,7,)</f>
        <v>#N/A</v>
      </c>
      <c r="AJ22" s="81" t="e">
        <f>VLOOKUP(B22,栄養データ!$A$2:$J$482,8,)</f>
        <v>#N/A</v>
      </c>
      <c r="AK22" s="81" t="e">
        <f>VLOOKUP(B22,栄養データ!$A$2:$J$482,9,)</f>
        <v>#N/A</v>
      </c>
      <c r="AL22" s="81" t="e">
        <f>VLOOKUP(B22,栄養データ!$A$2:$J$482,10,)</f>
        <v>#N/A</v>
      </c>
    </row>
    <row r="23" spans="1:38" ht="14.25" customHeight="1" x14ac:dyDescent="0.25">
      <c r="A23" s="82"/>
      <c r="B23" s="83"/>
      <c r="C23" s="84"/>
      <c r="D23" s="85" t="str">
        <f t="shared" si="0"/>
        <v/>
      </c>
      <c r="E23" s="86" t="e">
        <f t="shared" si="19"/>
        <v>#N/A</v>
      </c>
      <c r="F23" s="87" t="str">
        <f t="shared" si="9"/>
        <v/>
      </c>
      <c r="G23" s="73" t="str">
        <f t="shared" si="1"/>
        <v/>
      </c>
      <c r="H23" s="88" t="str">
        <f t="shared" si="10"/>
        <v/>
      </c>
      <c r="I23" s="89" t="str">
        <f t="shared" si="2"/>
        <v/>
      </c>
      <c r="J23" s="90"/>
      <c r="K23" s="81" t="str">
        <f t="shared" si="18"/>
        <v/>
      </c>
      <c r="L23" s="86" t="e">
        <f t="shared" si="11"/>
        <v>#N/A</v>
      </c>
      <c r="M23" s="91" t="str">
        <f t="shared" si="12"/>
        <v/>
      </c>
      <c r="N23" s="86" t="str">
        <f t="shared" si="3"/>
        <v/>
      </c>
      <c r="O23" s="87" t="str">
        <f t="shared" si="13"/>
        <v/>
      </c>
      <c r="P23" s="89" t="str">
        <f t="shared" si="4"/>
        <v/>
      </c>
      <c r="Q23" s="87" t="str">
        <f t="shared" si="14"/>
        <v/>
      </c>
      <c r="R23" s="89" t="str">
        <f t="shared" si="5"/>
        <v/>
      </c>
      <c r="S23" s="87" t="str">
        <f t="shared" si="15"/>
        <v/>
      </c>
      <c r="T23" s="89" t="str">
        <f t="shared" si="6"/>
        <v/>
      </c>
      <c r="U23" s="87" t="str">
        <f t="shared" si="16"/>
        <v/>
      </c>
      <c r="V23" s="89" t="str">
        <f t="shared" si="7"/>
        <v/>
      </c>
      <c r="W23" s="87" t="str">
        <f t="shared" si="17"/>
        <v/>
      </c>
      <c r="X23" s="86" t="str">
        <f t="shared" si="8"/>
        <v/>
      </c>
      <c r="Y23" s="92"/>
      <c r="Z23" s="96"/>
      <c r="AC23" s="81" t="e">
        <f>VLOOKUP(B23,栄養データ!$A$2:$J$482,1,)</f>
        <v>#N/A</v>
      </c>
      <c r="AD23" s="81" t="e">
        <f>VLOOKUP(B23,栄養データ!$A$2:$J$482,3,)</f>
        <v>#N/A</v>
      </c>
      <c r="AE23" s="81" t="e">
        <f>VLOOKUP(B23,栄養データ!$A$2:$J$482,4,)</f>
        <v>#N/A</v>
      </c>
      <c r="AF23" s="81" t="e">
        <f>VLOOKUP(B23,栄養データ!$A$2:$K$482,11,)</f>
        <v>#N/A</v>
      </c>
      <c r="AG23" s="81" t="e">
        <f>VLOOKUP(B23,栄養データ!$A$2:$J$482,5,)</f>
        <v>#N/A</v>
      </c>
      <c r="AH23" s="81" t="e">
        <f>VLOOKUP(B23,栄養データ!$A$2:$J$482,6,)</f>
        <v>#N/A</v>
      </c>
      <c r="AI23" s="81" t="e">
        <f>VLOOKUP(B23,栄養データ!$A$2:$J$482,7,)</f>
        <v>#N/A</v>
      </c>
      <c r="AJ23" s="81" t="e">
        <f>VLOOKUP(B23,栄養データ!$A$2:$J$482,8,)</f>
        <v>#N/A</v>
      </c>
      <c r="AK23" s="81" t="e">
        <f>VLOOKUP(B23,栄養データ!$A$2:$J$482,9,)</f>
        <v>#N/A</v>
      </c>
      <c r="AL23" s="81" t="e">
        <f>VLOOKUP(B23,栄養データ!$A$2:$J$482,10,)</f>
        <v>#N/A</v>
      </c>
    </row>
    <row r="24" spans="1:38" ht="14.25" customHeight="1" x14ac:dyDescent="0.25">
      <c r="A24" s="82"/>
      <c r="B24" s="83"/>
      <c r="C24" s="84"/>
      <c r="D24" s="85" t="str">
        <f t="shared" si="0"/>
        <v/>
      </c>
      <c r="E24" s="86" t="e">
        <f t="shared" si="19"/>
        <v>#N/A</v>
      </c>
      <c r="F24" s="87" t="str">
        <f t="shared" si="9"/>
        <v/>
      </c>
      <c r="G24" s="73" t="str">
        <f t="shared" si="1"/>
        <v/>
      </c>
      <c r="H24" s="88" t="str">
        <f t="shared" si="10"/>
        <v/>
      </c>
      <c r="I24" s="89" t="str">
        <f t="shared" si="2"/>
        <v/>
      </c>
      <c r="J24" s="90"/>
      <c r="K24" s="81" t="str">
        <f t="shared" si="18"/>
        <v/>
      </c>
      <c r="L24" s="86" t="e">
        <f t="shared" si="11"/>
        <v>#N/A</v>
      </c>
      <c r="M24" s="91" t="str">
        <f t="shared" si="12"/>
        <v/>
      </c>
      <c r="N24" s="86" t="str">
        <f t="shared" si="3"/>
        <v/>
      </c>
      <c r="O24" s="87" t="str">
        <f t="shared" si="13"/>
        <v/>
      </c>
      <c r="P24" s="89" t="str">
        <f t="shared" si="4"/>
        <v/>
      </c>
      <c r="Q24" s="87" t="str">
        <f t="shared" si="14"/>
        <v/>
      </c>
      <c r="R24" s="89" t="str">
        <f t="shared" si="5"/>
        <v/>
      </c>
      <c r="S24" s="87" t="str">
        <f t="shared" si="15"/>
        <v/>
      </c>
      <c r="T24" s="89" t="str">
        <f t="shared" si="6"/>
        <v/>
      </c>
      <c r="U24" s="87" t="str">
        <f t="shared" si="16"/>
        <v/>
      </c>
      <c r="V24" s="89" t="str">
        <f t="shared" si="7"/>
        <v/>
      </c>
      <c r="W24" s="87" t="str">
        <f t="shared" si="17"/>
        <v/>
      </c>
      <c r="X24" s="86" t="str">
        <f t="shared" si="8"/>
        <v/>
      </c>
      <c r="Y24" s="92"/>
      <c r="Z24" s="97"/>
      <c r="AC24" s="81" t="e">
        <f>VLOOKUP(B24,栄養データ!$A$2:$J$482,1,)</f>
        <v>#N/A</v>
      </c>
      <c r="AD24" s="81" t="e">
        <f>VLOOKUP(B24,栄養データ!$A$2:$J$482,3,)</f>
        <v>#N/A</v>
      </c>
      <c r="AE24" s="81" t="e">
        <f>VLOOKUP(B24,栄養データ!$A$2:$J$482,4,)</f>
        <v>#N/A</v>
      </c>
      <c r="AF24" s="81" t="e">
        <f>VLOOKUP(B24,栄養データ!$A$2:$K$482,11,)</f>
        <v>#N/A</v>
      </c>
      <c r="AG24" s="81" t="e">
        <f>VLOOKUP(B24,栄養データ!$A$2:$J$482,5,)</f>
        <v>#N/A</v>
      </c>
      <c r="AH24" s="81" t="e">
        <f>VLOOKUP(B24,栄養データ!$A$2:$J$482,6,)</f>
        <v>#N/A</v>
      </c>
      <c r="AI24" s="81" t="e">
        <f>VLOOKUP(B24,栄養データ!$A$2:$J$482,7,)</f>
        <v>#N/A</v>
      </c>
      <c r="AJ24" s="81" t="e">
        <f>VLOOKUP(B24,栄養データ!$A$2:$J$482,8,)</f>
        <v>#N/A</v>
      </c>
      <c r="AK24" s="81" t="e">
        <f>VLOOKUP(B24,栄養データ!$A$2:$J$482,9,)</f>
        <v>#N/A</v>
      </c>
      <c r="AL24" s="81" t="e">
        <f>VLOOKUP(B24,栄養データ!$A$2:$J$482,10,)</f>
        <v>#N/A</v>
      </c>
    </row>
    <row r="25" spans="1:38" ht="14.25" customHeight="1" x14ac:dyDescent="0.25">
      <c r="A25" s="82"/>
      <c r="B25" s="83"/>
      <c r="C25" s="84"/>
      <c r="D25" s="85" t="str">
        <f t="shared" si="0"/>
        <v/>
      </c>
      <c r="E25" s="86" t="e">
        <f t="shared" si="19"/>
        <v>#N/A</v>
      </c>
      <c r="F25" s="87" t="str">
        <f t="shared" si="9"/>
        <v/>
      </c>
      <c r="G25" s="73" t="str">
        <f t="shared" si="1"/>
        <v/>
      </c>
      <c r="H25" s="88" t="str">
        <f t="shared" si="10"/>
        <v/>
      </c>
      <c r="I25" s="89" t="str">
        <f t="shared" si="2"/>
        <v/>
      </c>
      <c r="J25" s="90"/>
      <c r="K25" s="81" t="str">
        <f>IF(B25="","",L25)</f>
        <v/>
      </c>
      <c r="L25" s="86" t="e">
        <f t="shared" si="11"/>
        <v>#N/A</v>
      </c>
      <c r="M25" s="91" t="str">
        <f t="shared" si="12"/>
        <v/>
      </c>
      <c r="N25" s="86" t="str">
        <f t="shared" si="3"/>
        <v/>
      </c>
      <c r="O25" s="87" t="str">
        <f t="shared" si="13"/>
        <v/>
      </c>
      <c r="P25" s="89" t="str">
        <f t="shared" si="4"/>
        <v/>
      </c>
      <c r="Q25" s="87" t="str">
        <f t="shared" si="14"/>
        <v/>
      </c>
      <c r="R25" s="89" t="str">
        <f t="shared" si="5"/>
        <v/>
      </c>
      <c r="S25" s="87" t="str">
        <f t="shared" si="15"/>
        <v/>
      </c>
      <c r="T25" s="89" t="str">
        <f t="shared" si="6"/>
        <v/>
      </c>
      <c r="U25" s="87" t="str">
        <f t="shared" si="16"/>
        <v/>
      </c>
      <c r="V25" s="89" t="str">
        <f t="shared" si="7"/>
        <v/>
      </c>
      <c r="W25" s="87" t="str">
        <f t="shared" si="17"/>
        <v/>
      </c>
      <c r="X25" s="86" t="str">
        <f t="shared" si="8"/>
        <v/>
      </c>
      <c r="Y25" s="92"/>
      <c r="Z25" s="97"/>
      <c r="AC25" s="81" t="e">
        <f>VLOOKUP(B25,栄養データ!$A$2:$J$482,1,)</f>
        <v>#N/A</v>
      </c>
      <c r="AD25" s="81" t="e">
        <f>VLOOKUP(B25,栄養データ!$A$2:$J$482,3,)</f>
        <v>#N/A</v>
      </c>
      <c r="AE25" s="81" t="e">
        <f>VLOOKUP(B25,栄養データ!$A$2:$J$482,4,)</f>
        <v>#N/A</v>
      </c>
      <c r="AF25" s="81" t="e">
        <f>VLOOKUP(B25,栄養データ!$A$2:$K$482,11,)</f>
        <v>#N/A</v>
      </c>
      <c r="AG25" s="81" t="e">
        <f>VLOOKUP(B25,栄養データ!$A$2:$J$482,5,)</f>
        <v>#N/A</v>
      </c>
      <c r="AH25" s="81" t="e">
        <f>VLOOKUP(B25,栄養データ!$A$2:$J$482,6,)</f>
        <v>#N/A</v>
      </c>
      <c r="AI25" s="81" t="e">
        <f>VLOOKUP(B25,栄養データ!$A$2:$J$482,7,)</f>
        <v>#N/A</v>
      </c>
      <c r="AJ25" s="81" t="e">
        <f>VLOOKUP(B25,栄養データ!$A$2:$J$482,8,)</f>
        <v>#N/A</v>
      </c>
      <c r="AK25" s="81" t="e">
        <f>VLOOKUP(B25,栄養データ!$A$2:$J$482,9,)</f>
        <v>#N/A</v>
      </c>
      <c r="AL25" s="81" t="e">
        <f>VLOOKUP(B25,栄養データ!$A$2:$J$482,10,)</f>
        <v>#N/A</v>
      </c>
    </row>
    <row r="26" spans="1:38" ht="14.25" customHeight="1" x14ac:dyDescent="0.25">
      <c r="A26" s="94"/>
      <c r="B26" s="83"/>
      <c r="C26" s="84"/>
      <c r="D26" s="85" t="str">
        <f t="shared" si="0"/>
        <v/>
      </c>
      <c r="E26" s="86" t="e">
        <f t="shared" si="19"/>
        <v>#N/A</v>
      </c>
      <c r="F26" s="87" t="str">
        <f t="shared" si="9"/>
        <v/>
      </c>
      <c r="G26" s="73" t="str">
        <f t="shared" si="1"/>
        <v/>
      </c>
      <c r="H26" s="88" t="str">
        <f t="shared" si="10"/>
        <v/>
      </c>
      <c r="I26" s="89" t="str">
        <f t="shared" si="2"/>
        <v/>
      </c>
      <c r="J26" s="90"/>
      <c r="K26" s="81" t="str">
        <f t="shared" si="18"/>
        <v/>
      </c>
      <c r="L26" s="86" t="e">
        <f t="shared" si="11"/>
        <v>#N/A</v>
      </c>
      <c r="M26" s="91" t="str">
        <f t="shared" si="12"/>
        <v/>
      </c>
      <c r="N26" s="86" t="str">
        <f t="shared" si="3"/>
        <v/>
      </c>
      <c r="O26" s="87" t="str">
        <f t="shared" si="13"/>
        <v/>
      </c>
      <c r="P26" s="89" t="str">
        <f t="shared" si="4"/>
        <v/>
      </c>
      <c r="Q26" s="87" t="str">
        <f t="shared" si="14"/>
        <v/>
      </c>
      <c r="R26" s="89" t="str">
        <f t="shared" si="5"/>
        <v/>
      </c>
      <c r="S26" s="87" t="str">
        <f t="shared" si="15"/>
        <v/>
      </c>
      <c r="T26" s="89" t="str">
        <f t="shared" si="6"/>
        <v/>
      </c>
      <c r="U26" s="87" t="str">
        <f t="shared" si="16"/>
        <v/>
      </c>
      <c r="V26" s="89" t="str">
        <f t="shared" si="7"/>
        <v/>
      </c>
      <c r="W26" s="87" t="str">
        <f t="shared" si="17"/>
        <v/>
      </c>
      <c r="X26" s="86" t="str">
        <f t="shared" si="8"/>
        <v/>
      </c>
      <c r="Y26" s="92"/>
      <c r="Z26" s="97"/>
      <c r="AC26" s="81" t="e">
        <f>VLOOKUP(B26,栄養データ!$A$2:$J$482,1,)</f>
        <v>#N/A</v>
      </c>
      <c r="AD26" s="81" t="e">
        <f>VLOOKUP(B26,栄養データ!$A$2:$J$482,3,)</f>
        <v>#N/A</v>
      </c>
      <c r="AE26" s="81" t="e">
        <f>VLOOKUP(B26,栄養データ!$A$2:$J$482,4,)</f>
        <v>#N/A</v>
      </c>
      <c r="AF26" s="81" t="e">
        <f>VLOOKUP(B26,栄養データ!$A$2:$K$482,11,)</f>
        <v>#N/A</v>
      </c>
      <c r="AG26" s="81" t="e">
        <f>VLOOKUP(B26,栄養データ!$A$2:$J$482,5,)</f>
        <v>#N/A</v>
      </c>
      <c r="AH26" s="81" t="e">
        <f>VLOOKUP(B26,栄養データ!$A$2:$J$482,6,)</f>
        <v>#N/A</v>
      </c>
      <c r="AI26" s="81" t="e">
        <f>VLOOKUP(B26,栄養データ!$A$2:$J$482,7,)</f>
        <v>#N/A</v>
      </c>
      <c r="AJ26" s="81" t="e">
        <f>VLOOKUP(B26,栄養データ!$A$2:$J$482,8,)</f>
        <v>#N/A</v>
      </c>
      <c r="AK26" s="81" t="e">
        <f>VLOOKUP(B26,栄養データ!$A$2:$J$482,9,)</f>
        <v>#N/A</v>
      </c>
      <c r="AL26" s="81" t="e">
        <f>VLOOKUP(B26,栄養データ!$A$2:$J$482,10,)</f>
        <v>#N/A</v>
      </c>
    </row>
    <row r="27" spans="1:38" ht="14.25" customHeight="1" x14ac:dyDescent="0.25">
      <c r="A27" s="94"/>
      <c r="B27" s="83"/>
      <c r="C27" s="84"/>
      <c r="D27" s="85" t="str">
        <f t="shared" si="0"/>
        <v/>
      </c>
      <c r="E27" s="86" t="e">
        <f>IF(AD27="","",AD27)</f>
        <v>#N/A</v>
      </c>
      <c r="F27" s="87" t="str">
        <f t="shared" si="9"/>
        <v/>
      </c>
      <c r="G27" s="73" t="str">
        <f t="shared" si="1"/>
        <v/>
      </c>
      <c r="H27" s="88" t="str">
        <f t="shared" si="10"/>
        <v/>
      </c>
      <c r="I27" s="89" t="str">
        <f t="shared" si="2"/>
        <v/>
      </c>
      <c r="J27" s="90"/>
      <c r="K27" s="81" t="str">
        <f t="shared" si="18"/>
        <v/>
      </c>
      <c r="L27" s="86" t="e">
        <f t="shared" si="11"/>
        <v>#N/A</v>
      </c>
      <c r="M27" s="91" t="str">
        <f t="shared" si="12"/>
        <v/>
      </c>
      <c r="N27" s="86" t="str">
        <f t="shared" si="3"/>
        <v/>
      </c>
      <c r="O27" s="87" t="str">
        <f t="shared" si="13"/>
        <v/>
      </c>
      <c r="P27" s="89" t="str">
        <f t="shared" si="4"/>
        <v/>
      </c>
      <c r="Q27" s="87" t="str">
        <f t="shared" si="14"/>
        <v/>
      </c>
      <c r="R27" s="89" t="str">
        <f t="shared" si="5"/>
        <v/>
      </c>
      <c r="S27" s="87" t="str">
        <f t="shared" si="15"/>
        <v/>
      </c>
      <c r="T27" s="89" t="str">
        <f t="shared" si="6"/>
        <v/>
      </c>
      <c r="U27" s="87" t="str">
        <f>V27</f>
        <v/>
      </c>
      <c r="V27" s="89" t="str">
        <f t="shared" si="7"/>
        <v/>
      </c>
      <c r="W27" s="87" t="str">
        <f t="shared" si="17"/>
        <v/>
      </c>
      <c r="X27" s="86" t="str">
        <f t="shared" si="8"/>
        <v/>
      </c>
      <c r="Y27" s="92"/>
      <c r="Z27" s="97"/>
      <c r="AC27" s="81" t="e">
        <f>VLOOKUP(B27,栄養データ!$A$2:$J$482,1,)</f>
        <v>#N/A</v>
      </c>
      <c r="AD27" s="81" t="e">
        <f>VLOOKUP(B27,栄養データ!$A$2:$J$482,3,)</f>
        <v>#N/A</v>
      </c>
      <c r="AE27" s="81" t="e">
        <f>VLOOKUP(B27,栄養データ!$A$2:$J$482,4,)</f>
        <v>#N/A</v>
      </c>
      <c r="AF27" s="81" t="e">
        <f>VLOOKUP(B27,栄養データ!$A$2:$K$482,11,)</f>
        <v>#N/A</v>
      </c>
      <c r="AG27" s="81" t="e">
        <f>VLOOKUP(B27,栄養データ!$A$2:$J$482,5,)</f>
        <v>#N/A</v>
      </c>
      <c r="AH27" s="81" t="e">
        <f>VLOOKUP(B27,栄養データ!$A$2:$J$482,6,)</f>
        <v>#N/A</v>
      </c>
      <c r="AI27" s="81" t="e">
        <f>VLOOKUP(B27,栄養データ!$A$2:$J$482,7,)</f>
        <v>#N/A</v>
      </c>
      <c r="AJ27" s="81" t="e">
        <f>VLOOKUP(B27,栄養データ!$A$2:$J$482,8,)</f>
        <v>#N/A</v>
      </c>
      <c r="AK27" s="81" t="e">
        <f>VLOOKUP(B27,栄養データ!$A$2:$J$482,9,)</f>
        <v>#N/A</v>
      </c>
      <c r="AL27" s="81" t="e">
        <f>VLOOKUP(B27,栄養データ!$A$2:$J$482,10,)</f>
        <v>#N/A</v>
      </c>
    </row>
    <row r="28" spans="1:38" ht="14.25" customHeight="1" x14ac:dyDescent="0.25">
      <c r="A28" s="82"/>
      <c r="B28" s="83"/>
      <c r="C28" s="84"/>
      <c r="D28" s="85" t="str">
        <f t="shared" si="0"/>
        <v/>
      </c>
      <c r="E28" s="86" t="e">
        <f>IF(AD28="","",AD28)</f>
        <v>#N/A</v>
      </c>
      <c r="F28" s="87" t="str">
        <f t="shared" si="9"/>
        <v/>
      </c>
      <c r="G28" s="73" t="str">
        <f t="shared" si="1"/>
        <v/>
      </c>
      <c r="H28" s="88" t="str">
        <f t="shared" si="10"/>
        <v/>
      </c>
      <c r="I28" s="89" t="str">
        <f t="shared" si="2"/>
        <v/>
      </c>
      <c r="J28" s="90"/>
      <c r="K28" s="81" t="str">
        <f t="shared" si="18"/>
        <v/>
      </c>
      <c r="L28" s="86" t="e">
        <f t="shared" si="11"/>
        <v>#N/A</v>
      </c>
      <c r="M28" s="91" t="str">
        <f t="shared" si="12"/>
        <v/>
      </c>
      <c r="N28" s="86" t="str">
        <f t="shared" si="3"/>
        <v/>
      </c>
      <c r="O28" s="87" t="str">
        <f>P28</f>
        <v/>
      </c>
      <c r="P28" s="89" t="str">
        <f t="shared" si="4"/>
        <v/>
      </c>
      <c r="Q28" s="87" t="str">
        <f t="shared" si="14"/>
        <v/>
      </c>
      <c r="R28" s="89" t="str">
        <f t="shared" si="5"/>
        <v/>
      </c>
      <c r="S28" s="87" t="str">
        <f t="shared" si="15"/>
        <v/>
      </c>
      <c r="T28" s="89" t="str">
        <f t="shared" si="6"/>
        <v/>
      </c>
      <c r="U28" s="87" t="str">
        <f t="shared" si="16"/>
        <v/>
      </c>
      <c r="V28" s="89" t="str">
        <f t="shared" si="7"/>
        <v/>
      </c>
      <c r="W28" s="87" t="str">
        <f t="shared" si="17"/>
        <v/>
      </c>
      <c r="X28" s="86" t="str">
        <f t="shared" si="8"/>
        <v/>
      </c>
      <c r="Y28" s="92"/>
      <c r="Z28" s="97"/>
      <c r="AC28" s="81" t="e">
        <f>VLOOKUP(B28,栄養データ!$A$2:$J$482,1,)</f>
        <v>#N/A</v>
      </c>
      <c r="AD28" s="81" t="e">
        <f>VLOOKUP(B28,栄養データ!$A$2:$J$482,3,)</f>
        <v>#N/A</v>
      </c>
      <c r="AE28" s="81" t="e">
        <f>VLOOKUP(B28,栄養データ!$A$2:$J$482,4,)</f>
        <v>#N/A</v>
      </c>
      <c r="AF28" s="81" t="e">
        <f>VLOOKUP(B28,栄養データ!$A$2:$K$482,11,)</f>
        <v>#N/A</v>
      </c>
      <c r="AG28" s="81" t="e">
        <f>VLOOKUP(B28,栄養データ!$A$2:$J$482,5,)</f>
        <v>#N/A</v>
      </c>
      <c r="AH28" s="81" t="e">
        <f>VLOOKUP(B28,栄養データ!$A$2:$J$482,6,)</f>
        <v>#N/A</v>
      </c>
      <c r="AI28" s="81" t="e">
        <f>VLOOKUP(B28,栄養データ!$A$2:$J$482,7,)</f>
        <v>#N/A</v>
      </c>
      <c r="AJ28" s="81" t="e">
        <f>VLOOKUP(B28,栄養データ!$A$2:$J$482,8,)</f>
        <v>#N/A</v>
      </c>
      <c r="AK28" s="81" t="e">
        <f>VLOOKUP(B28,栄養データ!$A$2:$J$482,9,)</f>
        <v>#N/A</v>
      </c>
      <c r="AL28" s="81" t="e">
        <f>VLOOKUP(B28,栄養データ!$A$2:$J$482,10,)</f>
        <v>#N/A</v>
      </c>
    </row>
    <row r="29" spans="1:38" ht="14.25" customHeight="1" x14ac:dyDescent="0.25">
      <c r="A29" s="82"/>
      <c r="B29" s="83"/>
      <c r="C29" s="84"/>
      <c r="D29" s="85" t="str">
        <f t="shared" si="0"/>
        <v/>
      </c>
      <c r="E29" s="86" t="e">
        <f>IF(AD29="","",AD29)</f>
        <v>#N/A</v>
      </c>
      <c r="F29" s="87" t="str">
        <f t="shared" si="9"/>
        <v/>
      </c>
      <c r="G29" s="73" t="str">
        <f t="shared" si="1"/>
        <v/>
      </c>
      <c r="H29" s="88" t="str">
        <f t="shared" si="10"/>
        <v/>
      </c>
      <c r="I29" s="89" t="str">
        <f t="shared" si="2"/>
        <v/>
      </c>
      <c r="J29" s="90"/>
      <c r="K29" s="81" t="str">
        <f t="shared" si="18"/>
        <v/>
      </c>
      <c r="L29" s="86" t="e">
        <f t="shared" si="11"/>
        <v>#N/A</v>
      </c>
      <c r="M29" s="91" t="str">
        <f t="shared" si="12"/>
        <v/>
      </c>
      <c r="N29" s="86" t="str">
        <f t="shared" si="3"/>
        <v/>
      </c>
      <c r="O29" s="87" t="str">
        <f t="shared" si="13"/>
        <v/>
      </c>
      <c r="P29" s="89" t="str">
        <f t="shared" si="4"/>
        <v/>
      </c>
      <c r="Q29" s="87" t="str">
        <f t="shared" si="14"/>
        <v/>
      </c>
      <c r="R29" s="89" t="str">
        <f t="shared" si="5"/>
        <v/>
      </c>
      <c r="S29" s="87" t="str">
        <f t="shared" si="15"/>
        <v/>
      </c>
      <c r="T29" s="89" t="str">
        <f t="shared" si="6"/>
        <v/>
      </c>
      <c r="U29" s="87" t="str">
        <f t="shared" si="16"/>
        <v/>
      </c>
      <c r="V29" s="89" t="str">
        <f t="shared" si="7"/>
        <v/>
      </c>
      <c r="W29" s="87" t="str">
        <f t="shared" si="17"/>
        <v/>
      </c>
      <c r="X29" s="86" t="str">
        <f t="shared" si="8"/>
        <v/>
      </c>
      <c r="Y29" s="92"/>
      <c r="Z29" s="97"/>
      <c r="AC29" s="81" t="e">
        <f>VLOOKUP(B29,栄養データ!$A$2:$J$482,1,)</f>
        <v>#N/A</v>
      </c>
      <c r="AD29" s="81" t="e">
        <f>VLOOKUP(B29,栄養データ!$A$2:$J$482,3,)</f>
        <v>#N/A</v>
      </c>
      <c r="AE29" s="81" t="e">
        <f>VLOOKUP(B29,栄養データ!$A$2:$J$482,4,)</f>
        <v>#N/A</v>
      </c>
      <c r="AF29" s="81" t="e">
        <f>VLOOKUP(B29,栄養データ!$A$2:$K$482,11,)</f>
        <v>#N/A</v>
      </c>
      <c r="AG29" s="81" t="e">
        <f>VLOOKUP(B29,栄養データ!$A$2:$J$482,5,)</f>
        <v>#N/A</v>
      </c>
      <c r="AH29" s="81" t="e">
        <f>VLOOKUP(B29,栄養データ!$A$2:$J$482,6,)</f>
        <v>#N/A</v>
      </c>
      <c r="AI29" s="81" t="e">
        <f>VLOOKUP(B29,栄養データ!$A$2:$J$482,7,)</f>
        <v>#N/A</v>
      </c>
      <c r="AJ29" s="81" t="e">
        <f>VLOOKUP(B29,栄養データ!$A$2:$J$482,8,)</f>
        <v>#N/A</v>
      </c>
      <c r="AK29" s="81" t="e">
        <f>VLOOKUP(B29,栄養データ!$A$2:$J$482,9,)</f>
        <v>#N/A</v>
      </c>
      <c r="AL29" s="81" t="e">
        <f>VLOOKUP(B29,栄養データ!$A$2:$J$482,10,)</f>
        <v>#N/A</v>
      </c>
    </row>
    <row r="30" spans="1:38" ht="14.25" customHeight="1" x14ac:dyDescent="0.25">
      <c r="A30" s="82"/>
      <c r="B30" s="83"/>
      <c r="C30" s="84"/>
      <c r="D30" s="85" t="str">
        <f t="shared" si="0"/>
        <v/>
      </c>
      <c r="E30" s="86" t="e">
        <f t="shared" ref="E30:E43" si="20">IF(AD30="","",AD30)</f>
        <v>#N/A</v>
      </c>
      <c r="F30" s="87" t="str">
        <f t="shared" si="9"/>
        <v/>
      </c>
      <c r="G30" s="73" t="str">
        <f t="shared" si="1"/>
        <v/>
      </c>
      <c r="H30" s="88" t="str">
        <f t="shared" si="10"/>
        <v/>
      </c>
      <c r="I30" s="89" t="str">
        <f t="shared" si="2"/>
        <v/>
      </c>
      <c r="J30" s="90"/>
      <c r="K30" s="81" t="str">
        <f t="shared" si="18"/>
        <v/>
      </c>
      <c r="L30" s="86" t="e">
        <f t="shared" si="11"/>
        <v>#N/A</v>
      </c>
      <c r="M30" s="91" t="str">
        <f t="shared" si="12"/>
        <v/>
      </c>
      <c r="N30" s="86" t="str">
        <f t="shared" si="3"/>
        <v/>
      </c>
      <c r="O30" s="87" t="str">
        <f t="shared" si="13"/>
        <v/>
      </c>
      <c r="P30" s="89" t="str">
        <f t="shared" si="4"/>
        <v/>
      </c>
      <c r="Q30" s="87" t="str">
        <f>R30</f>
        <v/>
      </c>
      <c r="R30" s="89" t="str">
        <f t="shared" si="5"/>
        <v/>
      </c>
      <c r="S30" s="87" t="str">
        <f t="shared" si="15"/>
        <v/>
      </c>
      <c r="T30" s="89" t="str">
        <f t="shared" si="6"/>
        <v/>
      </c>
      <c r="U30" s="87" t="str">
        <f t="shared" si="16"/>
        <v/>
      </c>
      <c r="V30" s="89" t="str">
        <f t="shared" si="7"/>
        <v/>
      </c>
      <c r="W30" s="87" t="str">
        <f t="shared" si="17"/>
        <v/>
      </c>
      <c r="X30" s="86" t="str">
        <f t="shared" si="8"/>
        <v/>
      </c>
      <c r="Y30" s="92"/>
      <c r="Z30" s="97"/>
      <c r="AC30" s="81" t="e">
        <f>VLOOKUP(B30,栄養データ!$A$2:$J$482,1,)</f>
        <v>#N/A</v>
      </c>
      <c r="AD30" s="81" t="e">
        <f>VLOOKUP(B30,栄養データ!$A$2:$J$482,3,)</f>
        <v>#N/A</v>
      </c>
      <c r="AE30" s="81" t="e">
        <f>VLOOKUP(B30,栄養データ!$A$2:$J$482,4,)</f>
        <v>#N/A</v>
      </c>
      <c r="AF30" s="81" t="e">
        <f>VLOOKUP(B30,栄養データ!$A$2:$K$482,11,)</f>
        <v>#N/A</v>
      </c>
      <c r="AG30" s="81" t="e">
        <f>VLOOKUP(B30,栄養データ!$A$2:$J$482,5,)</f>
        <v>#N/A</v>
      </c>
      <c r="AH30" s="81" t="e">
        <f>VLOOKUP(B30,栄養データ!$A$2:$J$482,6,)</f>
        <v>#N/A</v>
      </c>
      <c r="AI30" s="81" t="e">
        <f>VLOOKUP(B30,栄養データ!$A$2:$J$482,7,)</f>
        <v>#N/A</v>
      </c>
      <c r="AJ30" s="81" t="e">
        <f>VLOOKUP(B30,栄養データ!$A$2:$J$482,8,)</f>
        <v>#N/A</v>
      </c>
      <c r="AK30" s="81" t="e">
        <f>VLOOKUP(B30,栄養データ!$A$2:$J$482,9,)</f>
        <v>#N/A</v>
      </c>
      <c r="AL30" s="81" t="e">
        <f>VLOOKUP(B30,栄養データ!$A$2:$J$482,10,)</f>
        <v>#N/A</v>
      </c>
    </row>
    <row r="31" spans="1:38" ht="14.25" customHeight="1" x14ac:dyDescent="0.25">
      <c r="A31" s="82"/>
      <c r="B31" s="83"/>
      <c r="C31" s="84"/>
      <c r="D31" s="85" t="str">
        <f t="shared" si="0"/>
        <v/>
      </c>
      <c r="E31" s="86" t="e">
        <f t="shared" si="20"/>
        <v>#N/A</v>
      </c>
      <c r="F31" s="87" t="str">
        <f t="shared" si="9"/>
        <v/>
      </c>
      <c r="G31" s="73" t="str">
        <f t="shared" si="1"/>
        <v/>
      </c>
      <c r="H31" s="88" t="str">
        <f t="shared" si="10"/>
        <v/>
      </c>
      <c r="I31" s="89" t="str">
        <f t="shared" si="2"/>
        <v/>
      </c>
      <c r="J31" s="90"/>
      <c r="K31" s="81" t="str">
        <f t="shared" si="18"/>
        <v/>
      </c>
      <c r="L31" s="86" t="e">
        <f t="shared" si="11"/>
        <v>#N/A</v>
      </c>
      <c r="M31" s="91" t="str">
        <f t="shared" si="12"/>
        <v/>
      </c>
      <c r="N31" s="86" t="str">
        <f t="shared" si="3"/>
        <v/>
      </c>
      <c r="O31" s="87" t="str">
        <f t="shared" si="13"/>
        <v/>
      </c>
      <c r="P31" s="89" t="str">
        <f t="shared" si="4"/>
        <v/>
      </c>
      <c r="Q31" s="87" t="str">
        <f t="shared" si="14"/>
        <v/>
      </c>
      <c r="R31" s="89" t="str">
        <f t="shared" si="5"/>
        <v/>
      </c>
      <c r="S31" s="87" t="str">
        <f t="shared" si="15"/>
        <v/>
      </c>
      <c r="T31" s="89" t="str">
        <f t="shared" si="6"/>
        <v/>
      </c>
      <c r="U31" s="87" t="str">
        <f t="shared" si="16"/>
        <v/>
      </c>
      <c r="V31" s="89" t="str">
        <f t="shared" si="7"/>
        <v/>
      </c>
      <c r="W31" s="87" t="str">
        <f t="shared" si="17"/>
        <v/>
      </c>
      <c r="X31" s="86" t="str">
        <f t="shared" si="8"/>
        <v/>
      </c>
      <c r="Y31" s="92"/>
      <c r="Z31" s="97"/>
      <c r="AC31" s="81" t="e">
        <f>VLOOKUP(B31,栄養データ!$A$2:$J$482,1,)</f>
        <v>#N/A</v>
      </c>
      <c r="AD31" s="81" t="e">
        <f>VLOOKUP(B31,栄養データ!$A$2:$J$482,3,)</f>
        <v>#N/A</v>
      </c>
      <c r="AE31" s="81" t="e">
        <f>VLOOKUP(B31,栄養データ!$A$2:$J$482,4,)</f>
        <v>#N/A</v>
      </c>
      <c r="AF31" s="81" t="e">
        <f>VLOOKUP(B31,栄養データ!$A$2:$K$482,11,)</f>
        <v>#N/A</v>
      </c>
      <c r="AG31" s="81" t="e">
        <f>VLOOKUP(B31,栄養データ!$A$2:$J$482,5,)</f>
        <v>#N/A</v>
      </c>
      <c r="AH31" s="81" t="e">
        <f>VLOOKUP(B31,栄養データ!$A$2:$J$482,6,)</f>
        <v>#N/A</v>
      </c>
      <c r="AI31" s="81" t="e">
        <f>VLOOKUP(B31,栄養データ!$A$2:$J$482,7,)</f>
        <v>#N/A</v>
      </c>
      <c r="AJ31" s="81" t="e">
        <f>VLOOKUP(B31,栄養データ!$A$2:$J$482,8,)</f>
        <v>#N/A</v>
      </c>
      <c r="AK31" s="81" t="e">
        <f>VLOOKUP(B31,栄養データ!$A$2:$J$482,9,)</f>
        <v>#N/A</v>
      </c>
      <c r="AL31" s="81" t="e">
        <f>VLOOKUP(B31,栄養データ!$A$2:$J$482,10,)</f>
        <v>#N/A</v>
      </c>
    </row>
    <row r="32" spans="1:38" ht="14.25" customHeight="1" x14ac:dyDescent="0.25">
      <c r="A32" s="82"/>
      <c r="B32" s="83"/>
      <c r="C32" s="84"/>
      <c r="D32" s="85" t="str">
        <f t="shared" si="0"/>
        <v/>
      </c>
      <c r="E32" s="86" t="e">
        <f t="shared" si="20"/>
        <v>#N/A</v>
      </c>
      <c r="F32" s="87" t="str">
        <f t="shared" si="9"/>
        <v/>
      </c>
      <c r="G32" s="73" t="str">
        <f t="shared" si="1"/>
        <v/>
      </c>
      <c r="H32" s="88" t="str">
        <f t="shared" si="10"/>
        <v/>
      </c>
      <c r="I32" s="89" t="str">
        <f t="shared" si="2"/>
        <v/>
      </c>
      <c r="J32" s="90"/>
      <c r="K32" s="81" t="str">
        <f t="shared" si="18"/>
        <v/>
      </c>
      <c r="L32" s="86" t="e">
        <f t="shared" si="11"/>
        <v>#N/A</v>
      </c>
      <c r="M32" s="91" t="str">
        <f t="shared" si="12"/>
        <v/>
      </c>
      <c r="N32" s="86" t="str">
        <f t="shared" si="3"/>
        <v/>
      </c>
      <c r="O32" s="87" t="str">
        <f t="shared" si="13"/>
        <v/>
      </c>
      <c r="P32" s="89" t="str">
        <f t="shared" si="4"/>
        <v/>
      </c>
      <c r="Q32" s="87" t="str">
        <f t="shared" si="14"/>
        <v/>
      </c>
      <c r="R32" s="89" t="str">
        <f t="shared" si="5"/>
        <v/>
      </c>
      <c r="S32" s="87" t="str">
        <f t="shared" si="15"/>
        <v/>
      </c>
      <c r="T32" s="89" t="str">
        <f t="shared" si="6"/>
        <v/>
      </c>
      <c r="U32" s="87" t="str">
        <f t="shared" si="16"/>
        <v/>
      </c>
      <c r="V32" s="89" t="str">
        <f t="shared" si="7"/>
        <v/>
      </c>
      <c r="W32" s="87" t="str">
        <f t="shared" si="17"/>
        <v/>
      </c>
      <c r="X32" s="86" t="str">
        <f t="shared" si="8"/>
        <v/>
      </c>
      <c r="Y32" s="92"/>
      <c r="Z32" s="97"/>
      <c r="AC32" s="81" t="e">
        <f>VLOOKUP(B32,栄養データ!$A$2:$J$482,1,)</f>
        <v>#N/A</v>
      </c>
      <c r="AD32" s="81" t="e">
        <f>VLOOKUP(B32,栄養データ!$A$2:$J$482,3,)</f>
        <v>#N/A</v>
      </c>
      <c r="AE32" s="81" t="e">
        <f>VLOOKUP(B32,栄養データ!$A$2:$J$482,4,)</f>
        <v>#N/A</v>
      </c>
      <c r="AF32" s="81" t="e">
        <f>VLOOKUP(B32,栄養データ!$A$2:$K$482,11,)</f>
        <v>#N/A</v>
      </c>
      <c r="AG32" s="81" t="e">
        <f>VLOOKUP(B32,栄養データ!$A$2:$J$482,5,)</f>
        <v>#N/A</v>
      </c>
      <c r="AH32" s="81" t="e">
        <f>VLOOKUP(B32,栄養データ!$A$2:$J$482,6,)</f>
        <v>#N/A</v>
      </c>
      <c r="AI32" s="81" t="e">
        <f>VLOOKUP(B32,栄養データ!$A$2:$J$482,7,)</f>
        <v>#N/A</v>
      </c>
      <c r="AJ32" s="81" t="e">
        <f>VLOOKUP(B32,栄養データ!$A$2:$J$482,8,)</f>
        <v>#N/A</v>
      </c>
      <c r="AK32" s="81" t="e">
        <f>VLOOKUP(B32,栄養データ!$A$2:$J$482,9,)</f>
        <v>#N/A</v>
      </c>
      <c r="AL32" s="81" t="e">
        <f>VLOOKUP(B32,栄養データ!$A$2:$J$482,10,)</f>
        <v>#N/A</v>
      </c>
    </row>
    <row r="33" spans="1:38" ht="14.25" customHeight="1" x14ac:dyDescent="0.25">
      <c r="A33" s="82"/>
      <c r="B33" s="83"/>
      <c r="C33" s="84"/>
      <c r="D33" s="85" t="str">
        <f t="shared" si="0"/>
        <v/>
      </c>
      <c r="E33" s="86" t="e">
        <f t="shared" si="20"/>
        <v>#N/A</v>
      </c>
      <c r="F33" s="87" t="str">
        <f t="shared" si="9"/>
        <v/>
      </c>
      <c r="G33" s="73" t="str">
        <f t="shared" si="1"/>
        <v/>
      </c>
      <c r="H33" s="88" t="str">
        <f t="shared" si="10"/>
        <v/>
      </c>
      <c r="I33" s="89" t="str">
        <f t="shared" si="2"/>
        <v/>
      </c>
      <c r="J33" s="90"/>
      <c r="K33" s="81" t="str">
        <f t="shared" si="18"/>
        <v/>
      </c>
      <c r="L33" s="86" t="e">
        <f t="shared" si="11"/>
        <v>#N/A</v>
      </c>
      <c r="M33" s="91" t="str">
        <f t="shared" si="12"/>
        <v/>
      </c>
      <c r="N33" s="86" t="str">
        <f t="shared" si="3"/>
        <v/>
      </c>
      <c r="O33" s="87" t="str">
        <f t="shared" si="13"/>
        <v/>
      </c>
      <c r="P33" s="89" t="str">
        <f t="shared" si="4"/>
        <v/>
      </c>
      <c r="Q33" s="87" t="str">
        <f t="shared" si="14"/>
        <v/>
      </c>
      <c r="R33" s="89" t="str">
        <f t="shared" si="5"/>
        <v/>
      </c>
      <c r="S33" s="87" t="str">
        <f t="shared" si="15"/>
        <v/>
      </c>
      <c r="T33" s="89" t="str">
        <f t="shared" si="6"/>
        <v/>
      </c>
      <c r="U33" s="87" t="str">
        <f t="shared" si="16"/>
        <v/>
      </c>
      <c r="V33" s="89" t="str">
        <f t="shared" si="7"/>
        <v/>
      </c>
      <c r="W33" s="87" t="str">
        <f t="shared" si="17"/>
        <v/>
      </c>
      <c r="X33" s="86" t="str">
        <f t="shared" si="8"/>
        <v/>
      </c>
      <c r="Y33" s="92"/>
      <c r="Z33" s="97"/>
      <c r="AC33" s="81" t="e">
        <f>VLOOKUP(B33,栄養データ!$A$2:$J$482,1,)</f>
        <v>#N/A</v>
      </c>
      <c r="AD33" s="81" t="e">
        <f>VLOOKUP(B33,栄養データ!$A$2:$J$482,3,)</f>
        <v>#N/A</v>
      </c>
      <c r="AE33" s="81" t="e">
        <f>VLOOKUP(B33,栄養データ!$A$2:$J$482,4,)</f>
        <v>#N/A</v>
      </c>
      <c r="AF33" s="81" t="e">
        <f>VLOOKUP(B33,栄養データ!$A$2:$K$482,11,)</f>
        <v>#N/A</v>
      </c>
      <c r="AG33" s="81" t="e">
        <f>VLOOKUP(B33,栄養データ!$A$2:$J$482,5,)</f>
        <v>#N/A</v>
      </c>
      <c r="AH33" s="81" t="e">
        <f>VLOOKUP(B33,栄養データ!$A$2:$J$482,6,)</f>
        <v>#N/A</v>
      </c>
      <c r="AI33" s="81" t="e">
        <f>VLOOKUP(B33,栄養データ!$A$2:$J$482,7,)</f>
        <v>#N/A</v>
      </c>
      <c r="AJ33" s="81" t="e">
        <f>VLOOKUP(B33,栄養データ!$A$2:$J$482,8,)</f>
        <v>#N/A</v>
      </c>
      <c r="AK33" s="81" t="e">
        <f>VLOOKUP(B33,栄養データ!$A$2:$J$482,9,)</f>
        <v>#N/A</v>
      </c>
      <c r="AL33" s="81" t="e">
        <f>VLOOKUP(B33,栄養データ!$A$2:$J$482,10,)</f>
        <v>#N/A</v>
      </c>
    </row>
    <row r="34" spans="1:38" ht="14.25" customHeight="1" x14ac:dyDescent="0.25">
      <c r="A34" s="82"/>
      <c r="B34" s="83"/>
      <c r="C34" s="84"/>
      <c r="D34" s="85" t="str">
        <f t="shared" si="0"/>
        <v/>
      </c>
      <c r="E34" s="86" t="e">
        <f t="shared" si="20"/>
        <v>#N/A</v>
      </c>
      <c r="F34" s="87" t="str">
        <f t="shared" si="9"/>
        <v/>
      </c>
      <c r="G34" s="73" t="str">
        <f t="shared" si="1"/>
        <v/>
      </c>
      <c r="H34" s="88" t="str">
        <f t="shared" si="10"/>
        <v/>
      </c>
      <c r="I34" s="89" t="str">
        <f t="shared" si="2"/>
        <v/>
      </c>
      <c r="J34" s="90"/>
      <c r="K34" s="81" t="str">
        <f t="shared" si="18"/>
        <v/>
      </c>
      <c r="L34" s="86" t="e">
        <f t="shared" si="11"/>
        <v>#N/A</v>
      </c>
      <c r="M34" s="91" t="str">
        <f t="shared" si="12"/>
        <v/>
      </c>
      <c r="N34" s="86" t="str">
        <f t="shared" si="3"/>
        <v/>
      </c>
      <c r="O34" s="87" t="str">
        <f t="shared" si="13"/>
        <v/>
      </c>
      <c r="P34" s="89" t="str">
        <f t="shared" si="4"/>
        <v/>
      </c>
      <c r="Q34" s="87" t="str">
        <f t="shared" si="14"/>
        <v/>
      </c>
      <c r="R34" s="89" t="str">
        <f t="shared" si="5"/>
        <v/>
      </c>
      <c r="S34" s="87" t="str">
        <f t="shared" si="15"/>
        <v/>
      </c>
      <c r="T34" s="89" t="str">
        <f t="shared" si="6"/>
        <v/>
      </c>
      <c r="U34" s="87" t="str">
        <f t="shared" si="16"/>
        <v/>
      </c>
      <c r="V34" s="89" t="str">
        <f t="shared" si="7"/>
        <v/>
      </c>
      <c r="W34" s="87" t="str">
        <f t="shared" si="17"/>
        <v/>
      </c>
      <c r="X34" s="86" t="str">
        <f t="shared" si="8"/>
        <v/>
      </c>
      <c r="Y34" s="92"/>
      <c r="Z34" s="97"/>
      <c r="AC34" s="81" t="e">
        <f>VLOOKUP(B34,栄養データ!$A$2:$J$482,1,)</f>
        <v>#N/A</v>
      </c>
      <c r="AD34" s="81" t="e">
        <f>VLOOKUP(B34,栄養データ!$A$2:$J$482,3,)</f>
        <v>#N/A</v>
      </c>
      <c r="AE34" s="81" t="e">
        <f>VLOOKUP(B34,栄養データ!$A$2:$J$482,4,)</f>
        <v>#N/A</v>
      </c>
      <c r="AF34" s="81" t="e">
        <f>VLOOKUP(B34,栄養データ!$A$2:$K$482,11,)</f>
        <v>#N/A</v>
      </c>
      <c r="AG34" s="81" t="e">
        <f>VLOOKUP(B34,栄養データ!$A$2:$J$482,5,)</f>
        <v>#N/A</v>
      </c>
      <c r="AH34" s="81" t="e">
        <f>VLOOKUP(B34,栄養データ!$A$2:$J$482,6,)</f>
        <v>#N/A</v>
      </c>
      <c r="AI34" s="81" t="e">
        <f>VLOOKUP(B34,栄養データ!$A$2:$J$482,7,)</f>
        <v>#N/A</v>
      </c>
      <c r="AJ34" s="81" t="e">
        <f>VLOOKUP(B34,栄養データ!$A$2:$J$482,8,)</f>
        <v>#N/A</v>
      </c>
      <c r="AK34" s="81" t="e">
        <f>VLOOKUP(B34,栄養データ!$A$2:$J$482,9,)</f>
        <v>#N/A</v>
      </c>
      <c r="AL34" s="81" t="e">
        <f>VLOOKUP(B34,栄養データ!$A$2:$J$482,10,)</f>
        <v>#N/A</v>
      </c>
    </row>
    <row r="35" spans="1:38" ht="14.25" customHeight="1" x14ac:dyDescent="0.25">
      <c r="A35" s="82"/>
      <c r="B35" s="83"/>
      <c r="C35" s="84"/>
      <c r="D35" s="85" t="str">
        <f t="shared" si="0"/>
        <v/>
      </c>
      <c r="E35" s="86" t="e">
        <f t="shared" si="20"/>
        <v>#N/A</v>
      </c>
      <c r="F35" s="87" t="str">
        <f t="shared" si="9"/>
        <v/>
      </c>
      <c r="G35" s="73" t="str">
        <f t="shared" si="1"/>
        <v/>
      </c>
      <c r="H35" s="88" t="str">
        <f t="shared" si="10"/>
        <v/>
      </c>
      <c r="I35" s="89" t="str">
        <f t="shared" si="2"/>
        <v/>
      </c>
      <c r="J35" s="90"/>
      <c r="K35" s="81" t="str">
        <f t="shared" si="18"/>
        <v/>
      </c>
      <c r="L35" s="86" t="e">
        <f t="shared" si="11"/>
        <v>#N/A</v>
      </c>
      <c r="M35" s="91" t="str">
        <f t="shared" si="12"/>
        <v/>
      </c>
      <c r="N35" s="86" t="str">
        <f t="shared" si="3"/>
        <v/>
      </c>
      <c r="O35" s="87" t="str">
        <f t="shared" si="13"/>
        <v/>
      </c>
      <c r="P35" s="89" t="str">
        <f t="shared" si="4"/>
        <v/>
      </c>
      <c r="Q35" s="87" t="str">
        <f t="shared" si="14"/>
        <v/>
      </c>
      <c r="R35" s="89" t="str">
        <f t="shared" si="5"/>
        <v/>
      </c>
      <c r="S35" s="87" t="str">
        <f t="shared" si="15"/>
        <v/>
      </c>
      <c r="T35" s="89" t="str">
        <f t="shared" si="6"/>
        <v/>
      </c>
      <c r="U35" s="87" t="str">
        <f t="shared" si="16"/>
        <v/>
      </c>
      <c r="V35" s="89" t="str">
        <f t="shared" si="7"/>
        <v/>
      </c>
      <c r="W35" s="87" t="str">
        <f t="shared" si="17"/>
        <v/>
      </c>
      <c r="X35" s="86" t="str">
        <f t="shared" si="8"/>
        <v/>
      </c>
      <c r="Y35" s="92"/>
      <c r="Z35" s="97"/>
      <c r="AC35" s="81" t="e">
        <f>VLOOKUP(B35,栄養データ!$A$2:$J$482,1,)</f>
        <v>#N/A</v>
      </c>
      <c r="AD35" s="81" t="e">
        <f>VLOOKUP(B35,栄養データ!$A$2:$J$482,3,)</f>
        <v>#N/A</v>
      </c>
      <c r="AE35" s="81" t="e">
        <f>VLOOKUP(B35,栄養データ!$A$2:$J$482,4,)</f>
        <v>#N/A</v>
      </c>
      <c r="AF35" s="81" t="e">
        <f>VLOOKUP(B35,栄養データ!$A$2:$K$482,11,)</f>
        <v>#N/A</v>
      </c>
      <c r="AG35" s="81" t="e">
        <f>VLOOKUP(B35,栄養データ!$A$2:$J$482,5,)</f>
        <v>#N/A</v>
      </c>
      <c r="AH35" s="81" t="e">
        <f>VLOOKUP(B35,栄養データ!$A$2:$J$482,6,)</f>
        <v>#N/A</v>
      </c>
      <c r="AI35" s="81" t="e">
        <f>VLOOKUP(B35,栄養データ!$A$2:$J$482,7,)</f>
        <v>#N/A</v>
      </c>
      <c r="AJ35" s="81" t="e">
        <f>VLOOKUP(B35,栄養データ!$A$2:$J$482,8,)</f>
        <v>#N/A</v>
      </c>
      <c r="AK35" s="81" t="e">
        <f>VLOOKUP(B35,栄養データ!$A$2:$J$482,9,)</f>
        <v>#N/A</v>
      </c>
      <c r="AL35" s="81" t="e">
        <f>VLOOKUP(B35,栄養データ!$A$2:$J$482,10,)</f>
        <v>#N/A</v>
      </c>
    </row>
    <row r="36" spans="1:38" ht="14.25" customHeight="1" x14ac:dyDescent="0.25">
      <c r="A36" s="82"/>
      <c r="B36" s="83"/>
      <c r="C36" s="84"/>
      <c r="D36" s="85" t="str">
        <f t="shared" si="0"/>
        <v/>
      </c>
      <c r="E36" s="86" t="e">
        <f t="shared" si="20"/>
        <v>#N/A</v>
      </c>
      <c r="F36" s="87" t="str">
        <f t="shared" si="9"/>
        <v/>
      </c>
      <c r="G36" s="73" t="str">
        <f t="shared" si="1"/>
        <v/>
      </c>
      <c r="H36" s="88" t="str">
        <f t="shared" si="10"/>
        <v/>
      </c>
      <c r="I36" s="89" t="str">
        <f t="shared" si="2"/>
        <v/>
      </c>
      <c r="J36" s="90"/>
      <c r="K36" s="81" t="str">
        <f t="shared" si="18"/>
        <v/>
      </c>
      <c r="L36" s="86" t="e">
        <f t="shared" si="11"/>
        <v>#N/A</v>
      </c>
      <c r="M36" s="91" t="str">
        <f t="shared" si="12"/>
        <v/>
      </c>
      <c r="N36" s="86" t="str">
        <f t="shared" si="3"/>
        <v/>
      </c>
      <c r="O36" s="87" t="str">
        <f t="shared" si="13"/>
        <v/>
      </c>
      <c r="P36" s="89" t="str">
        <f t="shared" si="4"/>
        <v/>
      </c>
      <c r="Q36" s="87" t="str">
        <f t="shared" si="14"/>
        <v/>
      </c>
      <c r="R36" s="89" t="str">
        <f t="shared" si="5"/>
        <v/>
      </c>
      <c r="S36" s="87" t="str">
        <f t="shared" si="15"/>
        <v/>
      </c>
      <c r="T36" s="89" t="str">
        <f t="shared" si="6"/>
        <v/>
      </c>
      <c r="U36" s="87" t="str">
        <f t="shared" si="16"/>
        <v/>
      </c>
      <c r="V36" s="89" t="str">
        <f t="shared" si="7"/>
        <v/>
      </c>
      <c r="W36" s="87" t="str">
        <f t="shared" si="17"/>
        <v/>
      </c>
      <c r="X36" s="86" t="str">
        <f t="shared" si="8"/>
        <v/>
      </c>
      <c r="Y36" s="92"/>
      <c r="Z36" s="97"/>
      <c r="AC36" s="81" t="e">
        <f>VLOOKUP(B36,栄養データ!$A$2:$J$482,1,)</f>
        <v>#N/A</v>
      </c>
      <c r="AD36" s="81" t="e">
        <f>VLOOKUP(B36,栄養データ!$A$2:$J$482,3,)</f>
        <v>#N/A</v>
      </c>
      <c r="AE36" s="81" t="e">
        <f>VLOOKUP(B36,栄養データ!$A$2:$J$482,4,)</f>
        <v>#N/A</v>
      </c>
      <c r="AF36" s="81" t="e">
        <f>VLOOKUP(B36,栄養データ!$A$2:$K$482,11,)</f>
        <v>#N/A</v>
      </c>
      <c r="AG36" s="81" t="e">
        <f>VLOOKUP(B36,栄養データ!$A$2:$J$482,5,)</f>
        <v>#N/A</v>
      </c>
      <c r="AH36" s="81" t="e">
        <f>VLOOKUP(B36,栄養データ!$A$2:$J$482,6,)</f>
        <v>#N/A</v>
      </c>
      <c r="AI36" s="81" t="e">
        <f>VLOOKUP(B36,栄養データ!$A$2:$J$482,7,)</f>
        <v>#N/A</v>
      </c>
      <c r="AJ36" s="81" t="e">
        <f>VLOOKUP(B36,栄養データ!$A$2:$J$482,8,)</f>
        <v>#N/A</v>
      </c>
      <c r="AK36" s="81" t="e">
        <f>VLOOKUP(B36,栄養データ!$A$2:$J$482,9,)</f>
        <v>#N/A</v>
      </c>
      <c r="AL36" s="81" t="e">
        <f>VLOOKUP(B36,栄養データ!$A$2:$J$482,10,)</f>
        <v>#N/A</v>
      </c>
    </row>
    <row r="37" spans="1:38" ht="14.25" customHeight="1" x14ac:dyDescent="0.25">
      <c r="A37" s="82"/>
      <c r="B37" s="83"/>
      <c r="C37" s="84"/>
      <c r="D37" s="85" t="str">
        <f t="shared" si="0"/>
        <v/>
      </c>
      <c r="E37" s="86" t="e">
        <f t="shared" si="20"/>
        <v>#N/A</v>
      </c>
      <c r="F37" s="87" t="str">
        <f t="shared" si="9"/>
        <v/>
      </c>
      <c r="G37" s="73" t="str">
        <f t="shared" si="1"/>
        <v/>
      </c>
      <c r="H37" s="88" t="str">
        <f t="shared" si="10"/>
        <v/>
      </c>
      <c r="I37" s="89" t="str">
        <f t="shared" si="2"/>
        <v/>
      </c>
      <c r="J37" s="90"/>
      <c r="K37" s="81" t="str">
        <f t="shared" si="18"/>
        <v/>
      </c>
      <c r="L37" s="86" t="e">
        <f t="shared" si="11"/>
        <v>#N/A</v>
      </c>
      <c r="M37" s="91" t="str">
        <f t="shared" si="12"/>
        <v/>
      </c>
      <c r="N37" s="86" t="str">
        <f t="shared" si="3"/>
        <v/>
      </c>
      <c r="O37" s="87" t="str">
        <f t="shared" si="13"/>
        <v/>
      </c>
      <c r="P37" s="89" t="str">
        <f t="shared" si="4"/>
        <v/>
      </c>
      <c r="Q37" s="87" t="str">
        <f t="shared" si="14"/>
        <v/>
      </c>
      <c r="R37" s="89" t="str">
        <f t="shared" si="5"/>
        <v/>
      </c>
      <c r="S37" s="87" t="str">
        <f t="shared" si="15"/>
        <v/>
      </c>
      <c r="T37" s="89" t="str">
        <f t="shared" si="6"/>
        <v/>
      </c>
      <c r="U37" s="87" t="str">
        <f t="shared" si="16"/>
        <v/>
      </c>
      <c r="V37" s="89" t="str">
        <f t="shared" si="7"/>
        <v/>
      </c>
      <c r="W37" s="87" t="str">
        <f t="shared" si="17"/>
        <v/>
      </c>
      <c r="X37" s="86" t="str">
        <f t="shared" si="8"/>
        <v/>
      </c>
      <c r="Y37" s="92"/>
      <c r="Z37" s="95"/>
      <c r="AC37" s="81" t="e">
        <f>VLOOKUP(B37,栄養データ!$A$2:$J$482,1,)</f>
        <v>#N/A</v>
      </c>
      <c r="AD37" s="81" t="e">
        <f>VLOOKUP(B37,栄養データ!$A$2:$J$482,3,)</f>
        <v>#N/A</v>
      </c>
      <c r="AE37" s="81" t="e">
        <f>VLOOKUP(B37,栄養データ!$A$2:$J$482,4,)</f>
        <v>#N/A</v>
      </c>
      <c r="AF37" s="81" t="e">
        <f>VLOOKUP(B37,栄養データ!$A$2:$K$482,11,)</f>
        <v>#N/A</v>
      </c>
      <c r="AG37" s="81" t="e">
        <f>VLOOKUP(B37,栄養データ!$A$2:$J$482,5,)</f>
        <v>#N/A</v>
      </c>
      <c r="AH37" s="81" t="e">
        <f>VLOOKUP(B37,栄養データ!$A$2:$J$482,6,)</f>
        <v>#N/A</v>
      </c>
      <c r="AI37" s="81" t="e">
        <f>VLOOKUP(B37,栄養データ!$A$2:$J$482,7,)</f>
        <v>#N/A</v>
      </c>
      <c r="AJ37" s="81" t="e">
        <f>VLOOKUP(B37,栄養データ!$A$2:$J$482,8,)</f>
        <v>#N/A</v>
      </c>
      <c r="AK37" s="81" t="e">
        <f>VLOOKUP(B37,栄養データ!$A$2:$J$482,9,)</f>
        <v>#N/A</v>
      </c>
      <c r="AL37" s="81" t="e">
        <f>VLOOKUP(B37,栄養データ!$A$2:$J$482,10,)</f>
        <v>#N/A</v>
      </c>
    </row>
    <row r="38" spans="1:38" ht="14.25" customHeight="1" x14ac:dyDescent="0.25">
      <c r="A38" s="98"/>
      <c r="B38" s="83"/>
      <c r="C38" s="84"/>
      <c r="D38" s="85" t="str">
        <f t="shared" si="0"/>
        <v/>
      </c>
      <c r="E38" s="86" t="e">
        <f t="shared" si="20"/>
        <v>#N/A</v>
      </c>
      <c r="F38" s="87" t="str">
        <f t="shared" si="9"/>
        <v/>
      </c>
      <c r="G38" s="73" t="str">
        <f t="shared" si="1"/>
        <v/>
      </c>
      <c r="H38" s="88" t="str">
        <f t="shared" si="10"/>
        <v/>
      </c>
      <c r="I38" s="89" t="str">
        <f t="shared" si="2"/>
        <v/>
      </c>
      <c r="J38" s="90"/>
      <c r="K38" s="81" t="str">
        <f t="shared" si="18"/>
        <v/>
      </c>
      <c r="L38" s="86" t="e">
        <f t="shared" si="11"/>
        <v>#N/A</v>
      </c>
      <c r="M38" s="91" t="str">
        <f t="shared" si="12"/>
        <v/>
      </c>
      <c r="N38" s="86" t="str">
        <f t="shared" si="3"/>
        <v/>
      </c>
      <c r="O38" s="87" t="str">
        <f t="shared" si="13"/>
        <v/>
      </c>
      <c r="P38" s="89" t="str">
        <f t="shared" si="4"/>
        <v/>
      </c>
      <c r="Q38" s="87" t="str">
        <f t="shared" si="14"/>
        <v/>
      </c>
      <c r="R38" s="89" t="str">
        <f t="shared" si="5"/>
        <v/>
      </c>
      <c r="S38" s="87" t="str">
        <f t="shared" si="15"/>
        <v/>
      </c>
      <c r="T38" s="89" t="str">
        <f t="shared" si="6"/>
        <v/>
      </c>
      <c r="U38" s="87" t="str">
        <f t="shared" si="16"/>
        <v/>
      </c>
      <c r="V38" s="89" t="str">
        <f t="shared" si="7"/>
        <v/>
      </c>
      <c r="W38" s="87" t="str">
        <f t="shared" si="17"/>
        <v/>
      </c>
      <c r="X38" s="86" t="str">
        <f t="shared" si="8"/>
        <v/>
      </c>
      <c r="Y38" s="92"/>
      <c r="Z38" s="95"/>
      <c r="AC38" s="81" t="e">
        <f>VLOOKUP(B38,栄養データ!$A$2:$J$482,1,)</f>
        <v>#N/A</v>
      </c>
      <c r="AD38" s="81" t="e">
        <f>VLOOKUP(B38,栄養データ!$A$2:$J$482,3,)</f>
        <v>#N/A</v>
      </c>
      <c r="AE38" s="81" t="e">
        <f>VLOOKUP(B38,栄養データ!$A$2:$J$482,4,)</f>
        <v>#N/A</v>
      </c>
      <c r="AF38" s="81" t="e">
        <f>VLOOKUP(B38,栄養データ!$A$2:$K$482,11,)</f>
        <v>#N/A</v>
      </c>
      <c r="AG38" s="81" t="e">
        <f>VLOOKUP(B38,栄養データ!$A$2:$J$482,5,)</f>
        <v>#N/A</v>
      </c>
      <c r="AH38" s="81" t="e">
        <f>VLOOKUP(B38,栄養データ!$A$2:$J$482,6,)</f>
        <v>#N/A</v>
      </c>
      <c r="AI38" s="81" t="e">
        <f>VLOOKUP(B38,栄養データ!$A$2:$J$482,7,)</f>
        <v>#N/A</v>
      </c>
      <c r="AJ38" s="81" t="e">
        <f>VLOOKUP(B38,栄養データ!$A$2:$J$482,8,)</f>
        <v>#N/A</v>
      </c>
      <c r="AK38" s="81" t="e">
        <f>VLOOKUP(B38,栄養データ!$A$2:$J$482,9,)</f>
        <v>#N/A</v>
      </c>
      <c r="AL38" s="81" t="e">
        <f>VLOOKUP(B38,栄養データ!$A$2:$J$482,10,)</f>
        <v>#N/A</v>
      </c>
    </row>
    <row r="39" spans="1:38" ht="14.25" customHeight="1" x14ac:dyDescent="0.25">
      <c r="A39" s="98"/>
      <c r="B39" s="83"/>
      <c r="C39" s="84"/>
      <c r="D39" s="85" t="str">
        <f t="shared" si="0"/>
        <v/>
      </c>
      <c r="E39" s="86" t="e">
        <f t="shared" si="20"/>
        <v>#N/A</v>
      </c>
      <c r="F39" s="87" t="str">
        <f t="shared" si="9"/>
        <v/>
      </c>
      <c r="G39" s="73" t="str">
        <f t="shared" si="1"/>
        <v/>
      </c>
      <c r="H39" s="88" t="str">
        <f t="shared" si="10"/>
        <v/>
      </c>
      <c r="I39" s="89" t="str">
        <f t="shared" si="2"/>
        <v/>
      </c>
      <c r="J39" s="90"/>
      <c r="K39" s="81" t="str">
        <f>IF(B39="","",L39)</f>
        <v/>
      </c>
      <c r="L39" s="86" t="e">
        <f t="shared" si="11"/>
        <v>#N/A</v>
      </c>
      <c r="M39" s="91" t="str">
        <f t="shared" si="12"/>
        <v/>
      </c>
      <c r="N39" s="86" t="str">
        <f t="shared" si="3"/>
        <v/>
      </c>
      <c r="O39" s="87" t="str">
        <f t="shared" si="13"/>
        <v/>
      </c>
      <c r="P39" s="89" t="str">
        <f t="shared" si="4"/>
        <v/>
      </c>
      <c r="Q39" s="87" t="str">
        <f t="shared" si="14"/>
        <v/>
      </c>
      <c r="R39" s="89" t="str">
        <f t="shared" si="5"/>
        <v/>
      </c>
      <c r="S39" s="87" t="str">
        <f t="shared" si="15"/>
        <v/>
      </c>
      <c r="T39" s="89" t="str">
        <f t="shared" si="6"/>
        <v/>
      </c>
      <c r="U39" s="87" t="str">
        <f t="shared" si="16"/>
        <v/>
      </c>
      <c r="V39" s="89" t="str">
        <f t="shared" si="7"/>
        <v/>
      </c>
      <c r="W39" s="87" t="str">
        <f t="shared" si="17"/>
        <v/>
      </c>
      <c r="X39" s="86" t="str">
        <f t="shared" si="8"/>
        <v/>
      </c>
      <c r="Y39" s="92"/>
      <c r="Z39" s="95"/>
      <c r="AC39" s="81" t="e">
        <f>VLOOKUP(B39,栄養データ!$A$2:$J$482,1,)</f>
        <v>#N/A</v>
      </c>
      <c r="AD39" s="81" t="e">
        <f>VLOOKUP(B39,栄養データ!$A$2:$J$482,3,)</f>
        <v>#N/A</v>
      </c>
      <c r="AE39" s="81" t="e">
        <f>VLOOKUP(B39,栄養データ!$A$2:$J$482,4,)</f>
        <v>#N/A</v>
      </c>
      <c r="AF39" s="81" t="e">
        <f>VLOOKUP(B39,栄養データ!$A$2:$K$482,11,)</f>
        <v>#N/A</v>
      </c>
      <c r="AG39" s="81" t="e">
        <f>VLOOKUP(B39,栄養データ!$A$2:$J$482,5,)</f>
        <v>#N/A</v>
      </c>
      <c r="AH39" s="81" t="e">
        <f>VLOOKUP(B39,栄養データ!$A$2:$J$482,6,)</f>
        <v>#N/A</v>
      </c>
      <c r="AI39" s="81" t="e">
        <f>VLOOKUP(B39,栄養データ!$A$2:$J$482,7,)</f>
        <v>#N/A</v>
      </c>
      <c r="AJ39" s="81" t="e">
        <f>VLOOKUP(B39,栄養データ!$A$2:$J$482,8,)</f>
        <v>#N/A</v>
      </c>
      <c r="AK39" s="81" t="e">
        <f>VLOOKUP(B39,栄養データ!$A$2:$J$482,9,)</f>
        <v>#N/A</v>
      </c>
      <c r="AL39" s="81" t="e">
        <f>VLOOKUP(B39,栄養データ!$A$2:$J$482,10,)</f>
        <v>#N/A</v>
      </c>
    </row>
    <row r="40" spans="1:38" s="49" customFormat="1" ht="14.25" customHeight="1" x14ac:dyDescent="0.25">
      <c r="A40" s="98"/>
      <c r="B40" s="83"/>
      <c r="C40" s="84"/>
      <c r="D40" s="85" t="str">
        <f t="shared" si="0"/>
        <v/>
      </c>
      <c r="E40" s="86" t="e">
        <f t="shared" si="20"/>
        <v>#N/A</v>
      </c>
      <c r="F40" s="87" t="str">
        <f t="shared" si="9"/>
        <v/>
      </c>
      <c r="G40" s="73" t="str">
        <f t="shared" si="1"/>
        <v/>
      </c>
      <c r="H40" s="88" t="str">
        <f t="shared" si="10"/>
        <v/>
      </c>
      <c r="I40" s="89" t="str">
        <f t="shared" si="2"/>
        <v/>
      </c>
      <c r="J40" s="90"/>
      <c r="K40" s="81" t="str">
        <f t="shared" si="18"/>
        <v/>
      </c>
      <c r="L40" s="86" t="e">
        <f t="shared" si="11"/>
        <v>#N/A</v>
      </c>
      <c r="M40" s="91" t="str">
        <f t="shared" si="12"/>
        <v/>
      </c>
      <c r="N40" s="86" t="str">
        <f t="shared" si="3"/>
        <v/>
      </c>
      <c r="O40" s="87" t="str">
        <f t="shared" si="13"/>
        <v/>
      </c>
      <c r="P40" s="89" t="str">
        <f t="shared" si="4"/>
        <v/>
      </c>
      <c r="Q40" s="87" t="str">
        <f t="shared" si="14"/>
        <v/>
      </c>
      <c r="R40" s="89" t="str">
        <f t="shared" si="5"/>
        <v/>
      </c>
      <c r="S40" s="87" t="str">
        <f t="shared" si="15"/>
        <v/>
      </c>
      <c r="T40" s="89" t="str">
        <f t="shared" si="6"/>
        <v/>
      </c>
      <c r="U40" s="87" t="str">
        <f t="shared" si="16"/>
        <v/>
      </c>
      <c r="V40" s="89" t="str">
        <f t="shared" si="7"/>
        <v/>
      </c>
      <c r="W40" s="87" t="str">
        <f t="shared" si="17"/>
        <v/>
      </c>
      <c r="X40" s="86" t="str">
        <f t="shared" si="8"/>
        <v/>
      </c>
      <c r="Y40" s="92"/>
      <c r="Z40" s="99"/>
      <c r="AC40" s="81" t="e">
        <f>VLOOKUP(B40,栄養データ!$A$2:$J$482,1,)</f>
        <v>#N/A</v>
      </c>
      <c r="AD40" s="81" t="e">
        <f>VLOOKUP(B40,栄養データ!$A$2:$J$482,3,)</f>
        <v>#N/A</v>
      </c>
      <c r="AE40" s="81" t="e">
        <f>VLOOKUP(B40,栄養データ!$A$2:$J$482,4,)</f>
        <v>#N/A</v>
      </c>
      <c r="AF40" s="81" t="e">
        <f>VLOOKUP(B40,栄養データ!$A$2:$K$482,11,)</f>
        <v>#N/A</v>
      </c>
      <c r="AG40" s="81" t="e">
        <f>VLOOKUP(B40,栄養データ!$A$2:$J$482,5,)</f>
        <v>#N/A</v>
      </c>
      <c r="AH40" s="81" t="e">
        <f>VLOOKUP(B40,栄養データ!$A$2:$J$482,6,)</f>
        <v>#N/A</v>
      </c>
      <c r="AI40" s="81" t="e">
        <f>VLOOKUP(B40,栄養データ!$A$2:$J$482,7,)</f>
        <v>#N/A</v>
      </c>
      <c r="AJ40" s="81" t="e">
        <f>VLOOKUP(B40,栄養データ!$A$2:$J$482,8,)</f>
        <v>#N/A</v>
      </c>
      <c r="AK40" s="81" t="e">
        <f>VLOOKUP(B40,栄養データ!$A$2:$J$482,9,)</f>
        <v>#N/A</v>
      </c>
      <c r="AL40" s="81" t="e">
        <f>VLOOKUP(B40,栄養データ!$A$2:$J$482,10,)</f>
        <v>#N/A</v>
      </c>
    </row>
    <row r="41" spans="1:38" ht="14.25" customHeight="1" x14ac:dyDescent="0.25">
      <c r="A41" s="82"/>
      <c r="B41" s="83"/>
      <c r="C41" s="84"/>
      <c r="D41" s="85" t="str">
        <f t="shared" si="0"/>
        <v/>
      </c>
      <c r="E41" s="86" t="e">
        <f t="shared" si="20"/>
        <v>#N/A</v>
      </c>
      <c r="F41" s="87" t="str">
        <f t="shared" si="9"/>
        <v/>
      </c>
      <c r="G41" s="73" t="str">
        <f t="shared" si="1"/>
        <v/>
      </c>
      <c r="H41" s="88" t="str">
        <f t="shared" si="10"/>
        <v/>
      </c>
      <c r="I41" s="89" t="str">
        <f t="shared" si="2"/>
        <v/>
      </c>
      <c r="J41" s="90"/>
      <c r="K41" s="81" t="str">
        <f t="shared" si="18"/>
        <v/>
      </c>
      <c r="L41" s="86" t="e">
        <f t="shared" si="11"/>
        <v>#N/A</v>
      </c>
      <c r="M41" s="91" t="str">
        <f t="shared" si="12"/>
        <v/>
      </c>
      <c r="N41" s="86" t="str">
        <f t="shared" si="3"/>
        <v/>
      </c>
      <c r="O41" s="87" t="str">
        <f t="shared" si="13"/>
        <v/>
      </c>
      <c r="P41" s="89" t="str">
        <f t="shared" si="4"/>
        <v/>
      </c>
      <c r="Q41" s="87" t="str">
        <f t="shared" si="14"/>
        <v/>
      </c>
      <c r="R41" s="89" t="str">
        <f t="shared" si="5"/>
        <v/>
      </c>
      <c r="S41" s="87" t="str">
        <f t="shared" si="15"/>
        <v/>
      </c>
      <c r="T41" s="89" t="str">
        <f t="shared" si="6"/>
        <v/>
      </c>
      <c r="U41" s="87" t="str">
        <f t="shared" si="16"/>
        <v/>
      </c>
      <c r="V41" s="89" t="str">
        <f t="shared" si="7"/>
        <v/>
      </c>
      <c r="W41" s="87" t="str">
        <f t="shared" si="17"/>
        <v/>
      </c>
      <c r="X41" s="86" t="str">
        <f t="shared" si="8"/>
        <v/>
      </c>
      <c r="Y41" s="100"/>
      <c r="Z41" s="101"/>
      <c r="AC41" s="81" t="e">
        <f>VLOOKUP(B41,栄養データ!$A$2:$J$482,1,)</f>
        <v>#N/A</v>
      </c>
      <c r="AD41" s="81" t="e">
        <f>VLOOKUP(B41,栄養データ!$A$2:$J$482,3,)</f>
        <v>#N/A</v>
      </c>
      <c r="AE41" s="81" t="e">
        <f>VLOOKUP(B41,栄養データ!$A$2:$J$482,4,)</f>
        <v>#N/A</v>
      </c>
      <c r="AF41" s="81" t="e">
        <f>VLOOKUP(B41,栄養データ!$A$2:$K$482,11,)</f>
        <v>#N/A</v>
      </c>
      <c r="AG41" s="81" t="e">
        <f>VLOOKUP(B41,栄養データ!$A$2:$J$482,5,)</f>
        <v>#N/A</v>
      </c>
      <c r="AH41" s="81" t="e">
        <f>VLOOKUP(B41,栄養データ!$A$2:$J$482,6,)</f>
        <v>#N/A</v>
      </c>
      <c r="AI41" s="81" t="e">
        <f>VLOOKUP(B41,栄養データ!$A$2:$J$482,7,)</f>
        <v>#N/A</v>
      </c>
      <c r="AJ41" s="81" t="e">
        <f>VLOOKUP(B41,栄養データ!$A$2:$J$482,8,)</f>
        <v>#N/A</v>
      </c>
      <c r="AK41" s="81" t="e">
        <f>VLOOKUP(B41,栄養データ!$A$2:$J$482,9,)</f>
        <v>#N/A</v>
      </c>
      <c r="AL41" s="81" t="e">
        <f>VLOOKUP(B41,栄養データ!$A$2:$J$482,10,)</f>
        <v>#N/A</v>
      </c>
    </row>
    <row r="42" spans="1:38" ht="14.25" customHeight="1" x14ac:dyDescent="0.25">
      <c r="A42" s="82"/>
      <c r="B42" s="83"/>
      <c r="C42" s="84"/>
      <c r="D42" s="85" t="str">
        <f t="shared" si="0"/>
        <v/>
      </c>
      <c r="E42" s="86" t="e">
        <f t="shared" si="20"/>
        <v>#N/A</v>
      </c>
      <c r="F42" s="87" t="str">
        <f t="shared" si="9"/>
        <v/>
      </c>
      <c r="G42" s="73" t="str">
        <f t="shared" si="1"/>
        <v/>
      </c>
      <c r="H42" s="88" t="str">
        <f t="shared" si="10"/>
        <v/>
      </c>
      <c r="I42" s="89" t="str">
        <f t="shared" si="2"/>
        <v/>
      </c>
      <c r="J42" s="90"/>
      <c r="K42" s="81" t="str">
        <f t="shared" si="18"/>
        <v/>
      </c>
      <c r="L42" s="86" t="e">
        <f t="shared" si="11"/>
        <v>#N/A</v>
      </c>
      <c r="M42" s="91" t="str">
        <f t="shared" si="12"/>
        <v/>
      </c>
      <c r="N42" s="86" t="str">
        <f t="shared" si="3"/>
        <v/>
      </c>
      <c r="O42" s="87" t="str">
        <f t="shared" si="13"/>
        <v/>
      </c>
      <c r="P42" s="89" t="str">
        <f t="shared" si="4"/>
        <v/>
      </c>
      <c r="Q42" s="87" t="str">
        <f t="shared" si="14"/>
        <v/>
      </c>
      <c r="R42" s="89" t="str">
        <f t="shared" si="5"/>
        <v/>
      </c>
      <c r="S42" s="87" t="str">
        <f t="shared" si="15"/>
        <v/>
      </c>
      <c r="T42" s="89" t="str">
        <f t="shared" si="6"/>
        <v/>
      </c>
      <c r="U42" s="87" t="str">
        <f t="shared" si="16"/>
        <v/>
      </c>
      <c r="V42" s="89" t="str">
        <f t="shared" si="7"/>
        <v/>
      </c>
      <c r="W42" s="87" t="str">
        <f t="shared" si="17"/>
        <v/>
      </c>
      <c r="X42" s="86" t="str">
        <f t="shared" si="8"/>
        <v/>
      </c>
      <c r="Y42" s="100"/>
      <c r="Z42" s="101"/>
      <c r="AC42" s="81" t="e">
        <f>VLOOKUP(B42,栄養データ!$A$2:$J$482,1,)</f>
        <v>#N/A</v>
      </c>
      <c r="AD42" s="81" t="e">
        <f>VLOOKUP(B42,栄養データ!$A$2:$J$482,3,)</f>
        <v>#N/A</v>
      </c>
      <c r="AE42" s="81" t="e">
        <f>VLOOKUP(B42,栄養データ!$A$2:$J$482,4,)</f>
        <v>#N/A</v>
      </c>
      <c r="AF42" s="81" t="e">
        <f>VLOOKUP(B42,栄養データ!$A$2:$K$482,11,)</f>
        <v>#N/A</v>
      </c>
      <c r="AG42" s="81" t="e">
        <f>VLOOKUP(B42,栄養データ!$A$2:$J$482,5,)</f>
        <v>#N/A</v>
      </c>
      <c r="AH42" s="81" t="e">
        <f>VLOOKUP(B42,栄養データ!$A$2:$J$482,6,)</f>
        <v>#N/A</v>
      </c>
      <c r="AI42" s="81" t="e">
        <f>VLOOKUP(B42,栄養データ!$A$2:$J$482,7,)</f>
        <v>#N/A</v>
      </c>
      <c r="AJ42" s="81" t="e">
        <f>VLOOKUP(B42,栄養データ!$A$2:$J$482,8,)</f>
        <v>#N/A</v>
      </c>
      <c r="AK42" s="81" t="e">
        <f>VLOOKUP(B42,栄養データ!$A$2:$J$482,9,)</f>
        <v>#N/A</v>
      </c>
      <c r="AL42" s="81" t="e">
        <f>VLOOKUP(B42,栄養データ!$A$2:$J$482,10,)</f>
        <v>#N/A</v>
      </c>
    </row>
    <row r="43" spans="1:38" ht="14.25" customHeight="1" x14ac:dyDescent="0.25">
      <c r="A43" s="82"/>
      <c r="B43" s="102"/>
      <c r="C43" s="84"/>
      <c r="D43" s="103" t="str">
        <f t="shared" si="0"/>
        <v/>
      </c>
      <c r="E43" s="104" t="e">
        <f t="shared" si="20"/>
        <v>#N/A</v>
      </c>
      <c r="F43" s="105" t="str">
        <f t="shared" si="9"/>
        <v/>
      </c>
      <c r="G43" s="106" t="str">
        <f t="shared" si="1"/>
        <v/>
      </c>
      <c r="H43" s="107" t="str">
        <f t="shared" si="10"/>
        <v/>
      </c>
      <c r="I43" s="108" t="str">
        <f t="shared" si="2"/>
        <v/>
      </c>
      <c r="J43" s="90"/>
      <c r="K43" s="109" t="str">
        <f t="shared" si="18"/>
        <v/>
      </c>
      <c r="L43" s="104" t="e">
        <f t="shared" si="11"/>
        <v>#N/A</v>
      </c>
      <c r="M43" s="110" t="str">
        <f t="shared" si="12"/>
        <v/>
      </c>
      <c r="N43" s="104" t="str">
        <f t="shared" si="3"/>
        <v/>
      </c>
      <c r="O43" s="105" t="str">
        <f t="shared" si="13"/>
        <v/>
      </c>
      <c r="P43" s="108" t="str">
        <f t="shared" si="4"/>
        <v/>
      </c>
      <c r="Q43" s="105" t="str">
        <f t="shared" si="14"/>
        <v/>
      </c>
      <c r="R43" s="108" t="str">
        <f t="shared" si="5"/>
        <v/>
      </c>
      <c r="S43" s="105" t="str">
        <f t="shared" si="15"/>
        <v/>
      </c>
      <c r="T43" s="108" t="str">
        <f t="shared" si="6"/>
        <v/>
      </c>
      <c r="U43" s="105" t="str">
        <f t="shared" si="16"/>
        <v/>
      </c>
      <c r="V43" s="108" t="str">
        <f t="shared" si="7"/>
        <v/>
      </c>
      <c r="W43" s="105" t="str">
        <f t="shared" si="17"/>
        <v/>
      </c>
      <c r="X43" s="104" t="str">
        <f t="shared" si="8"/>
        <v/>
      </c>
      <c r="Y43" s="100"/>
      <c r="Z43" s="101"/>
      <c r="AC43" s="81" t="e">
        <f>VLOOKUP(B43,栄養データ!$A$2:$J$482,1,)</f>
        <v>#N/A</v>
      </c>
      <c r="AD43" s="81" t="e">
        <f>VLOOKUP(B43,栄養データ!$A$2:$J$482,3,)</f>
        <v>#N/A</v>
      </c>
      <c r="AE43" s="81" t="e">
        <f>VLOOKUP(B43,栄養データ!$A$2:$J$482,4,)</f>
        <v>#N/A</v>
      </c>
      <c r="AF43" s="81" t="e">
        <f>VLOOKUP(B43,栄養データ!$A$2:$K$482,11,)</f>
        <v>#N/A</v>
      </c>
      <c r="AG43" s="81" t="e">
        <f>VLOOKUP(B43,栄養データ!$A$2:$J$482,5,)</f>
        <v>#N/A</v>
      </c>
      <c r="AH43" s="81" t="e">
        <f>VLOOKUP(B43,栄養データ!$A$2:$J$482,6,)</f>
        <v>#N/A</v>
      </c>
      <c r="AI43" s="81" t="e">
        <f>VLOOKUP(B43,栄養データ!$A$2:$J$482,7,)</f>
        <v>#N/A</v>
      </c>
      <c r="AJ43" s="81" t="e">
        <f>VLOOKUP(B43,栄養データ!$A$2:$J$482,8,)</f>
        <v>#N/A</v>
      </c>
      <c r="AK43" s="81" t="e">
        <f>VLOOKUP(B43,栄養データ!$A$2:$J$482,9,)</f>
        <v>#N/A</v>
      </c>
      <c r="AL43" s="81" t="e">
        <f>VLOOKUP(B43,栄養データ!$A$2:$J$482,10,)</f>
        <v>#N/A</v>
      </c>
    </row>
    <row r="44" spans="1:38" ht="14.25" customHeight="1" x14ac:dyDescent="0.25">
      <c r="A44" s="111"/>
      <c r="B44" s="83"/>
      <c r="C44" s="112"/>
      <c r="D44" s="85" t="str">
        <f>IF(B44="","",E44)</f>
        <v/>
      </c>
      <c r="E44" s="86" t="e">
        <f>IF(AD44="","",AD44)</f>
        <v>#N/A</v>
      </c>
      <c r="F44" s="87" t="str">
        <f>G44</f>
        <v/>
      </c>
      <c r="G44" s="73" t="str">
        <f>IF(B44="","",J44/((100-K44)/100))</f>
        <v/>
      </c>
      <c r="H44" s="88" t="str">
        <f>I44</f>
        <v/>
      </c>
      <c r="I44" s="89" t="str">
        <f>IF(B44="","",ROUND(G44*AF44,1))</f>
        <v/>
      </c>
      <c r="J44" s="113"/>
      <c r="K44" s="81" t="str">
        <f>IF(B44="","",L44)</f>
        <v/>
      </c>
      <c r="L44" s="86" t="e">
        <f>AE44</f>
        <v>#N/A</v>
      </c>
      <c r="M44" s="91" t="str">
        <f>N44</f>
        <v/>
      </c>
      <c r="N44" s="86" t="str">
        <f>IF(B44="","",ROUND((J44*AG44)/100,0))</f>
        <v/>
      </c>
      <c r="O44" s="87" t="str">
        <f>P44</f>
        <v/>
      </c>
      <c r="P44" s="89" t="str">
        <f>IF(B44="","",ROUND((J44*AH44)/100,1))</f>
        <v/>
      </c>
      <c r="Q44" s="87" t="str">
        <f>R44</f>
        <v/>
      </c>
      <c r="R44" s="89" t="str">
        <f>IF(B44="","",ROUND((J44*AI44)/100,1))</f>
        <v/>
      </c>
      <c r="S44" s="87" t="str">
        <f>T44</f>
        <v/>
      </c>
      <c r="T44" s="89" t="str">
        <f>IF(B44="","",ROUND((J44*AJ44)/100,1))</f>
        <v/>
      </c>
      <c r="U44" s="87" t="str">
        <f>V44</f>
        <v/>
      </c>
      <c r="V44" s="89" t="str">
        <f>IF(B44="","",ROUND((J44*AK44)/100,1))</f>
        <v/>
      </c>
      <c r="W44" s="87" t="str">
        <f>X44</f>
        <v/>
      </c>
      <c r="X44" s="86" t="str">
        <f>IF(B44="","",ROUND((J44*AL44)/100,1))</f>
        <v/>
      </c>
      <c r="Y44" s="113"/>
      <c r="Z44" s="114"/>
      <c r="AC44" s="81" t="e">
        <f>VLOOKUP(B44,栄養データ!$A$2:$J$482,1,)</f>
        <v>#N/A</v>
      </c>
      <c r="AD44" s="81" t="e">
        <f>VLOOKUP(B44,栄養データ!$A$2:$J$482,3,)</f>
        <v>#N/A</v>
      </c>
      <c r="AE44" s="81" t="e">
        <f>VLOOKUP(B44,栄養データ!$A$2:$J$482,4,)</f>
        <v>#N/A</v>
      </c>
      <c r="AF44" s="81" t="e">
        <f>VLOOKUP(B44,栄養データ!$A$2:$K$482,11,)</f>
        <v>#N/A</v>
      </c>
      <c r="AG44" s="81" t="e">
        <f>VLOOKUP(B44,栄養データ!$A$2:$J$482,5,)</f>
        <v>#N/A</v>
      </c>
      <c r="AH44" s="81" t="e">
        <f>VLOOKUP(B44,栄養データ!$A$2:$J$482,6,)</f>
        <v>#N/A</v>
      </c>
      <c r="AI44" s="81" t="e">
        <f>VLOOKUP(B44,栄養データ!$A$2:$J$482,7,)</f>
        <v>#N/A</v>
      </c>
      <c r="AJ44" s="81" t="e">
        <f>VLOOKUP(B44,栄養データ!$A$2:$J$482,8,)</f>
        <v>#N/A</v>
      </c>
      <c r="AK44" s="81" t="e">
        <f>VLOOKUP(B44,栄養データ!$A$2:$J$482,9,)</f>
        <v>#N/A</v>
      </c>
      <c r="AL44" s="81" t="e">
        <f>VLOOKUP(B44,栄養データ!$A$2:$J$482,10,)</f>
        <v>#N/A</v>
      </c>
    </row>
    <row r="45" spans="1:38" ht="14.25" customHeight="1" x14ac:dyDescent="0.25">
      <c r="A45" s="82"/>
      <c r="B45" s="83"/>
      <c r="C45" s="84"/>
      <c r="D45" s="85" t="str">
        <f>IF(B45="","",E45)</f>
        <v/>
      </c>
      <c r="E45" s="86" t="e">
        <f>IF(AD45="","",AD45)</f>
        <v>#N/A</v>
      </c>
      <c r="F45" s="87" t="str">
        <f>G45</f>
        <v/>
      </c>
      <c r="G45" s="73" t="str">
        <f>IF(B45="","",J45/((100-K45)/100))</f>
        <v/>
      </c>
      <c r="H45" s="88" t="str">
        <f>I45</f>
        <v/>
      </c>
      <c r="I45" s="89" t="str">
        <f>IF(B45="","",ROUND(G45*AF45,1))</f>
        <v/>
      </c>
      <c r="J45" s="90"/>
      <c r="K45" s="81" t="str">
        <f>IF(B45="","",L45)</f>
        <v/>
      </c>
      <c r="L45" s="86" t="e">
        <f>AE45</f>
        <v>#N/A</v>
      </c>
      <c r="M45" s="91" t="str">
        <f>N45</f>
        <v/>
      </c>
      <c r="N45" s="86" t="str">
        <f>IF(B45="","",ROUND((J45*AG45)/100,0))</f>
        <v/>
      </c>
      <c r="O45" s="87" t="str">
        <f>P45</f>
        <v/>
      </c>
      <c r="P45" s="89" t="str">
        <f>IF(B45="","",ROUND((J45*AH45)/100,1))</f>
        <v/>
      </c>
      <c r="Q45" s="87" t="str">
        <f>R45</f>
        <v/>
      </c>
      <c r="R45" s="89" t="str">
        <f>IF(B45="","",ROUND((J45*AI45)/100,1))</f>
        <v/>
      </c>
      <c r="S45" s="87" t="str">
        <f>T45</f>
        <v/>
      </c>
      <c r="T45" s="89" t="str">
        <f>IF(B45="","",ROUND((J45*AJ45)/100,1))</f>
        <v/>
      </c>
      <c r="U45" s="87" t="str">
        <f>V45</f>
        <v/>
      </c>
      <c r="V45" s="89" t="str">
        <f>IF(B45="","",ROUND((J45*AK45)/100,1))</f>
        <v/>
      </c>
      <c r="W45" s="87" t="str">
        <f>X45</f>
        <v/>
      </c>
      <c r="X45" s="86" t="str">
        <f>IF(B45="","",ROUND((J45*AL45)/100,1))</f>
        <v/>
      </c>
      <c r="Y45" s="92"/>
      <c r="Z45" s="93"/>
      <c r="AC45" s="81" t="e">
        <f>VLOOKUP(B45,栄養データ!$A$2:$J$482,1,)</f>
        <v>#N/A</v>
      </c>
      <c r="AD45" s="81" t="e">
        <f>VLOOKUP(B45,栄養データ!$A$2:$J$482,3,)</f>
        <v>#N/A</v>
      </c>
      <c r="AE45" s="81" t="e">
        <f>VLOOKUP(B45,栄養データ!$A$2:$J$482,4,)</f>
        <v>#N/A</v>
      </c>
      <c r="AF45" s="81" t="e">
        <f>VLOOKUP(B45,栄養データ!$A$2:$K$482,11,)</f>
        <v>#N/A</v>
      </c>
      <c r="AG45" s="81" t="e">
        <f>VLOOKUP(B45,栄養データ!$A$2:$J$482,5,)</f>
        <v>#N/A</v>
      </c>
      <c r="AH45" s="81" t="e">
        <f>VLOOKUP(B45,栄養データ!$A$2:$J$482,6,)</f>
        <v>#N/A</v>
      </c>
      <c r="AI45" s="81" t="e">
        <f>VLOOKUP(B45,栄養データ!$A$2:$J$482,7,)</f>
        <v>#N/A</v>
      </c>
      <c r="AJ45" s="81" t="e">
        <f>VLOOKUP(B45,栄養データ!$A$2:$J$482,8,)</f>
        <v>#N/A</v>
      </c>
      <c r="AK45" s="81" t="e">
        <f>VLOOKUP(B45,栄養データ!$A$2:$J$482,9,)</f>
        <v>#N/A</v>
      </c>
      <c r="AL45" s="81" t="e">
        <f>VLOOKUP(B45,栄養データ!$A$2:$J$482,10,)</f>
        <v>#N/A</v>
      </c>
    </row>
    <row r="46" spans="1:38" ht="14.25" customHeight="1" thickBot="1" x14ac:dyDescent="0.3">
      <c r="A46" s="115"/>
      <c r="B46" s="116"/>
      <c r="C46" s="117"/>
      <c r="D46" s="118" t="str">
        <f>IF(B46="","",E46)</f>
        <v/>
      </c>
      <c r="E46" s="119" t="e">
        <f>IF(AD46="","",AD46)</f>
        <v>#N/A</v>
      </c>
      <c r="F46" s="120" t="str">
        <f>G46</f>
        <v/>
      </c>
      <c r="G46" s="121" t="str">
        <f>IF(B46="","",J46/((100-K46)/100))</f>
        <v/>
      </c>
      <c r="H46" s="122" t="str">
        <f>I46</f>
        <v/>
      </c>
      <c r="I46" s="123" t="str">
        <f>IF(B46="","",ROUND(G46*AF46,1))</f>
        <v/>
      </c>
      <c r="J46" s="124"/>
      <c r="K46" s="125" t="str">
        <f>IF(B46="","",L46)</f>
        <v/>
      </c>
      <c r="L46" s="119" t="e">
        <f>AE46</f>
        <v>#N/A</v>
      </c>
      <c r="M46" s="126" t="str">
        <f>N46</f>
        <v/>
      </c>
      <c r="N46" s="119" t="str">
        <f>IF(B46="","",ROUND((J46*AG46)/100,0))</f>
        <v/>
      </c>
      <c r="O46" s="120" t="str">
        <f>P46</f>
        <v/>
      </c>
      <c r="P46" s="123" t="str">
        <f>IF(B46="","",ROUND((J46*AH46)/100,1))</f>
        <v/>
      </c>
      <c r="Q46" s="120" t="str">
        <f>R46</f>
        <v/>
      </c>
      <c r="R46" s="123" t="str">
        <f>IF(B46="","",ROUND((J46*AI46)/100,1))</f>
        <v/>
      </c>
      <c r="S46" s="120" t="str">
        <f>T46</f>
        <v/>
      </c>
      <c r="T46" s="123" t="str">
        <f>IF(B46="","",ROUND((J46*AJ46)/100,1))</f>
        <v/>
      </c>
      <c r="U46" s="120" t="str">
        <f>V46</f>
        <v/>
      </c>
      <c r="V46" s="123" t="str">
        <f>IF(B46="","",ROUND((J46*AK46)/100,1))</f>
        <v/>
      </c>
      <c r="W46" s="120" t="str">
        <f>X46</f>
        <v/>
      </c>
      <c r="X46" s="119" t="str">
        <f>IF(B46="","",ROUND((J46*AL46)/100,1))</f>
        <v/>
      </c>
      <c r="Y46" s="127"/>
      <c r="Z46" s="128"/>
      <c r="AC46" s="81" t="e">
        <f>VLOOKUP(B46,栄養データ!$A$2:$J$482,1,)</f>
        <v>#N/A</v>
      </c>
      <c r="AD46" s="81" t="e">
        <f>VLOOKUP(B46,栄養データ!$A$2:$J$482,3,)</f>
        <v>#N/A</v>
      </c>
      <c r="AE46" s="81" t="e">
        <f>VLOOKUP(B46,栄養データ!$A$2:$J$482,4,)</f>
        <v>#N/A</v>
      </c>
      <c r="AF46" s="81" t="e">
        <f>VLOOKUP(B46,栄養データ!$A$2:$K$482,11,)</f>
        <v>#N/A</v>
      </c>
      <c r="AG46" s="81" t="e">
        <f>VLOOKUP(B46,栄養データ!$A$2:$J$482,5,)</f>
        <v>#N/A</v>
      </c>
      <c r="AH46" s="81" t="e">
        <f>VLOOKUP(B46,栄養データ!$A$2:$J$482,6,)</f>
        <v>#N/A</v>
      </c>
      <c r="AI46" s="81" t="e">
        <f>VLOOKUP(B46,栄養データ!$A$2:$J$482,7,)</f>
        <v>#N/A</v>
      </c>
      <c r="AJ46" s="81" t="e">
        <f>VLOOKUP(B46,栄養データ!$A$2:$J$482,8,)</f>
        <v>#N/A</v>
      </c>
      <c r="AK46" s="81" t="e">
        <f>VLOOKUP(B46,栄養データ!$A$2:$J$482,9,)</f>
        <v>#N/A</v>
      </c>
      <c r="AL46" s="81" t="e">
        <f>VLOOKUP(B46,栄養データ!$A$2:$J$482,10,)</f>
        <v>#N/A</v>
      </c>
    </row>
    <row r="47" spans="1:38" ht="14.25" customHeight="1" x14ac:dyDescent="0.25">
      <c r="A47" s="67"/>
      <c r="B47" s="129"/>
      <c r="C47" s="69"/>
      <c r="D47" s="70" t="str">
        <f>IF(B47="","",E47)</f>
        <v/>
      </c>
      <c r="E47" s="71" t="e">
        <f>IF(AD47="","",AD47)</f>
        <v>#N/A</v>
      </c>
      <c r="F47" s="72" t="str">
        <f>G47</f>
        <v/>
      </c>
      <c r="G47" s="130" t="str">
        <f>IF(B47="","",J47/((100-K47)/100))</f>
        <v/>
      </c>
      <c r="H47" s="74" t="str">
        <f>I47</f>
        <v/>
      </c>
      <c r="I47" s="75" t="str">
        <f>IF(B47="","",ROUND(G47*AF47,1))</f>
        <v/>
      </c>
      <c r="J47" s="76"/>
      <c r="K47" s="77" t="str">
        <f>IF(B47="","",L47)</f>
        <v/>
      </c>
      <c r="L47" s="71" t="e">
        <f>AE47</f>
        <v>#N/A</v>
      </c>
      <c r="M47" s="78" t="str">
        <f>N47</f>
        <v/>
      </c>
      <c r="N47" s="71" t="str">
        <f>IF(B47="","",ROUND((J47*AG47)/100,0))</f>
        <v/>
      </c>
      <c r="O47" s="72" t="str">
        <f>P47</f>
        <v/>
      </c>
      <c r="P47" s="75" t="str">
        <f>IF(B47="","",ROUND((J47*AH47)/100,1))</f>
        <v/>
      </c>
      <c r="Q47" s="72" t="str">
        <f>R47</f>
        <v/>
      </c>
      <c r="R47" s="75" t="str">
        <f>IF(B47="","",ROUND((J47*AI47)/100,1))</f>
        <v/>
      </c>
      <c r="S47" s="72" t="str">
        <f>T47</f>
        <v/>
      </c>
      <c r="T47" s="75" t="str">
        <f>IF(B47="","",ROUND((J47*AJ47)/100,1))</f>
        <v/>
      </c>
      <c r="U47" s="72" t="str">
        <f>V47</f>
        <v/>
      </c>
      <c r="V47" s="75" t="str">
        <f>IF(B47="","",ROUND((J47*AK47)/100,1))</f>
        <v/>
      </c>
      <c r="W47" s="72" t="str">
        <f>X47</f>
        <v/>
      </c>
      <c r="X47" s="71" t="str">
        <f>IF(B47="","",ROUND((J47*AL47)/100,1))</f>
        <v/>
      </c>
      <c r="Y47" s="79"/>
      <c r="Z47" s="131"/>
      <c r="AC47" s="81" t="e">
        <f>VLOOKUP(B47,栄養データ!$A$2:$J$482,1,)</f>
        <v>#N/A</v>
      </c>
      <c r="AD47" s="81" t="e">
        <f>VLOOKUP(B47,栄養データ!$A$2:$J$482,3,)</f>
        <v>#N/A</v>
      </c>
      <c r="AE47" s="81" t="e">
        <f>VLOOKUP(B47,栄養データ!$A$2:$J$482,4,)</f>
        <v>#N/A</v>
      </c>
      <c r="AF47" s="81" t="e">
        <f>VLOOKUP(B47,栄養データ!$A$2:$K$482,11,)</f>
        <v>#N/A</v>
      </c>
      <c r="AG47" s="81" t="e">
        <f>VLOOKUP(B47,栄養データ!$A$2:$J$482,5,)</f>
        <v>#N/A</v>
      </c>
      <c r="AH47" s="81" t="e">
        <f>VLOOKUP(B47,栄養データ!$A$2:$J$482,6,)</f>
        <v>#N/A</v>
      </c>
      <c r="AI47" s="81" t="e">
        <f>VLOOKUP(B47,栄養データ!$A$2:$J$482,7,)</f>
        <v>#N/A</v>
      </c>
      <c r="AJ47" s="81" t="e">
        <f>VLOOKUP(B47,栄養データ!$A$2:$J$482,8,)</f>
        <v>#N/A</v>
      </c>
      <c r="AK47" s="81" t="e">
        <f>VLOOKUP(B47,栄養データ!$A$2:$J$482,9,)</f>
        <v>#N/A</v>
      </c>
      <c r="AL47" s="81" t="e">
        <f>VLOOKUP(B47,栄養データ!$A$2:$J$482,10,)</f>
        <v>#N/A</v>
      </c>
    </row>
    <row r="48" spans="1:38" ht="14.25" customHeight="1" x14ac:dyDescent="0.25">
      <c r="A48" s="82"/>
      <c r="B48" s="83"/>
      <c r="C48" s="84"/>
      <c r="D48" s="85" t="str">
        <f t="shared" ref="D48:D81" si="21">IF(B48="","",E48)</f>
        <v/>
      </c>
      <c r="E48" s="86" t="e">
        <f t="shared" ref="E48:E81" si="22">IF(AD48="","",AD48)</f>
        <v>#N/A</v>
      </c>
      <c r="F48" s="87" t="str">
        <f t="shared" ref="F48:F81" si="23">G48</f>
        <v/>
      </c>
      <c r="G48" s="73" t="str">
        <f t="shared" ref="G48:G81" si="24">IF(B48="","",J48/((100-K48)/100))</f>
        <v/>
      </c>
      <c r="H48" s="88" t="str">
        <f t="shared" ref="H48:H81" si="25">I48</f>
        <v/>
      </c>
      <c r="I48" s="89" t="str">
        <f t="shared" ref="I48:I81" si="26">IF(B48="","",ROUND(G48*AF48,1))</f>
        <v/>
      </c>
      <c r="J48" s="90"/>
      <c r="K48" s="81" t="str">
        <f t="shared" ref="K48:K54" si="27">IF(B48="","",L48)</f>
        <v/>
      </c>
      <c r="L48" s="86" t="e">
        <f t="shared" ref="L48:L81" si="28">AE48</f>
        <v>#N/A</v>
      </c>
      <c r="M48" s="91" t="str">
        <f t="shared" ref="M48:M81" si="29">N48</f>
        <v/>
      </c>
      <c r="N48" s="86" t="str">
        <f t="shared" ref="N48:N81" si="30">IF(B48="","",ROUND((J48*AG48)/100,0))</f>
        <v/>
      </c>
      <c r="O48" s="87" t="str">
        <f t="shared" ref="O48:O81" si="31">P48</f>
        <v/>
      </c>
      <c r="P48" s="89" t="str">
        <f t="shared" ref="P48:P81" si="32">IF(B48="","",ROUND((J48*AH48)/100,1))</f>
        <v/>
      </c>
      <c r="Q48" s="87" t="str">
        <f t="shared" ref="Q48:Q81" si="33">R48</f>
        <v/>
      </c>
      <c r="R48" s="89" t="str">
        <f t="shared" ref="R48:R81" si="34">IF(B48="","",ROUND((J48*AI48)/100,1))</f>
        <v/>
      </c>
      <c r="S48" s="87" t="str">
        <f t="shared" ref="S48:S81" si="35">T48</f>
        <v/>
      </c>
      <c r="T48" s="89" t="str">
        <f t="shared" ref="T48:T81" si="36">IF(B48="","",ROUND((J48*AJ48)/100,1))</f>
        <v/>
      </c>
      <c r="U48" s="87" t="str">
        <f t="shared" ref="U48:U81" si="37">V48</f>
        <v/>
      </c>
      <c r="V48" s="89" t="str">
        <f t="shared" ref="V48:V81" si="38">IF(B48="","",ROUND((J48*AK48)/100,1))</f>
        <v/>
      </c>
      <c r="W48" s="87" t="str">
        <f t="shared" ref="W48:W81" si="39">X48</f>
        <v/>
      </c>
      <c r="X48" s="86" t="str">
        <f t="shared" ref="X48:X81" si="40">IF(B48="","",ROUND((J48*AL48)/100,1))</f>
        <v/>
      </c>
      <c r="Y48" s="92"/>
      <c r="Z48" s="93"/>
      <c r="AC48" s="81" t="e">
        <f>VLOOKUP(B48,栄養データ!$A$2:$J$482,1,)</f>
        <v>#N/A</v>
      </c>
      <c r="AD48" s="81" t="e">
        <f>VLOOKUP(B48,栄養データ!$A$2:$J$482,3,)</f>
        <v>#N/A</v>
      </c>
      <c r="AE48" s="81" t="e">
        <f>VLOOKUP(B48,栄養データ!$A$2:$J$482,4,)</f>
        <v>#N/A</v>
      </c>
      <c r="AF48" s="81" t="e">
        <f>VLOOKUP(B48,栄養データ!$A$2:$K$482,11,)</f>
        <v>#N/A</v>
      </c>
      <c r="AG48" s="81" t="e">
        <f>VLOOKUP(B48,栄養データ!$A$2:$J$482,5,)</f>
        <v>#N/A</v>
      </c>
      <c r="AH48" s="81" t="e">
        <f>VLOOKUP(B48,栄養データ!$A$2:$J$482,6,)</f>
        <v>#N/A</v>
      </c>
      <c r="AI48" s="81" t="e">
        <f>VLOOKUP(B48,栄養データ!$A$2:$J$482,7,)</f>
        <v>#N/A</v>
      </c>
      <c r="AJ48" s="81" t="e">
        <f>VLOOKUP(B48,栄養データ!$A$2:$J$482,8,)</f>
        <v>#N/A</v>
      </c>
      <c r="AK48" s="81" t="e">
        <f>VLOOKUP(B48,栄養データ!$A$2:$J$482,9,)</f>
        <v>#N/A</v>
      </c>
      <c r="AL48" s="81" t="e">
        <f>VLOOKUP(B48,栄養データ!$A$2:$J$482,10,)</f>
        <v>#N/A</v>
      </c>
    </row>
    <row r="49" spans="1:38" ht="14.25" customHeight="1" x14ac:dyDescent="0.25">
      <c r="A49" s="82"/>
      <c r="B49" s="83"/>
      <c r="C49" s="84"/>
      <c r="D49" s="85" t="str">
        <f t="shared" si="21"/>
        <v/>
      </c>
      <c r="E49" s="86" t="e">
        <f t="shared" si="22"/>
        <v>#N/A</v>
      </c>
      <c r="F49" s="87" t="str">
        <f t="shared" si="23"/>
        <v/>
      </c>
      <c r="G49" s="73" t="str">
        <f t="shared" si="24"/>
        <v/>
      </c>
      <c r="H49" s="88" t="str">
        <f t="shared" si="25"/>
        <v/>
      </c>
      <c r="I49" s="89" t="str">
        <f t="shared" si="26"/>
        <v/>
      </c>
      <c r="J49" s="90"/>
      <c r="K49" s="81" t="str">
        <f t="shared" si="27"/>
        <v/>
      </c>
      <c r="L49" s="86" t="e">
        <f t="shared" si="28"/>
        <v>#N/A</v>
      </c>
      <c r="M49" s="91" t="str">
        <f t="shared" si="29"/>
        <v/>
      </c>
      <c r="N49" s="86" t="str">
        <f t="shared" si="30"/>
        <v/>
      </c>
      <c r="O49" s="87" t="str">
        <f t="shared" si="31"/>
        <v/>
      </c>
      <c r="P49" s="89" t="str">
        <f t="shared" si="32"/>
        <v/>
      </c>
      <c r="Q49" s="87" t="str">
        <f t="shared" si="33"/>
        <v/>
      </c>
      <c r="R49" s="89" t="str">
        <f t="shared" si="34"/>
        <v/>
      </c>
      <c r="S49" s="87" t="str">
        <f t="shared" si="35"/>
        <v/>
      </c>
      <c r="T49" s="89" t="str">
        <f t="shared" si="36"/>
        <v/>
      </c>
      <c r="U49" s="87" t="str">
        <f t="shared" si="37"/>
        <v/>
      </c>
      <c r="V49" s="89" t="str">
        <f t="shared" si="38"/>
        <v/>
      </c>
      <c r="W49" s="87" t="str">
        <f t="shared" si="39"/>
        <v/>
      </c>
      <c r="X49" s="86" t="str">
        <f t="shared" si="40"/>
        <v/>
      </c>
      <c r="Y49" s="92"/>
      <c r="Z49" s="93"/>
      <c r="AC49" s="81" t="e">
        <f>VLOOKUP(B49,栄養データ!$A$2:$J$482,1,)</f>
        <v>#N/A</v>
      </c>
      <c r="AD49" s="81" t="e">
        <f>VLOOKUP(B49,栄養データ!$A$2:$J$482,3,)</f>
        <v>#N/A</v>
      </c>
      <c r="AE49" s="81" t="e">
        <f>VLOOKUP(B49,栄養データ!$A$2:$J$482,4,)</f>
        <v>#N/A</v>
      </c>
      <c r="AF49" s="81" t="e">
        <f>VLOOKUP(B49,栄養データ!$A$2:$K$482,11,)</f>
        <v>#N/A</v>
      </c>
      <c r="AG49" s="81" t="e">
        <f>VLOOKUP(B49,栄養データ!$A$2:$J$482,5,)</f>
        <v>#N/A</v>
      </c>
      <c r="AH49" s="81" t="e">
        <f>VLOOKUP(B49,栄養データ!$A$2:$J$482,6,)</f>
        <v>#N/A</v>
      </c>
      <c r="AI49" s="81" t="e">
        <f>VLOOKUP(B49,栄養データ!$A$2:$J$482,7,)</f>
        <v>#N/A</v>
      </c>
      <c r="AJ49" s="81" t="e">
        <f>VLOOKUP(B49,栄養データ!$A$2:$J$482,8,)</f>
        <v>#N/A</v>
      </c>
      <c r="AK49" s="81" t="e">
        <f>VLOOKUP(B49,栄養データ!$A$2:$J$482,9,)</f>
        <v>#N/A</v>
      </c>
      <c r="AL49" s="81" t="e">
        <f>VLOOKUP(B49,栄養データ!$A$2:$J$482,10,)</f>
        <v>#N/A</v>
      </c>
    </row>
    <row r="50" spans="1:38" ht="14.25" customHeight="1" x14ac:dyDescent="0.25">
      <c r="A50" s="82"/>
      <c r="B50" s="83"/>
      <c r="C50" s="84"/>
      <c r="D50" s="85" t="str">
        <f t="shared" si="21"/>
        <v/>
      </c>
      <c r="E50" s="86" t="e">
        <f t="shared" si="22"/>
        <v>#N/A</v>
      </c>
      <c r="F50" s="87" t="str">
        <f t="shared" si="23"/>
        <v/>
      </c>
      <c r="G50" s="73" t="str">
        <f t="shared" si="24"/>
        <v/>
      </c>
      <c r="H50" s="88" t="str">
        <f t="shared" si="25"/>
        <v/>
      </c>
      <c r="I50" s="89" t="str">
        <f t="shared" si="26"/>
        <v/>
      </c>
      <c r="J50" s="90"/>
      <c r="K50" s="81" t="str">
        <f t="shared" si="27"/>
        <v/>
      </c>
      <c r="L50" s="86" t="e">
        <f t="shared" si="28"/>
        <v>#N/A</v>
      </c>
      <c r="M50" s="91" t="str">
        <f t="shared" si="29"/>
        <v/>
      </c>
      <c r="N50" s="86" t="str">
        <f t="shared" si="30"/>
        <v/>
      </c>
      <c r="O50" s="87" t="str">
        <f t="shared" si="31"/>
        <v/>
      </c>
      <c r="P50" s="89" t="str">
        <f t="shared" si="32"/>
        <v/>
      </c>
      <c r="Q50" s="87" t="str">
        <f t="shared" si="33"/>
        <v/>
      </c>
      <c r="R50" s="89" t="str">
        <f t="shared" si="34"/>
        <v/>
      </c>
      <c r="S50" s="87" t="str">
        <f t="shared" si="35"/>
        <v/>
      </c>
      <c r="T50" s="89" t="str">
        <f t="shared" si="36"/>
        <v/>
      </c>
      <c r="U50" s="87" t="str">
        <f t="shared" si="37"/>
        <v/>
      </c>
      <c r="V50" s="89" t="str">
        <f t="shared" si="38"/>
        <v/>
      </c>
      <c r="W50" s="87" t="str">
        <f t="shared" si="39"/>
        <v/>
      </c>
      <c r="X50" s="86" t="str">
        <f t="shared" si="40"/>
        <v/>
      </c>
      <c r="Y50" s="92"/>
      <c r="Z50" s="95"/>
      <c r="AC50" s="81" t="e">
        <f>VLOOKUP(B50,栄養データ!$A$2:$J$482,1,)</f>
        <v>#N/A</v>
      </c>
      <c r="AD50" s="81" t="e">
        <f>VLOOKUP(B50,栄養データ!$A$2:$J$482,3,)</f>
        <v>#N/A</v>
      </c>
      <c r="AE50" s="81" t="e">
        <f>VLOOKUP(B50,栄養データ!$A$2:$J$482,4,)</f>
        <v>#N/A</v>
      </c>
      <c r="AF50" s="81" t="e">
        <f>VLOOKUP(B50,栄養データ!$A$2:$K$482,11,)</f>
        <v>#N/A</v>
      </c>
      <c r="AG50" s="81" t="e">
        <f>VLOOKUP(B50,栄養データ!$A$2:$J$482,5,)</f>
        <v>#N/A</v>
      </c>
      <c r="AH50" s="81" t="e">
        <f>VLOOKUP(B50,栄養データ!$A$2:$J$482,6,)</f>
        <v>#N/A</v>
      </c>
      <c r="AI50" s="81" t="e">
        <f>VLOOKUP(B50,栄養データ!$A$2:$J$482,7,)</f>
        <v>#N/A</v>
      </c>
      <c r="AJ50" s="81" t="e">
        <f>VLOOKUP(B50,栄養データ!$A$2:$J$482,8,)</f>
        <v>#N/A</v>
      </c>
      <c r="AK50" s="81" t="e">
        <f>VLOOKUP(B50,栄養データ!$A$2:$J$482,9,)</f>
        <v>#N/A</v>
      </c>
      <c r="AL50" s="81" t="e">
        <f>VLOOKUP(B50,栄養データ!$A$2:$J$482,10,)</f>
        <v>#N/A</v>
      </c>
    </row>
    <row r="51" spans="1:38" ht="14.25" customHeight="1" x14ac:dyDescent="0.25">
      <c r="A51" s="82"/>
      <c r="B51" s="83"/>
      <c r="C51" s="84"/>
      <c r="D51" s="85" t="str">
        <f t="shared" si="21"/>
        <v/>
      </c>
      <c r="E51" s="86" t="e">
        <f t="shared" si="22"/>
        <v>#N/A</v>
      </c>
      <c r="F51" s="87" t="str">
        <f t="shared" si="23"/>
        <v/>
      </c>
      <c r="G51" s="73" t="str">
        <f t="shared" si="24"/>
        <v/>
      </c>
      <c r="H51" s="88" t="str">
        <f t="shared" si="25"/>
        <v/>
      </c>
      <c r="I51" s="89" t="str">
        <f t="shared" si="26"/>
        <v/>
      </c>
      <c r="J51" s="90"/>
      <c r="K51" s="81" t="str">
        <f t="shared" si="27"/>
        <v/>
      </c>
      <c r="L51" s="86" t="e">
        <f t="shared" si="28"/>
        <v>#N/A</v>
      </c>
      <c r="M51" s="91" t="str">
        <f t="shared" si="29"/>
        <v/>
      </c>
      <c r="N51" s="86" t="str">
        <f t="shared" si="30"/>
        <v/>
      </c>
      <c r="O51" s="87" t="str">
        <f t="shared" si="31"/>
        <v/>
      </c>
      <c r="P51" s="89" t="str">
        <f t="shared" si="32"/>
        <v/>
      </c>
      <c r="Q51" s="87" t="str">
        <f t="shared" si="33"/>
        <v/>
      </c>
      <c r="R51" s="89" t="str">
        <f t="shared" si="34"/>
        <v/>
      </c>
      <c r="S51" s="87" t="str">
        <f t="shared" si="35"/>
        <v/>
      </c>
      <c r="T51" s="89" t="str">
        <f t="shared" si="36"/>
        <v/>
      </c>
      <c r="U51" s="87" t="str">
        <f t="shared" si="37"/>
        <v/>
      </c>
      <c r="V51" s="89" t="str">
        <f t="shared" si="38"/>
        <v/>
      </c>
      <c r="W51" s="87" t="str">
        <f t="shared" si="39"/>
        <v/>
      </c>
      <c r="X51" s="86" t="str">
        <f t="shared" si="40"/>
        <v/>
      </c>
      <c r="Y51" s="92"/>
      <c r="Z51" s="95"/>
      <c r="AC51" s="81" t="e">
        <f>VLOOKUP(B51,栄養データ!$A$2:$J$482,1,)</f>
        <v>#N/A</v>
      </c>
      <c r="AD51" s="81" t="e">
        <f>VLOOKUP(B51,栄養データ!$A$2:$J$482,3,)</f>
        <v>#N/A</v>
      </c>
      <c r="AE51" s="81" t="e">
        <f>VLOOKUP(B51,栄養データ!$A$2:$J$482,4,)</f>
        <v>#N/A</v>
      </c>
      <c r="AF51" s="81" t="e">
        <f>VLOOKUP(B51,栄養データ!$A$2:$K$482,11,)</f>
        <v>#N/A</v>
      </c>
      <c r="AG51" s="81" t="e">
        <f>VLOOKUP(B51,栄養データ!$A$2:$J$482,5,)</f>
        <v>#N/A</v>
      </c>
      <c r="AH51" s="81" t="e">
        <f>VLOOKUP(B51,栄養データ!$A$2:$J$482,6,)</f>
        <v>#N/A</v>
      </c>
      <c r="AI51" s="81" t="e">
        <f>VLOOKUP(B51,栄養データ!$A$2:$J$482,7,)</f>
        <v>#N/A</v>
      </c>
      <c r="AJ51" s="81" t="e">
        <f>VLOOKUP(B51,栄養データ!$A$2:$J$482,8,)</f>
        <v>#N/A</v>
      </c>
      <c r="AK51" s="81" t="e">
        <f>VLOOKUP(B51,栄養データ!$A$2:$J$482,9,)</f>
        <v>#N/A</v>
      </c>
      <c r="AL51" s="81" t="e">
        <f>VLOOKUP(B51,栄養データ!$A$2:$J$482,10,)</f>
        <v>#N/A</v>
      </c>
    </row>
    <row r="52" spans="1:38" ht="14.25" customHeight="1" x14ac:dyDescent="0.25">
      <c r="A52" s="82"/>
      <c r="B52" s="83"/>
      <c r="C52" s="84"/>
      <c r="D52" s="85" t="str">
        <f t="shared" si="21"/>
        <v/>
      </c>
      <c r="E52" s="86" t="e">
        <f t="shared" si="22"/>
        <v>#N/A</v>
      </c>
      <c r="F52" s="87" t="str">
        <f t="shared" si="23"/>
        <v/>
      </c>
      <c r="G52" s="73" t="str">
        <f t="shared" si="24"/>
        <v/>
      </c>
      <c r="H52" s="88" t="str">
        <f t="shared" si="25"/>
        <v/>
      </c>
      <c r="I52" s="89" t="str">
        <f t="shared" si="26"/>
        <v/>
      </c>
      <c r="J52" s="90"/>
      <c r="K52" s="81" t="str">
        <f t="shared" si="27"/>
        <v/>
      </c>
      <c r="L52" s="86" t="e">
        <f t="shared" si="28"/>
        <v>#N/A</v>
      </c>
      <c r="M52" s="91" t="str">
        <f t="shared" si="29"/>
        <v/>
      </c>
      <c r="N52" s="86" t="str">
        <f t="shared" si="30"/>
        <v/>
      </c>
      <c r="O52" s="87" t="str">
        <f t="shared" si="31"/>
        <v/>
      </c>
      <c r="P52" s="89" t="str">
        <f t="shared" si="32"/>
        <v/>
      </c>
      <c r="Q52" s="87" t="str">
        <f t="shared" si="33"/>
        <v/>
      </c>
      <c r="R52" s="89" t="str">
        <f t="shared" si="34"/>
        <v/>
      </c>
      <c r="S52" s="87" t="str">
        <f t="shared" si="35"/>
        <v/>
      </c>
      <c r="T52" s="89" t="str">
        <f t="shared" si="36"/>
        <v/>
      </c>
      <c r="U52" s="87" t="str">
        <f t="shared" si="37"/>
        <v/>
      </c>
      <c r="V52" s="89" t="str">
        <f t="shared" si="38"/>
        <v/>
      </c>
      <c r="W52" s="87" t="str">
        <f t="shared" si="39"/>
        <v/>
      </c>
      <c r="X52" s="86" t="str">
        <f t="shared" si="40"/>
        <v/>
      </c>
      <c r="Y52" s="92"/>
      <c r="Z52" s="95"/>
      <c r="AC52" s="81" t="e">
        <f>VLOOKUP(B52,栄養データ!$A$2:$J$482,1,)</f>
        <v>#N/A</v>
      </c>
      <c r="AD52" s="81" t="e">
        <f>VLOOKUP(B52,栄養データ!$A$2:$J$482,3,)</f>
        <v>#N/A</v>
      </c>
      <c r="AE52" s="81" t="e">
        <f>VLOOKUP(B52,栄養データ!$A$2:$J$482,4,)</f>
        <v>#N/A</v>
      </c>
      <c r="AF52" s="81" t="e">
        <f>VLOOKUP(B52,栄養データ!$A$2:$K$482,11,)</f>
        <v>#N/A</v>
      </c>
      <c r="AG52" s="81" t="e">
        <f>VLOOKUP(B52,栄養データ!$A$2:$J$482,5,)</f>
        <v>#N/A</v>
      </c>
      <c r="AH52" s="81" t="e">
        <f>VLOOKUP(B52,栄養データ!$A$2:$J$482,6,)</f>
        <v>#N/A</v>
      </c>
      <c r="AI52" s="81" t="e">
        <f>VLOOKUP(B52,栄養データ!$A$2:$J$482,7,)</f>
        <v>#N/A</v>
      </c>
      <c r="AJ52" s="81" t="e">
        <f>VLOOKUP(B52,栄養データ!$A$2:$J$482,8,)</f>
        <v>#N/A</v>
      </c>
      <c r="AK52" s="81" t="e">
        <f>VLOOKUP(B52,栄養データ!$A$2:$J$482,9,)</f>
        <v>#N/A</v>
      </c>
      <c r="AL52" s="81" t="e">
        <f>VLOOKUP(B52,栄養データ!$A$2:$J$482,10,)</f>
        <v>#N/A</v>
      </c>
    </row>
    <row r="53" spans="1:38" ht="14.25" customHeight="1" x14ac:dyDescent="0.25">
      <c r="A53" s="82"/>
      <c r="B53" s="83"/>
      <c r="C53" s="84"/>
      <c r="D53" s="85" t="str">
        <f t="shared" si="21"/>
        <v/>
      </c>
      <c r="E53" s="86" t="e">
        <f t="shared" si="22"/>
        <v>#N/A</v>
      </c>
      <c r="F53" s="87" t="str">
        <f t="shared" si="23"/>
        <v/>
      </c>
      <c r="G53" s="73" t="str">
        <f t="shared" si="24"/>
        <v/>
      </c>
      <c r="H53" s="88" t="str">
        <f t="shared" si="25"/>
        <v/>
      </c>
      <c r="I53" s="89" t="str">
        <f t="shared" si="26"/>
        <v/>
      </c>
      <c r="J53" s="90"/>
      <c r="K53" s="81" t="str">
        <f t="shared" si="27"/>
        <v/>
      </c>
      <c r="L53" s="86" t="e">
        <f t="shared" si="28"/>
        <v>#N/A</v>
      </c>
      <c r="M53" s="91" t="str">
        <f t="shared" si="29"/>
        <v/>
      </c>
      <c r="N53" s="86" t="str">
        <f t="shared" si="30"/>
        <v/>
      </c>
      <c r="O53" s="87" t="str">
        <f t="shared" si="31"/>
        <v/>
      </c>
      <c r="P53" s="89" t="str">
        <f t="shared" si="32"/>
        <v/>
      </c>
      <c r="Q53" s="87" t="str">
        <f t="shared" si="33"/>
        <v/>
      </c>
      <c r="R53" s="89" t="str">
        <f t="shared" si="34"/>
        <v/>
      </c>
      <c r="S53" s="87" t="str">
        <f t="shared" si="35"/>
        <v/>
      </c>
      <c r="T53" s="89" t="str">
        <f t="shared" si="36"/>
        <v/>
      </c>
      <c r="U53" s="87" t="str">
        <f t="shared" si="37"/>
        <v/>
      </c>
      <c r="V53" s="89" t="str">
        <f t="shared" si="38"/>
        <v/>
      </c>
      <c r="W53" s="87" t="str">
        <f t="shared" si="39"/>
        <v/>
      </c>
      <c r="X53" s="86" t="str">
        <f t="shared" si="40"/>
        <v/>
      </c>
      <c r="Y53" s="92"/>
      <c r="Z53" s="96"/>
      <c r="AC53" s="81" t="e">
        <f>VLOOKUP(B53,栄養データ!$A$2:$J$482,1,)</f>
        <v>#N/A</v>
      </c>
      <c r="AD53" s="81" t="e">
        <f>VLOOKUP(B53,栄養データ!$A$2:$J$482,3,)</f>
        <v>#N/A</v>
      </c>
      <c r="AE53" s="81" t="e">
        <f>VLOOKUP(B53,栄養データ!$A$2:$J$482,4,)</f>
        <v>#N/A</v>
      </c>
      <c r="AF53" s="81" t="e">
        <f>VLOOKUP(B53,栄養データ!$A$2:$K$482,11,)</f>
        <v>#N/A</v>
      </c>
      <c r="AG53" s="81" t="e">
        <f>VLOOKUP(B53,栄養データ!$A$2:$J$482,5,)</f>
        <v>#N/A</v>
      </c>
      <c r="AH53" s="81" t="e">
        <f>VLOOKUP(B53,栄養データ!$A$2:$J$482,6,)</f>
        <v>#N/A</v>
      </c>
      <c r="AI53" s="81" t="e">
        <f>VLOOKUP(B53,栄養データ!$A$2:$J$482,7,)</f>
        <v>#N/A</v>
      </c>
      <c r="AJ53" s="81" t="e">
        <f>VLOOKUP(B53,栄養データ!$A$2:$J$482,8,)</f>
        <v>#N/A</v>
      </c>
      <c r="AK53" s="81" t="e">
        <f>VLOOKUP(B53,栄養データ!$A$2:$J$482,9,)</f>
        <v>#N/A</v>
      </c>
      <c r="AL53" s="81" t="e">
        <f>VLOOKUP(B53,栄養データ!$A$2:$J$482,10,)</f>
        <v>#N/A</v>
      </c>
    </row>
    <row r="54" spans="1:38" ht="14.25" customHeight="1" x14ac:dyDescent="0.25">
      <c r="A54" s="82"/>
      <c r="B54" s="83"/>
      <c r="C54" s="84"/>
      <c r="D54" s="85" t="str">
        <f t="shared" si="21"/>
        <v/>
      </c>
      <c r="E54" s="86" t="e">
        <f t="shared" si="22"/>
        <v>#N/A</v>
      </c>
      <c r="F54" s="87" t="str">
        <f t="shared" si="23"/>
        <v/>
      </c>
      <c r="G54" s="73" t="str">
        <f t="shared" si="24"/>
        <v/>
      </c>
      <c r="H54" s="88" t="str">
        <f t="shared" si="25"/>
        <v/>
      </c>
      <c r="I54" s="89" t="str">
        <f t="shared" si="26"/>
        <v/>
      </c>
      <c r="J54" s="90"/>
      <c r="K54" s="81" t="str">
        <f t="shared" si="27"/>
        <v/>
      </c>
      <c r="L54" s="86" t="e">
        <f t="shared" si="28"/>
        <v>#N/A</v>
      </c>
      <c r="M54" s="91" t="str">
        <f t="shared" si="29"/>
        <v/>
      </c>
      <c r="N54" s="86" t="str">
        <f t="shared" si="30"/>
        <v/>
      </c>
      <c r="O54" s="87" t="str">
        <f t="shared" si="31"/>
        <v/>
      </c>
      <c r="P54" s="89" t="str">
        <f t="shared" si="32"/>
        <v/>
      </c>
      <c r="Q54" s="87" t="str">
        <f t="shared" si="33"/>
        <v/>
      </c>
      <c r="R54" s="89" t="str">
        <f t="shared" si="34"/>
        <v/>
      </c>
      <c r="S54" s="87" t="str">
        <f t="shared" si="35"/>
        <v/>
      </c>
      <c r="T54" s="89" t="str">
        <f t="shared" si="36"/>
        <v/>
      </c>
      <c r="U54" s="87" t="str">
        <f t="shared" si="37"/>
        <v/>
      </c>
      <c r="V54" s="89" t="str">
        <f t="shared" si="38"/>
        <v/>
      </c>
      <c r="W54" s="87" t="str">
        <f t="shared" si="39"/>
        <v/>
      </c>
      <c r="X54" s="86" t="str">
        <f t="shared" si="40"/>
        <v/>
      </c>
      <c r="Y54" s="92"/>
      <c r="Z54" s="97"/>
      <c r="AC54" s="81" t="e">
        <f>VLOOKUP(B54,栄養データ!$A$2:$J$482,1,)</f>
        <v>#N/A</v>
      </c>
      <c r="AD54" s="81" t="e">
        <f>VLOOKUP(B54,栄養データ!$A$2:$J$482,3,)</f>
        <v>#N/A</v>
      </c>
      <c r="AE54" s="81" t="e">
        <f>VLOOKUP(B54,栄養データ!$A$2:$J$482,4,)</f>
        <v>#N/A</v>
      </c>
      <c r="AF54" s="81" t="e">
        <f>VLOOKUP(B54,栄養データ!$A$2:$K$482,11,)</f>
        <v>#N/A</v>
      </c>
      <c r="AG54" s="81" t="e">
        <f>VLOOKUP(B54,栄養データ!$A$2:$J$482,5,)</f>
        <v>#N/A</v>
      </c>
      <c r="AH54" s="81" t="e">
        <f>VLOOKUP(B54,栄養データ!$A$2:$J$482,6,)</f>
        <v>#N/A</v>
      </c>
      <c r="AI54" s="81" t="e">
        <f>VLOOKUP(B54,栄養データ!$A$2:$J$482,7,)</f>
        <v>#N/A</v>
      </c>
      <c r="AJ54" s="81" t="e">
        <f>VLOOKUP(B54,栄養データ!$A$2:$J$482,8,)</f>
        <v>#N/A</v>
      </c>
      <c r="AK54" s="81" t="e">
        <f>VLOOKUP(B54,栄養データ!$A$2:$J$482,9,)</f>
        <v>#N/A</v>
      </c>
      <c r="AL54" s="81" t="e">
        <f>VLOOKUP(B54,栄養データ!$A$2:$J$482,10,)</f>
        <v>#N/A</v>
      </c>
    </row>
    <row r="55" spans="1:38" ht="14.25" customHeight="1" x14ac:dyDescent="0.25">
      <c r="A55" s="82"/>
      <c r="B55" s="83"/>
      <c r="C55" s="84"/>
      <c r="D55" s="85" t="str">
        <f t="shared" si="21"/>
        <v/>
      </c>
      <c r="E55" s="86" t="e">
        <f t="shared" si="22"/>
        <v>#N/A</v>
      </c>
      <c r="F55" s="87" t="str">
        <f t="shared" si="23"/>
        <v/>
      </c>
      <c r="G55" s="73" t="str">
        <f t="shared" si="24"/>
        <v/>
      </c>
      <c r="H55" s="88" t="str">
        <f t="shared" si="25"/>
        <v/>
      </c>
      <c r="I55" s="89" t="str">
        <f t="shared" si="26"/>
        <v/>
      </c>
      <c r="J55" s="90"/>
      <c r="K55" s="81" t="str">
        <f>IF(B55="","",L55)</f>
        <v/>
      </c>
      <c r="L55" s="86" t="e">
        <f t="shared" si="28"/>
        <v>#N/A</v>
      </c>
      <c r="M55" s="91" t="str">
        <f t="shared" si="29"/>
        <v/>
      </c>
      <c r="N55" s="86" t="str">
        <f t="shared" si="30"/>
        <v/>
      </c>
      <c r="O55" s="87" t="str">
        <f t="shared" si="31"/>
        <v/>
      </c>
      <c r="P55" s="89" t="str">
        <f t="shared" si="32"/>
        <v/>
      </c>
      <c r="Q55" s="87" t="str">
        <f t="shared" si="33"/>
        <v/>
      </c>
      <c r="R55" s="89" t="str">
        <f t="shared" si="34"/>
        <v/>
      </c>
      <c r="S55" s="87" t="str">
        <f t="shared" si="35"/>
        <v/>
      </c>
      <c r="T55" s="89" t="str">
        <f t="shared" si="36"/>
        <v/>
      </c>
      <c r="U55" s="87" t="str">
        <f t="shared" si="37"/>
        <v/>
      </c>
      <c r="V55" s="89" t="str">
        <f t="shared" si="38"/>
        <v/>
      </c>
      <c r="W55" s="87" t="str">
        <f t="shared" si="39"/>
        <v/>
      </c>
      <c r="X55" s="86" t="str">
        <f t="shared" si="40"/>
        <v/>
      </c>
      <c r="Y55" s="92"/>
      <c r="Z55" s="97"/>
      <c r="AC55" s="81" t="e">
        <f>VLOOKUP(B55,栄養データ!$A$2:$J$482,1,)</f>
        <v>#N/A</v>
      </c>
      <c r="AD55" s="81" t="e">
        <f>VLOOKUP(B55,栄養データ!$A$2:$J$482,3,)</f>
        <v>#N/A</v>
      </c>
      <c r="AE55" s="81" t="e">
        <f>VLOOKUP(B55,栄養データ!$A$2:$J$482,4,)</f>
        <v>#N/A</v>
      </c>
      <c r="AF55" s="81" t="e">
        <f>VLOOKUP(B55,栄養データ!$A$2:$K$482,11,)</f>
        <v>#N/A</v>
      </c>
      <c r="AG55" s="81" t="e">
        <f>VLOOKUP(B55,栄養データ!$A$2:$J$482,5,)</f>
        <v>#N/A</v>
      </c>
      <c r="AH55" s="81" t="e">
        <f>VLOOKUP(B55,栄養データ!$A$2:$J$482,6,)</f>
        <v>#N/A</v>
      </c>
      <c r="AI55" s="81" t="e">
        <f>VLOOKUP(B55,栄養データ!$A$2:$J$482,7,)</f>
        <v>#N/A</v>
      </c>
      <c r="AJ55" s="81" t="e">
        <f>VLOOKUP(B55,栄養データ!$A$2:$J$482,8,)</f>
        <v>#N/A</v>
      </c>
      <c r="AK55" s="81" t="e">
        <f>VLOOKUP(B55,栄養データ!$A$2:$J$482,9,)</f>
        <v>#N/A</v>
      </c>
      <c r="AL55" s="81" t="e">
        <f>VLOOKUP(B55,栄養データ!$A$2:$J$482,10,)</f>
        <v>#N/A</v>
      </c>
    </row>
    <row r="56" spans="1:38" ht="14.25" customHeight="1" x14ac:dyDescent="0.25">
      <c r="A56" s="94"/>
      <c r="B56" s="83"/>
      <c r="C56" s="84"/>
      <c r="D56" s="85" t="str">
        <f t="shared" si="21"/>
        <v/>
      </c>
      <c r="E56" s="86" t="e">
        <f t="shared" si="22"/>
        <v>#N/A</v>
      </c>
      <c r="F56" s="87" t="str">
        <f t="shared" si="23"/>
        <v/>
      </c>
      <c r="G56" s="73" t="str">
        <f t="shared" si="24"/>
        <v/>
      </c>
      <c r="H56" s="88" t="str">
        <f t="shared" si="25"/>
        <v/>
      </c>
      <c r="I56" s="89" t="str">
        <f t="shared" si="26"/>
        <v/>
      </c>
      <c r="J56" s="90"/>
      <c r="K56" s="81" t="str">
        <f t="shared" ref="K56:K68" si="41">IF(B56="","",L56)</f>
        <v/>
      </c>
      <c r="L56" s="86" t="e">
        <f t="shared" si="28"/>
        <v>#N/A</v>
      </c>
      <c r="M56" s="91" t="str">
        <f t="shared" si="29"/>
        <v/>
      </c>
      <c r="N56" s="86" t="str">
        <f t="shared" si="30"/>
        <v/>
      </c>
      <c r="O56" s="87" t="str">
        <f t="shared" si="31"/>
        <v/>
      </c>
      <c r="P56" s="89" t="str">
        <f t="shared" si="32"/>
        <v/>
      </c>
      <c r="Q56" s="87" t="str">
        <f t="shared" si="33"/>
        <v/>
      </c>
      <c r="R56" s="89" t="str">
        <f t="shared" si="34"/>
        <v/>
      </c>
      <c r="S56" s="87" t="str">
        <f t="shared" si="35"/>
        <v/>
      </c>
      <c r="T56" s="89" t="str">
        <f t="shared" si="36"/>
        <v/>
      </c>
      <c r="U56" s="87" t="str">
        <f t="shared" si="37"/>
        <v/>
      </c>
      <c r="V56" s="89" t="str">
        <f t="shared" si="38"/>
        <v/>
      </c>
      <c r="W56" s="87" t="str">
        <f t="shared" si="39"/>
        <v/>
      </c>
      <c r="X56" s="86" t="str">
        <f t="shared" si="40"/>
        <v/>
      </c>
      <c r="Y56" s="92"/>
      <c r="Z56" s="97"/>
      <c r="AC56" s="81" t="e">
        <f>VLOOKUP(B56,栄養データ!$A$2:$J$482,1,)</f>
        <v>#N/A</v>
      </c>
      <c r="AD56" s="81" t="e">
        <f>VLOOKUP(B56,栄養データ!$A$2:$J$482,3,)</f>
        <v>#N/A</v>
      </c>
      <c r="AE56" s="81" t="e">
        <f>VLOOKUP(B56,栄養データ!$A$2:$J$482,4,)</f>
        <v>#N/A</v>
      </c>
      <c r="AF56" s="81" t="e">
        <f>VLOOKUP(B56,栄養データ!$A$2:$K$482,11,)</f>
        <v>#N/A</v>
      </c>
      <c r="AG56" s="81" t="e">
        <f>VLOOKUP(B56,栄養データ!$A$2:$J$482,5,)</f>
        <v>#N/A</v>
      </c>
      <c r="AH56" s="81" t="e">
        <f>VLOOKUP(B56,栄養データ!$A$2:$J$482,6,)</f>
        <v>#N/A</v>
      </c>
      <c r="AI56" s="81" t="e">
        <f>VLOOKUP(B56,栄養データ!$A$2:$J$482,7,)</f>
        <v>#N/A</v>
      </c>
      <c r="AJ56" s="81" t="e">
        <f>VLOOKUP(B56,栄養データ!$A$2:$J$482,8,)</f>
        <v>#N/A</v>
      </c>
      <c r="AK56" s="81" t="e">
        <f>VLOOKUP(B56,栄養データ!$A$2:$J$482,9,)</f>
        <v>#N/A</v>
      </c>
      <c r="AL56" s="81" t="e">
        <f>VLOOKUP(B56,栄養データ!$A$2:$J$482,10,)</f>
        <v>#N/A</v>
      </c>
    </row>
    <row r="57" spans="1:38" ht="14.25" customHeight="1" x14ac:dyDescent="0.25">
      <c r="A57" s="94"/>
      <c r="B57" s="83"/>
      <c r="C57" s="84"/>
      <c r="D57" s="85" t="str">
        <f t="shared" si="21"/>
        <v/>
      </c>
      <c r="E57" s="86" t="e">
        <f t="shared" si="22"/>
        <v>#N/A</v>
      </c>
      <c r="F57" s="87" t="str">
        <f t="shared" si="23"/>
        <v/>
      </c>
      <c r="G57" s="73" t="str">
        <f t="shared" si="24"/>
        <v/>
      </c>
      <c r="H57" s="88" t="str">
        <f t="shared" si="25"/>
        <v/>
      </c>
      <c r="I57" s="89" t="str">
        <f t="shared" si="26"/>
        <v/>
      </c>
      <c r="J57" s="90"/>
      <c r="K57" s="81" t="str">
        <f t="shared" si="41"/>
        <v/>
      </c>
      <c r="L57" s="86" t="e">
        <f t="shared" si="28"/>
        <v>#N/A</v>
      </c>
      <c r="M57" s="91" t="str">
        <f t="shared" si="29"/>
        <v/>
      </c>
      <c r="N57" s="86" t="str">
        <f t="shared" si="30"/>
        <v/>
      </c>
      <c r="O57" s="87" t="str">
        <f t="shared" si="31"/>
        <v/>
      </c>
      <c r="P57" s="89" t="str">
        <f t="shared" si="32"/>
        <v/>
      </c>
      <c r="Q57" s="87" t="str">
        <f t="shared" si="33"/>
        <v/>
      </c>
      <c r="R57" s="89" t="str">
        <f t="shared" si="34"/>
        <v/>
      </c>
      <c r="S57" s="87" t="str">
        <f t="shared" si="35"/>
        <v/>
      </c>
      <c r="T57" s="89" t="str">
        <f t="shared" si="36"/>
        <v/>
      </c>
      <c r="U57" s="87" t="str">
        <f t="shared" si="37"/>
        <v/>
      </c>
      <c r="V57" s="89" t="str">
        <f t="shared" si="38"/>
        <v/>
      </c>
      <c r="W57" s="87" t="str">
        <f t="shared" si="39"/>
        <v/>
      </c>
      <c r="X57" s="86" t="str">
        <f t="shared" si="40"/>
        <v/>
      </c>
      <c r="Y57" s="92"/>
      <c r="Z57" s="97"/>
      <c r="AC57" s="81" t="e">
        <f>VLOOKUP(B57,栄養データ!$A$2:$J$482,1,)</f>
        <v>#N/A</v>
      </c>
      <c r="AD57" s="81" t="e">
        <f>VLOOKUP(B57,栄養データ!$A$2:$J$482,3,)</f>
        <v>#N/A</v>
      </c>
      <c r="AE57" s="81" t="e">
        <f>VLOOKUP(B57,栄養データ!$A$2:$J$482,4,)</f>
        <v>#N/A</v>
      </c>
      <c r="AF57" s="81" t="e">
        <f>VLOOKUP(B57,栄養データ!$A$2:$K$482,11,)</f>
        <v>#N/A</v>
      </c>
      <c r="AG57" s="81" t="e">
        <f>VLOOKUP(B57,栄養データ!$A$2:$J$482,5,)</f>
        <v>#N/A</v>
      </c>
      <c r="AH57" s="81" t="e">
        <f>VLOOKUP(B57,栄養データ!$A$2:$J$482,6,)</f>
        <v>#N/A</v>
      </c>
      <c r="AI57" s="81" t="e">
        <f>VLOOKUP(B57,栄養データ!$A$2:$J$482,7,)</f>
        <v>#N/A</v>
      </c>
      <c r="AJ57" s="81" t="e">
        <f>VLOOKUP(B57,栄養データ!$A$2:$J$482,8,)</f>
        <v>#N/A</v>
      </c>
      <c r="AK57" s="81" t="e">
        <f>VLOOKUP(B57,栄養データ!$A$2:$J$482,9,)</f>
        <v>#N/A</v>
      </c>
      <c r="AL57" s="81" t="e">
        <f>VLOOKUP(B57,栄養データ!$A$2:$J$482,10,)</f>
        <v>#N/A</v>
      </c>
    </row>
    <row r="58" spans="1:38" ht="14.25" customHeight="1" x14ac:dyDescent="0.25">
      <c r="A58" s="82"/>
      <c r="B58" s="83"/>
      <c r="C58" s="84"/>
      <c r="D58" s="85" t="str">
        <f t="shared" si="21"/>
        <v/>
      </c>
      <c r="E58" s="86" t="e">
        <f t="shared" si="22"/>
        <v>#N/A</v>
      </c>
      <c r="F58" s="87" t="str">
        <f t="shared" si="23"/>
        <v/>
      </c>
      <c r="G58" s="73" t="str">
        <f t="shared" si="24"/>
        <v/>
      </c>
      <c r="H58" s="88" t="str">
        <f t="shared" si="25"/>
        <v/>
      </c>
      <c r="I58" s="89" t="str">
        <f t="shared" si="26"/>
        <v/>
      </c>
      <c r="J58" s="90"/>
      <c r="K58" s="81" t="str">
        <f t="shared" si="41"/>
        <v/>
      </c>
      <c r="L58" s="86" t="e">
        <f t="shared" si="28"/>
        <v>#N/A</v>
      </c>
      <c r="M58" s="91" t="str">
        <f t="shared" si="29"/>
        <v/>
      </c>
      <c r="N58" s="86" t="str">
        <f t="shared" si="30"/>
        <v/>
      </c>
      <c r="O58" s="87" t="str">
        <f t="shared" si="31"/>
        <v/>
      </c>
      <c r="P58" s="89" t="str">
        <f t="shared" si="32"/>
        <v/>
      </c>
      <c r="Q58" s="87" t="str">
        <f>R58</f>
        <v/>
      </c>
      <c r="R58" s="89" t="str">
        <f t="shared" si="34"/>
        <v/>
      </c>
      <c r="S58" s="87" t="str">
        <f t="shared" si="35"/>
        <v/>
      </c>
      <c r="T58" s="89" t="str">
        <f t="shared" si="36"/>
        <v/>
      </c>
      <c r="U58" s="87" t="str">
        <f t="shared" si="37"/>
        <v/>
      </c>
      <c r="V58" s="89" t="str">
        <f t="shared" si="38"/>
        <v/>
      </c>
      <c r="W58" s="87" t="str">
        <f t="shared" si="39"/>
        <v/>
      </c>
      <c r="X58" s="86" t="str">
        <f t="shared" si="40"/>
        <v/>
      </c>
      <c r="Y58" s="92"/>
      <c r="Z58" s="97"/>
      <c r="AC58" s="81" t="e">
        <f>VLOOKUP(B58,栄養データ!$A$2:$J$482,1,)</f>
        <v>#N/A</v>
      </c>
      <c r="AD58" s="81" t="e">
        <f>VLOOKUP(B58,栄養データ!$A$2:$J$482,3,)</f>
        <v>#N/A</v>
      </c>
      <c r="AE58" s="81" t="e">
        <f>VLOOKUP(B58,栄養データ!$A$2:$J$482,4,)</f>
        <v>#N/A</v>
      </c>
      <c r="AF58" s="81" t="e">
        <f>VLOOKUP(B58,栄養データ!$A$2:$K$482,11,)</f>
        <v>#N/A</v>
      </c>
      <c r="AG58" s="81" t="e">
        <f>VLOOKUP(B58,栄養データ!$A$2:$J$482,5,)</f>
        <v>#N/A</v>
      </c>
      <c r="AH58" s="81" t="e">
        <f>VLOOKUP(B58,栄養データ!$A$2:$J$482,6,)</f>
        <v>#N/A</v>
      </c>
      <c r="AI58" s="81" t="e">
        <f>VLOOKUP(B58,栄養データ!$A$2:$J$482,7,)</f>
        <v>#N/A</v>
      </c>
      <c r="AJ58" s="81" t="e">
        <f>VLOOKUP(B58,栄養データ!$A$2:$J$482,8,)</f>
        <v>#N/A</v>
      </c>
      <c r="AK58" s="81" t="e">
        <f>VLOOKUP(B58,栄養データ!$A$2:$J$482,9,)</f>
        <v>#N/A</v>
      </c>
      <c r="AL58" s="81" t="e">
        <f>VLOOKUP(B58,栄養データ!$A$2:$J$482,10,)</f>
        <v>#N/A</v>
      </c>
    </row>
    <row r="59" spans="1:38" ht="14.25" customHeight="1" x14ac:dyDescent="0.25">
      <c r="A59" s="82"/>
      <c r="B59" s="83"/>
      <c r="C59" s="84"/>
      <c r="D59" s="85" t="str">
        <f t="shared" si="21"/>
        <v/>
      </c>
      <c r="E59" s="86" t="e">
        <f t="shared" si="22"/>
        <v>#N/A</v>
      </c>
      <c r="F59" s="87" t="str">
        <f t="shared" si="23"/>
        <v/>
      </c>
      <c r="G59" s="73" t="str">
        <f t="shared" si="24"/>
        <v/>
      </c>
      <c r="H59" s="88" t="str">
        <f t="shared" si="25"/>
        <v/>
      </c>
      <c r="I59" s="89" t="str">
        <f t="shared" si="26"/>
        <v/>
      </c>
      <c r="J59" s="90"/>
      <c r="K59" s="81" t="str">
        <f t="shared" si="41"/>
        <v/>
      </c>
      <c r="L59" s="86" t="e">
        <f t="shared" si="28"/>
        <v>#N/A</v>
      </c>
      <c r="M59" s="91" t="str">
        <f t="shared" si="29"/>
        <v/>
      </c>
      <c r="N59" s="86" t="str">
        <f t="shared" si="30"/>
        <v/>
      </c>
      <c r="O59" s="87" t="str">
        <f t="shared" si="31"/>
        <v/>
      </c>
      <c r="P59" s="89" t="str">
        <f t="shared" si="32"/>
        <v/>
      </c>
      <c r="Q59" s="87" t="str">
        <f t="shared" si="33"/>
        <v/>
      </c>
      <c r="R59" s="89" t="str">
        <f t="shared" si="34"/>
        <v/>
      </c>
      <c r="S59" s="87" t="str">
        <f t="shared" si="35"/>
        <v/>
      </c>
      <c r="T59" s="89" t="str">
        <f t="shared" si="36"/>
        <v/>
      </c>
      <c r="U59" s="87" t="str">
        <f t="shared" si="37"/>
        <v/>
      </c>
      <c r="V59" s="89" t="str">
        <f t="shared" si="38"/>
        <v/>
      </c>
      <c r="W59" s="87" t="str">
        <f t="shared" si="39"/>
        <v/>
      </c>
      <c r="X59" s="86" t="str">
        <f t="shared" si="40"/>
        <v/>
      </c>
      <c r="Y59" s="92"/>
      <c r="Z59" s="97"/>
      <c r="AC59" s="81" t="e">
        <f>VLOOKUP(B59,栄養データ!$A$2:$J$482,1,)</f>
        <v>#N/A</v>
      </c>
      <c r="AD59" s="81" t="e">
        <f>VLOOKUP(B59,栄養データ!$A$2:$J$482,3,)</f>
        <v>#N/A</v>
      </c>
      <c r="AE59" s="81" t="e">
        <f>VLOOKUP(B59,栄養データ!$A$2:$J$482,4,)</f>
        <v>#N/A</v>
      </c>
      <c r="AF59" s="81" t="e">
        <f>VLOOKUP(B59,栄養データ!$A$2:$K$482,11,)</f>
        <v>#N/A</v>
      </c>
      <c r="AG59" s="81" t="e">
        <f>VLOOKUP(B59,栄養データ!$A$2:$J$482,5,)</f>
        <v>#N/A</v>
      </c>
      <c r="AH59" s="81" t="e">
        <f>VLOOKUP(B59,栄養データ!$A$2:$J$482,6,)</f>
        <v>#N/A</v>
      </c>
      <c r="AI59" s="81" t="e">
        <f>VLOOKUP(B59,栄養データ!$A$2:$J$482,7,)</f>
        <v>#N/A</v>
      </c>
      <c r="AJ59" s="81" t="e">
        <f>VLOOKUP(B59,栄養データ!$A$2:$J$482,8,)</f>
        <v>#N/A</v>
      </c>
      <c r="AK59" s="81" t="e">
        <f>VLOOKUP(B59,栄養データ!$A$2:$J$482,9,)</f>
        <v>#N/A</v>
      </c>
      <c r="AL59" s="81" t="e">
        <f>VLOOKUP(B59,栄養データ!$A$2:$J$482,10,)</f>
        <v>#N/A</v>
      </c>
    </row>
    <row r="60" spans="1:38" ht="14.25" customHeight="1" x14ac:dyDescent="0.25">
      <c r="A60" s="82"/>
      <c r="B60" s="83"/>
      <c r="C60" s="84"/>
      <c r="D60" s="85" t="str">
        <f t="shared" si="21"/>
        <v/>
      </c>
      <c r="E60" s="86" t="e">
        <f t="shared" si="22"/>
        <v>#N/A</v>
      </c>
      <c r="F60" s="87" t="str">
        <f t="shared" si="23"/>
        <v/>
      </c>
      <c r="G60" s="73" t="str">
        <f t="shared" si="24"/>
        <v/>
      </c>
      <c r="H60" s="88" t="str">
        <f t="shared" si="25"/>
        <v/>
      </c>
      <c r="I60" s="89" t="str">
        <f t="shared" si="26"/>
        <v/>
      </c>
      <c r="J60" s="90"/>
      <c r="K60" s="81" t="str">
        <f t="shared" si="41"/>
        <v/>
      </c>
      <c r="L60" s="86" t="e">
        <f t="shared" si="28"/>
        <v>#N/A</v>
      </c>
      <c r="M60" s="91" t="str">
        <f t="shared" si="29"/>
        <v/>
      </c>
      <c r="N60" s="86" t="str">
        <f t="shared" si="30"/>
        <v/>
      </c>
      <c r="O60" s="87" t="str">
        <f t="shared" si="31"/>
        <v/>
      </c>
      <c r="P60" s="89" t="str">
        <f t="shared" si="32"/>
        <v/>
      </c>
      <c r="Q60" s="87" t="str">
        <f t="shared" si="33"/>
        <v/>
      </c>
      <c r="R60" s="89" t="str">
        <f t="shared" si="34"/>
        <v/>
      </c>
      <c r="S60" s="87" t="str">
        <f t="shared" si="35"/>
        <v/>
      </c>
      <c r="T60" s="89" t="str">
        <f t="shared" si="36"/>
        <v/>
      </c>
      <c r="U60" s="87" t="str">
        <f t="shared" si="37"/>
        <v/>
      </c>
      <c r="V60" s="89" t="str">
        <f t="shared" si="38"/>
        <v/>
      </c>
      <c r="W60" s="87" t="str">
        <f t="shared" si="39"/>
        <v/>
      </c>
      <c r="X60" s="86" t="str">
        <f t="shared" si="40"/>
        <v/>
      </c>
      <c r="Y60" s="92"/>
      <c r="Z60" s="97"/>
      <c r="AC60" s="81" t="e">
        <f>VLOOKUP(B60,栄養データ!$A$2:$J$482,1,)</f>
        <v>#N/A</v>
      </c>
      <c r="AD60" s="81" t="e">
        <f>VLOOKUP(B60,栄養データ!$A$2:$J$482,3,)</f>
        <v>#N/A</v>
      </c>
      <c r="AE60" s="81" t="e">
        <f>VLOOKUP(B60,栄養データ!$A$2:$J$482,4,)</f>
        <v>#N/A</v>
      </c>
      <c r="AF60" s="81" t="e">
        <f>VLOOKUP(B60,栄養データ!$A$2:$K$482,11,)</f>
        <v>#N/A</v>
      </c>
      <c r="AG60" s="81" t="e">
        <f>VLOOKUP(B60,栄養データ!$A$2:$J$482,5,)</f>
        <v>#N/A</v>
      </c>
      <c r="AH60" s="81" t="e">
        <f>VLOOKUP(B60,栄養データ!$A$2:$J$482,6,)</f>
        <v>#N/A</v>
      </c>
      <c r="AI60" s="81" t="e">
        <f>VLOOKUP(B60,栄養データ!$A$2:$J$482,7,)</f>
        <v>#N/A</v>
      </c>
      <c r="AJ60" s="81" t="e">
        <f>VLOOKUP(B60,栄養データ!$A$2:$J$482,8,)</f>
        <v>#N/A</v>
      </c>
      <c r="AK60" s="81" t="e">
        <f>VLOOKUP(B60,栄養データ!$A$2:$J$482,9,)</f>
        <v>#N/A</v>
      </c>
      <c r="AL60" s="81" t="e">
        <f>VLOOKUP(B60,栄養データ!$A$2:$J$482,10,)</f>
        <v>#N/A</v>
      </c>
    </row>
    <row r="61" spans="1:38" ht="14.25" customHeight="1" x14ac:dyDescent="0.25">
      <c r="A61" s="82"/>
      <c r="B61" s="83"/>
      <c r="C61" s="84"/>
      <c r="D61" s="85" t="str">
        <f t="shared" si="21"/>
        <v/>
      </c>
      <c r="E61" s="86" t="e">
        <f t="shared" si="22"/>
        <v>#N/A</v>
      </c>
      <c r="F61" s="87" t="str">
        <f t="shared" si="23"/>
        <v/>
      </c>
      <c r="G61" s="73" t="str">
        <f t="shared" si="24"/>
        <v/>
      </c>
      <c r="H61" s="88" t="str">
        <f t="shared" si="25"/>
        <v/>
      </c>
      <c r="I61" s="89" t="str">
        <f t="shared" si="26"/>
        <v/>
      </c>
      <c r="J61" s="90"/>
      <c r="K61" s="81" t="str">
        <f t="shared" si="41"/>
        <v/>
      </c>
      <c r="L61" s="86" t="e">
        <f t="shared" si="28"/>
        <v>#N/A</v>
      </c>
      <c r="M61" s="91" t="str">
        <f t="shared" si="29"/>
        <v/>
      </c>
      <c r="N61" s="86" t="str">
        <f t="shared" si="30"/>
        <v/>
      </c>
      <c r="O61" s="87" t="str">
        <f t="shared" si="31"/>
        <v/>
      </c>
      <c r="P61" s="89" t="str">
        <f t="shared" si="32"/>
        <v/>
      </c>
      <c r="Q61" s="87" t="str">
        <f t="shared" si="33"/>
        <v/>
      </c>
      <c r="R61" s="89" t="str">
        <f t="shared" si="34"/>
        <v/>
      </c>
      <c r="S61" s="87" t="str">
        <f t="shared" si="35"/>
        <v/>
      </c>
      <c r="T61" s="89" t="str">
        <f t="shared" si="36"/>
        <v/>
      </c>
      <c r="U61" s="87" t="str">
        <f t="shared" si="37"/>
        <v/>
      </c>
      <c r="V61" s="89" t="str">
        <f t="shared" si="38"/>
        <v/>
      </c>
      <c r="W61" s="87" t="str">
        <f t="shared" si="39"/>
        <v/>
      </c>
      <c r="X61" s="86" t="str">
        <f t="shared" si="40"/>
        <v/>
      </c>
      <c r="Y61" s="92"/>
      <c r="Z61" s="97"/>
      <c r="AC61" s="81" t="e">
        <f>VLOOKUP(B61,栄養データ!$A$2:$J$482,1,)</f>
        <v>#N/A</v>
      </c>
      <c r="AD61" s="81" t="e">
        <f>VLOOKUP(B61,栄養データ!$A$2:$J$482,3,)</f>
        <v>#N/A</v>
      </c>
      <c r="AE61" s="81" t="e">
        <f>VLOOKUP(B61,栄養データ!$A$2:$J$482,4,)</f>
        <v>#N/A</v>
      </c>
      <c r="AF61" s="81" t="e">
        <f>VLOOKUP(B61,栄養データ!$A$2:$K$482,11,)</f>
        <v>#N/A</v>
      </c>
      <c r="AG61" s="81" t="e">
        <f>VLOOKUP(B61,栄養データ!$A$2:$J$482,5,)</f>
        <v>#N/A</v>
      </c>
      <c r="AH61" s="81" t="e">
        <f>VLOOKUP(B61,栄養データ!$A$2:$J$482,6,)</f>
        <v>#N/A</v>
      </c>
      <c r="AI61" s="81" t="e">
        <f>VLOOKUP(B61,栄養データ!$A$2:$J$482,7,)</f>
        <v>#N/A</v>
      </c>
      <c r="AJ61" s="81" t="e">
        <f>VLOOKUP(B61,栄養データ!$A$2:$J$482,8,)</f>
        <v>#N/A</v>
      </c>
      <c r="AK61" s="81" t="e">
        <f>VLOOKUP(B61,栄養データ!$A$2:$J$482,9,)</f>
        <v>#N/A</v>
      </c>
      <c r="AL61" s="81" t="e">
        <f>VLOOKUP(B61,栄養データ!$A$2:$J$482,10,)</f>
        <v>#N/A</v>
      </c>
    </row>
    <row r="62" spans="1:38" ht="14.25" customHeight="1" x14ac:dyDescent="0.25">
      <c r="A62" s="82"/>
      <c r="B62" s="83"/>
      <c r="C62" s="84"/>
      <c r="D62" s="85" t="str">
        <f t="shared" si="21"/>
        <v/>
      </c>
      <c r="E62" s="86" t="e">
        <f t="shared" si="22"/>
        <v>#N/A</v>
      </c>
      <c r="F62" s="87" t="str">
        <f t="shared" si="23"/>
        <v/>
      </c>
      <c r="G62" s="73" t="str">
        <f t="shared" si="24"/>
        <v/>
      </c>
      <c r="H62" s="88" t="str">
        <f t="shared" si="25"/>
        <v/>
      </c>
      <c r="I62" s="89" t="str">
        <f t="shared" si="26"/>
        <v/>
      </c>
      <c r="J62" s="90"/>
      <c r="K62" s="81" t="str">
        <f t="shared" si="41"/>
        <v/>
      </c>
      <c r="L62" s="86" t="e">
        <f t="shared" si="28"/>
        <v>#N/A</v>
      </c>
      <c r="M62" s="91" t="str">
        <f t="shared" si="29"/>
        <v/>
      </c>
      <c r="N62" s="86" t="str">
        <f t="shared" si="30"/>
        <v/>
      </c>
      <c r="O62" s="87" t="str">
        <f t="shared" si="31"/>
        <v/>
      </c>
      <c r="P62" s="89" t="str">
        <f t="shared" si="32"/>
        <v/>
      </c>
      <c r="Q62" s="87" t="str">
        <f t="shared" si="33"/>
        <v/>
      </c>
      <c r="R62" s="89" t="str">
        <f t="shared" si="34"/>
        <v/>
      </c>
      <c r="S62" s="87" t="str">
        <f t="shared" si="35"/>
        <v/>
      </c>
      <c r="T62" s="89" t="str">
        <f t="shared" si="36"/>
        <v/>
      </c>
      <c r="U62" s="87" t="str">
        <f t="shared" si="37"/>
        <v/>
      </c>
      <c r="V62" s="89" t="str">
        <f t="shared" si="38"/>
        <v/>
      </c>
      <c r="W62" s="87" t="str">
        <f t="shared" si="39"/>
        <v/>
      </c>
      <c r="X62" s="86" t="str">
        <f t="shared" si="40"/>
        <v/>
      </c>
      <c r="Y62" s="92"/>
      <c r="Z62" s="97"/>
      <c r="AC62" s="81" t="e">
        <f>VLOOKUP(B62,栄養データ!$A$2:$J$482,1,)</f>
        <v>#N/A</v>
      </c>
      <c r="AD62" s="81" t="e">
        <f>VLOOKUP(B62,栄養データ!$A$2:$J$482,3,)</f>
        <v>#N/A</v>
      </c>
      <c r="AE62" s="81" t="e">
        <f>VLOOKUP(B62,栄養データ!$A$2:$J$482,4,)</f>
        <v>#N/A</v>
      </c>
      <c r="AF62" s="81" t="e">
        <f>VLOOKUP(B62,栄養データ!$A$2:$K$482,11,)</f>
        <v>#N/A</v>
      </c>
      <c r="AG62" s="81" t="e">
        <f>VLOOKUP(B62,栄養データ!$A$2:$J$482,5,)</f>
        <v>#N/A</v>
      </c>
      <c r="AH62" s="81" t="e">
        <f>VLOOKUP(B62,栄養データ!$A$2:$J$482,6,)</f>
        <v>#N/A</v>
      </c>
      <c r="AI62" s="81" t="e">
        <f>VLOOKUP(B62,栄養データ!$A$2:$J$482,7,)</f>
        <v>#N/A</v>
      </c>
      <c r="AJ62" s="81" t="e">
        <f>VLOOKUP(B62,栄養データ!$A$2:$J$482,8,)</f>
        <v>#N/A</v>
      </c>
      <c r="AK62" s="81" t="e">
        <f>VLOOKUP(B62,栄養データ!$A$2:$J$482,9,)</f>
        <v>#N/A</v>
      </c>
      <c r="AL62" s="81" t="e">
        <f>VLOOKUP(B62,栄養データ!$A$2:$J$482,10,)</f>
        <v>#N/A</v>
      </c>
    </row>
    <row r="63" spans="1:38" ht="14.25" customHeight="1" x14ac:dyDescent="0.25">
      <c r="A63" s="82"/>
      <c r="B63" s="83"/>
      <c r="C63" s="84"/>
      <c r="D63" s="85" t="str">
        <f t="shared" si="21"/>
        <v/>
      </c>
      <c r="E63" s="86" t="e">
        <f t="shared" si="22"/>
        <v>#N/A</v>
      </c>
      <c r="F63" s="87" t="str">
        <f t="shared" si="23"/>
        <v/>
      </c>
      <c r="G63" s="73" t="str">
        <f t="shared" si="24"/>
        <v/>
      </c>
      <c r="H63" s="88" t="str">
        <f t="shared" si="25"/>
        <v/>
      </c>
      <c r="I63" s="89" t="str">
        <f t="shared" si="26"/>
        <v/>
      </c>
      <c r="J63" s="90"/>
      <c r="K63" s="81" t="str">
        <f t="shared" si="41"/>
        <v/>
      </c>
      <c r="L63" s="86" t="e">
        <f t="shared" si="28"/>
        <v>#N/A</v>
      </c>
      <c r="M63" s="91" t="str">
        <f t="shared" si="29"/>
        <v/>
      </c>
      <c r="N63" s="86" t="str">
        <f t="shared" si="30"/>
        <v/>
      </c>
      <c r="O63" s="87" t="str">
        <f t="shared" si="31"/>
        <v/>
      </c>
      <c r="P63" s="89" t="str">
        <f t="shared" si="32"/>
        <v/>
      </c>
      <c r="Q63" s="87" t="str">
        <f t="shared" si="33"/>
        <v/>
      </c>
      <c r="R63" s="89" t="str">
        <f t="shared" si="34"/>
        <v/>
      </c>
      <c r="S63" s="87" t="str">
        <f t="shared" si="35"/>
        <v/>
      </c>
      <c r="T63" s="89" t="str">
        <f t="shared" si="36"/>
        <v/>
      </c>
      <c r="U63" s="87" t="str">
        <f t="shared" si="37"/>
        <v/>
      </c>
      <c r="V63" s="89" t="str">
        <f t="shared" si="38"/>
        <v/>
      </c>
      <c r="W63" s="87" t="str">
        <f t="shared" si="39"/>
        <v/>
      </c>
      <c r="X63" s="86" t="str">
        <f t="shared" si="40"/>
        <v/>
      </c>
      <c r="Y63" s="92"/>
      <c r="Z63" s="97"/>
      <c r="AC63" s="81" t="e">
        <f>VLOOKUP(B63,栄養データ!$A$2:$J$482,1,)</f>
        <v>#N/A</v>
      </c>
      <c r="AD63" s="81" t="e">
        <f>VLOOKUP(B63,栄養データ!$A$2:$J$482,3,)</f>
        <v>#N/A</v>
      </c>
      <c r="AE63" s="81" t="e">
        <f>VLOOKUP(B63,栄養データ!$A$2:$J$482,4,)</f>
        <v>#N/A</v>
      </c>
      <c r="AF63" s="81" t="e">
        <f>VLOOKUP(B63,栄養データ!$A$2:$K$482,11,)</f>
        <v>#N/A</v>
      </c>
      <c r="AG63" s="81" t="e">
        <f>VLOOKUP(B63,栄養データ!$A$2:$J$482,5,)</f>
        <v>#N/A</v>
      </c>
      <c r="AH63" s="81" t="e">
        <f>VLOOKUP(B63,栄養データ!$A$2:$J$482,6,)</f>
        <v>#N/A</v>
      </c>
      <c r="AI63" s="81" t="e">
        <f>VLOOKUP(B63,栄養データ!$A$2:$J$482,7,)</f>
        <v>#N/A</v>
      </c>
      <c r="AJ63" s="81" t="e">
        <f>VLOOKUP(B63,栄養データ!$A$2:$J$482,8,)</f>
        <v>#N/A</v>
      </c>
      <c r="AK63" s="81" t="e">
        <f>VLOOKUP(B63,栄養データ!$A$2:$J$482,9,)</f>
        <v>#N/A</v>
      </c>
      <c r="AL63" s="81" t="e">
        <f>VLOOKUP(B63,栄養データ!$A$2:$J$482,10,)</f>
        <v>#N/A</v>
      </c>
    </row>
    <row r="64" spans="1:38" ht="14.25" customHeight="1" x14ac:dyDescent="0.25">
      <c r="A64" s="82"/>
      <c r="B64" s="83"/>
      <c r="C64" s="84"/>
      <c r="D64" s="85" t="str">
        <f t="shared" si="21"/>
        <v/>
      </c>
      <c r="E64" s="86" t="e">
        <f t="shared" si="22"/>
        <v>#N/A</v>
      </c>
      <c r="F64" s="87" t="str">
        <f t="shared" si="23"/>
        <v/>
      </c>
      <c r="G64" s="73" t="str">
        <f t="shared" si="24"/>
        <v/>
      </c>
      <c r="H64" s="88" t="str">
        <f t="shared" si="25"/>
        <v/>
      </c>
      <c r="I64" s="89" t="str">
        <f t="shared" si="26"/>
        <v/>
      </c>
      <c r="J64" s="90"/>
      <c r="K64" s="81" t="str">
        <f t="shared" si="41"/>
        <v/>
      </c>
      <c r="L64" s="86" t="e">
        <f t="shared" si="28"/>
        <v>#N/A</v>
      </c>
      <c r="M64" s="91" t="str">
        <f t="shared" si="29"/>
        <v/>
      </c>
      <c r="N64" s="86" t="str">
        <f t="shared" si="30"/>
        <v/>
      </c>
      <c r="O64" s="87" t="str">
        <f t="shared" si="31"/>
        <v/>
      </c>
      <c r="P64" s="89" t="str">
        <f t="shared" si="32"/>
        <v/>
      </c>
      <c r="Q64" s="87" t="str">
        <f t="shared" si="33"/>
        <v/>
      </c>
      <c r="R64" s="89" t="str">
        <f t="shared" si="34"/>
        <v/>
      </c>
      <c r="S64" s="87" t="str">
        <f>T64</f>
        <v/>
      </c>
      <c r="T64" s="89" t="str">
        <f t="shared" si="36"/>
        <v/>
      </c>
      <c r="U64" s="87" t="str">
        <f t="shared" si="37"/>
        <v/>
      </c>
      <c r="V64" s="89" t="str">
        <f t="shared" si="38"/>
        <v/>
      </c>
      <c r="W64" s="87" t="str">
        <f t="shared" si="39"/>
        <v/>
      </c>
      <c r="X64" s="86" t="str">
        <f t="shared" si="40"/>
        <v/>
      </c>
      <c r="Y64" s="92"/>
      <c r="Z64" s="97"/>
      <c r="AC64" s="81" t="e">
        <f>VLOOKUP(B64,栄養データ!$A$2:$J$482,1,)</f>
        <v>#N/A</v>
      </c>
      <c r="AD64" s="81" t="e">
        <f>VLOOKUP(B64,栄養データ!$A$2:$J$482,3,)</f>
        <v>#N/A</v>
      </c>
      <c r="AE64" s="81" t="e">
        <f>VLOOKUP(B64,栄養データ!$A$2:$J$482,4,)</f>
        <v>#N/A</v>
      </c>
      <c r="AF64" s="81" t="e">
        <f>VLOOKUP(B64,栄養データ!$A$2:$K$482,11,)</f>
        <v>#N/A</v>
      </c>
      <c r="AG64" s="81" t="e">
        <f>VLOOKUP(B64,栄養データ!$A$2:$J$482,5,)</f>
        <v>#N/A</v>
      </c>
      <c r="AH64" s="81" t="e">
        <f>VLOOKUP(B64,栄養データ!$A$2:$J$482,6,)</f>
        <v>#N/A</v>
      </c>
      <c r="AI64" s="81" t="e">
        <f>VLOOKUP(B64,栄養データ!$A$2:$J$482,7,)</f>
        <v>#N/A</v>
      </c>
      <c r="AJ64" s="81" t="e">
        <f>VLOOKUP(B64,栄養データ!$A$2:$J$482,8,)</f>
        <v>#N/A</v>
      </c>
      <c r="AK64" s="81" t="e">
        <f>VLOOKUP(B64,栄養データ!$A$2:$J$482,9,)</f>
        <v>#N/A</v>
      </c>
      <c r="AL64" s="81" t="e">
        <f>VLOOKUP(B64,栄養データ!$A$2:$J$482,10,)</f>
        <v>#N/A</v>
      </c>
    </row>
    <row r="65" spans="1:38" ht="14.25" customHeight="1" x14ac:dyDescent="0.25">
      <c r="A65" s="82"/>
      <c r="B65" s="83"/>
      <c r="C65" s="84"/>
      <c r="D65" s="85" t="str">
        <f t="shared" si="21"/>
        <v/>
      </c>
      <c r="E65" s="86" t="e">
        <f t="shared" si="22"/>
        <v>#N/A</v>
      </c>
      <c r="F65" s="87" t="str">
        <f t="shared" si="23"/>
        <v/>
      </c>
      <c r="G65" s="73" t="str">
        <f t="shared" si="24"/>
        <v/>
      </c>
      <c r="H65" s="88" t="str">
        <f t="shared" si="25"/>
        <v/>
      </c>
      <c r="I65" s="89" t="str">
        <f t="shared" si="26"/>
        <v/>
      </c>
      <c r="J65" s="90"/>
      <c r="K65" s="81" t="str">
        <f t="shared" si="41"/>
        <v/>
      </c>
      <c r="L65" s="86" t="e">
        <f t="shared" si="28"/>
        <v>#N/A</v>
      </c>
      <c r="M65" s="91" t="str">
        <f t="shared" si="29"/>
        <v/>
      </c>
      <c r="N65" s="86" t="str">
        <f t="shared" si="30"/>
        <v/>
      </c>
      <c r="O65" s="87" t="str">
        <f t="shared" si="31"/>
        <v/>
      </c>
      <c r="P65" s="89" t="str">
        <f t="shared" si="32"/>
        <v/>
      </c>
      <c r="Q65" s="87" t="str">
        <f t="shared" si="33"/>
        <v/>
      </c>
      <c r="R65" s="89" t="str">
        <f t="shared" si="34"/>
        <v/>
      </c>
      <c r="S65" s="87" t="str">
        <f t="shared" si="35"/>
        <v/>
      </c>
      <c r="T65" s="89" t="str">
        <f t="shared" si="36"/>
        <v/>
      </c>
      <c r="U65" s="87" t="str">
        <f t="shared" si="37"/>
        <v/>
      </c>
      <c r="V65" s="89" t="str">
        <f t="shared" si="38"/>
        <v/>
      </c>
      <c r="W65" s="87" t="str">
        <f t="shared" si="39"/>
        <v/>
      </c>
      <c r="X65" s="86" t="str">
        <f t="shared" si="40"/>
        <v/>
      </c>
      <c r="Y65" s="92"/>
      <c r="Z65" s="97"/>
      <c r="AC65" s="81" t="e">
        <f>VLOOKUP(B65,栄養データ!$A$2:$J$482,1,)</f>
        <v>#N/A</v>
      </c>
      <c r="AD65" s="81" t="e">
        <f>VLOOKUP(B65,栄養データ!$A$2:$J$482,3,)</f>
        <v>#N/A</v>
      </c>
      <c r="AE65" s="81" t="e">
        <f>VLOOKUP(B65,栄養データ!$A$2:$J$482,4,)</f>
        <v>#N/A</v>
      </c>
      <c r="AF65" s="81" t="e">
        <f>VLOOKUP(B65,栄養データ!$A$2:$K$482,11,)</f>
        <v>#N/A</v>
      </c>
      <c r="AG65" s="81" t="e">
        <f>VLOOKUP(B65,栄養データ!$A$2:$J$482,5,)</f>
        <v>#N/A</v>
      </c>
      <c r="AH65" s="81" t="e">
        <f>VLOOKUP(B65,栄養データ!$A$2:$J$482,6,)</f>
        <v>#N/A</v>
      </c>
      <c r="AI65" s="81" t="e">
        <f>VLOOKUP(B65,栄養データ!$A$2:$J$482,7,)</f>
        <v>#N/A</v>
      </c>
      <c r="AJ65" s="81" t="e">
        <f>VLOOKUP(B65,栄養データ!$A$2:$J$482,8,)</f>
        <v>#N/A</v>
      </c>
      <c r="AK65" s="81" t="e">
        <f>VLOOKUP(B65,栄養データ!$A$2:$J$482,9,)</f>
        <v>#N/A</v>
      </c>
      <c r="AL65" s="81" t="e">
        <f>VLOOKUP(B65,栄養データ!$A$2:$J$482,10,)</f>
        <v>#N/A</v>
      </c>
    </row>
    <row r="66" spans="1:38" ht="14.25" customHeight="1" x14ac:dyDescent="0.25">
      <c r="A66" s="82"/>
      <c r="B66" s="83"/>
      <c r="C66" s="84"/>
      <c r="D66" s="85" t="str">
        <f t="shared" si="21"/>
        <v/>
      </c>
      <c r="E66" s="86" t="e">
        <f t="shared" si="22"/>
        <v>#N/A</v>
      </c>
      <c r="F66" s="87" t="str">
        <f t="shared" si="23"/>
        <v/>
      </c>
      <c r="G66" s="73" t="str">
        <f t="shared" si="24"/>
        <v/>
      </c>
      <c r="H66" s="88" t="str">
        <f t="shared" si="25"/>
        <v/>
      </c>
      <c r="I66" s="89" t="str">
        <f t="shared" si="26"/>
        <v/>
      </c>
      <c r="J66" s="90"/>
      <c r="K66" s="81" t="str">
        <f t="shared" si="41"/>
        <v/>
      </c>
      <c r="L66" s="86" t="e">
        <f t="shared" si="28"/>
        <v>#N/A</v>
      </c>
      <c r="M66" s="91" t="str">
        <f t="shared" si="29"/>
        <v/>
      </c>
      <c r="N66" s="86" t="str">
        <f t="shared" si="30"/>
        <v/>
      </c>
      <c r="O66" s="87" t="str">
        <f t="shared" si="31"/>
        <v/>
      </c>
      <c r="P66" s="89" t="str">
        <f t="shared" si="32"/>
        <v/>
      </c>
      <c r="Q66" s="87" t="str">
        <f t="shared" si="33"/>
        <v/>
      </c>
      <c r="R66" s="89" t="str">
        <f t="shared" si="34"/>
        <v/>
      </c>
      <c r="S66" s="87" t="str">
        <f t="shared" si="35"/>
        <v/>
      </c>
      <c r="T66" s="89" t="str">
        <f t="shared" si="36"/>
        <v/>
      </c>
      <c r="U66" s="87" t="str">
        <f t="shared" si="37"/>
        <v/>
      </c>
      <c r="V66" s="89" t="str">
        <f t="shared" si="38"/>
        <v/>
      </c>
      <c r="W66" s="87" t="str">
        <f t="shared" si="39"/>
        <v/>
      </c>
      <c r="X66" s="86" t="str">
        <f t="shared" si="40"/>
        <v/>
      </c>
      <c r="Y66" s="92"/>
      <c r="Z66" s="97"/>
      <c r="AC66" s="81" t="e">
        <f>VLOOKUP(B66,栄養データ!$A$2:$J$482,1,)</f>
        <v>#N/A</v>
      </c>
      <c r="AD66" s="81" t="e">
        <f>VLOOKUP(B66,栄養データ!$A$2:$J$482,3,)</f>
        <v>#N/A</v>
      </c>
      <c r="AE66" s="81" t="e">
        <f>VLOOKUP(B66,栄養データ!$A$2:$J$482,4,)</f>
        <v>#N/A</v>
      </c>
      <c r="AF66" s="81" t="e">
        <f>VLOOKUP(B66,栄養データ!$A$2:$K$482,11,)</f>
        <v>#N/A</v>
      </c>
      <c r="AG66" s="81" t="e">
        <f>VLOOKUP(B66,栄養データ!$A$2:$J$482,5,)</f>
        <v>#N/A</v>
      </c>
      <c r="AH66" s="81" t="e">
        <f>VLOOKUP(B66,栄養データ!$A$2:$J$482,6,)</f>
        <v>#N/A</v>
      </c>
      <c r="AI66" s="81" t="e">
        <f>VLOOKUP(B66,栄養データ!$A$2:$J$482,7,)</f>
        <v>#N/A</v>
      </c>
      <c r="AJ66" s="81" t="e">
        <f>VLOOKUP(B66,栄養データ!$A$2:$J$482,8,)</f>
        <v>#N/A</v>
      </c>
      <c r="AK66" s="81" t="e">
        <f>VLOOKUP(B66,栄養データ!$A$2:$J$482,9,)</f>
        <v>#N/A</v>
      </c>
      <c r="AL66" s="81" t="e">
        <f>VLOOKUP(B66,栄養データ!$A$2:$J$482,10,)</f>
        <v>#N/A</v>
      </c>
    </row>
    <row r="67" spans="1:38" ht="14.25" customHeight="1" x14ac:dyDescent="0.25">
      <c r="A67" s="82"/>
      <c r="B67" s="83"/>
      <c r="C67" s="84"/>
      <c r="D67" s="85" t="str">
        <f t="shared" si="21"/>
        <v/>
      </c>
      <c r="E67" s="86" t="e">
        <f t="shared" si="22"/>
        <v>#N/A</v>
      </c>
      <c r="F67" s="87" t="str">
        <f t="shared" si="23"/>
        <v/>
      </c>
      <c r="G67" s="73" t="str">
        <f t="shared" si="24"/>
        <v/>
      </c>
      <c r="H67" s="88" t="str">
        <f t="shared" si="25"/>
        <v/>
      </c>
      <c r="I67" s="89" t="str">
        <f t="shared" si="26"/>
        <v/>
      </c>
      <c r="J67" s="90"/>
      <c r="K67" s="81" t="str">
        <f t="shared" si="41"/>
        <v/>
      </c>
      <c r="L67" s="86" t="e">
        <f t="shared" si="28"/>
        <v>#N/A</v>
      </c>
      <c r="M67" s="91" t="str">
        <f t="shared" si="29"/>
        <v/>
      </c>
      <c r="N67" s="86" t="str">
        <f t="shared" si="30"/>
        <v/>
      </c>
      <c r="O67" s="87" t="str">
        <f t="shared" si="31"/>
        <v/>
      </c>
      <c r="P67" s="89" t="str">
        <f t="shared" si="32"/>
        <v/>
      </c>
      <c r="Q67" s="87" t="str">
        <f t="shared" si="33"/>
        <v/>
      </c>
      <c r="R67" s="89" t="str">
        <f t="shared" si="34"/>
        <v/>
      </c>
      <c r="S67" s="87" t="str">
        <f t="shared" si="35"/>
        <v/>
      </c>
      <c r="T67" s="89" t="str">
        <f t="shared" si="36"/>
        <v/>
      </c>
      <c r="U67" s="87" t="str">
        <f t="shared" si="37"/>
        <v/>
      </c>
      <c r="V67" s="89" t="str">
        <f t="shared" si="38"/>
        <v/>
      </c>
      <c r="W67" s="87" t="str">
        <f t="shared" si="39"/>
        <v/>
      </c>
      <c r="X67" s="86" t="str">
        <f t="shared" si="40"/>
        <v/>
      </c>
      <c r="Y67" s="92"/>
      <c r="Z67" s="95"/>
      <c r="AC67" s="81" t="e">
        <f>VLOOKUP(B67,栄養データ!$A$2:$J$482,1,)</f>
        <v>#N/A</v>
      </c>
      <c r="AD67" s="81" t="e">
        <f>VLOOKUP(B67,栄養データ!$A$2:$J$482,3,)</f>
        <v>#N/A</v>
      </c>
      <c r="AE67" s="81" t="e">
        <f>VLOOKUP(B67,栄養データ!$A$2:$J$482,4,)</f>
        <v>#N/A</v>
      </c>
      <c r="AF67" s="81" t="e">
        <f>VLOOKUP(B67,栄養データ!$A$2:$K$482,11,)</f>
        <v>#N/A</v>
      </c>
      <c r="AG67" s="81" t="e">
        <f>VLOOKUP(B67,栄養データ!$A$2:$J$482,5,)</f>
        <v>#N/A</v>
      </c>
      <c r="AH67" s="81" t="e">
        <f>VLOOKUP(B67,栄養データ!$A$2:$J$482,6,)</f>
        <v>#N/A</v>
      </c>
      <c r="AI67" s="81" t="e">
        <f>VLOOKUP(B67,栄養データ!$A$2:$J$482,7,)</f>
        <v>#N/A</v>
      </c>
      <c r="AJ67" s="81" t="e">
        <f>VLOOKUP(B67,栄養データ!$A$2:$J$482,8,)</f>
        <v>#N/A</v>
      </c>
      <c r="AK67" s="81" t="e">
        <f>VLOOKUP(B67,栄養データ!$A$2:$J$482,9,)</f>
        <v>#N/A</v>
      </c>
      <c r="AL67" s="81" t="e">
        <f>VLOOKUP(B67,栄養データ!$A$2:$J$482,10,)</f>
        <v>#N/A</v>
      </c>
    </row>
    <row r="68" spans="1:38" ht="14.25" customHeight="1" x14ac:dyDescent="0.25">
      <c r="A68" s="98"/>
      <c r="B68" s="83"/>
      <c r="C68" s="84"/>
      <c r="D68" s="85" t="str">
        <f t="shared" si="21"/>
        <v/>
      </c>
      <c r="E68" s="86" t="e">
        <f t="shared" si="22"/>
        <v>#N/A</v>
      </c>
      <c r="F68" s="87" t="str">
        <f t="shared" si="23"/>
        <v/>
      </c>
      <c r="G68" s="73" t="str">
        <f t="shared" si="24"/>
        <v/>
      </c>
      <c r="H68" s="88" t="str">
        <f t="shared" si="25"/>
        <v/>
      </c>
      <c r="I68" s="89" t="str">
        <f t="shared" si="26"/>
        <v/>
      </c>
      <c r="J68" s="90"/>
      <c r="K68" s="81" t="str">
        <f t="shared" si="41"/>
        <v/>
      </c>
      <c r="L68" s="86" t="e">
        <f t="shared" si="28"/>
        <v>#N/A</v>
      </c>
      <c r="M68" s="91" t="str">
        <f t="shared" si="29"/>
        <v/>
      </c>
      <c r="N68" s="86" t="str">
        <f t="shared" si="30"/>
        <v/>
      </c>
      <c r="O68" s="87" t="str">
        <f t="shared" si="31"/>
        <v/>
      </c>
      <c r="P68" s="89" t="str">
        <f t="shared" si="32"/>
        <v/>
      </c>
      <c r="Q68" s="87" t="str">
        <f t="shared" si="33"/>
        <v/>
      </c>
      <c r="R68" s="89" t="str">
        <f t="shared" si="34"/>
        <v/>
      </c>
      <c r="S68" s="87" t="str">
        <f t="shared" si="35"/>
        <v/>
      </c>
      <c r="T68" s="89" t="str">
        <f t="shared" si="36"/>
        <v/>
      </c>
      <c r="U68" s="87" t="str">
        <f t="shared" si="37"/>
        <v/>
      </c>
      <c r="V68" s="89" t="str">
        <f t="shared" si="38"/>
        <v/>
      </c>
      <c r="W68" s="87" t="str">
        <f t="shared" si="39"/>
        <v/>
      </c>
      <c r="X68" s="86" t="str">
        <f t="shared" si="40"/>
        <v/>
      </c>
      <c r="Y68" s="92"/>
      <c r="Z68" s="95"/>
      <c r="AC68" s="81" t="e">
        <f>VLOOKUP(B68,栄養データ!$A$2:$J$482,1,)</f>
        <v>#N/A</v>
      </c>
      <c r="AD68" s="81" t="e">
        <f>VLOOKUP(B68,栄養データ!$A$2:$J$482,3,)</f>
        <v>#N/A</v>
      </c>
      <c r="AE68" s="81" t="e">
        <f>VLOOKUP(B68,栄養データ!$A$2:$J$482,4,)</f>
        <v>#N/A</v>
      </c>
      <c r="AF68" s="81" t="e">
        <f>VLOOKUP(B68,栄養データ!$A$2:$K$482,11,)</f>
        <v>#N/A</v>
      </c>
      <c r="AG68" s="81" t="e">
        <f>VLOOKUP(B68,栄養データ!$A$2:$J$482,5,)</f>
        <v>#N/A</v>
      </c>
      <c r="AH68" s="81" t="e">
        <f>VLOOKUP(B68,栄養データ!$A$2:$J$482,6,)</f>
        <v>#N/A</v>
      </c>
      <c r="AI68" s="81" t="e">
        <f>VLOOKUP(B68,栄養データ!$A$2:$J$482,7,)</f>
        <v>#N/A</v>
      </c>
      <c r="AJ68" s="81" t="e">
        <f>VLOOKUP(B68,栄養データ!$A$2:$J$482,8,)</f>
        <v>#N/A</v>
      </c>
      <c r="AK68" s="81" t="e">
        <f>VLOOKUP(B68,栄養データ!$A$2:$J$482,9,)</f>
        <v>#N/A</v>
      </c>
      <c r="AL68" s="81" t="e">
        <f>VLOOKUP(B68,栄養データ!$A$2:$J$482,10,)</f>
        <v>#N/A</v>
      </c>
    </row>
    <row r="69" spans="1:38" ht="14.25" customHeight="1" x14ac:dyDescent="0.25">
      <c r="A69" s="98"/>
      <c r="B69" s="83"/>
      <c r="C69" s="84"/>
      <c r="D69" s="85" t="str">
        <f t="shared" si="21"/>
        <v/>
      </c>
      <c r="E69" s="86" t="e">
        <f t="shared" si="22"/>
        <v>#N/A</v>
      </c>
      <c r="F69" s="87" t="str">
        <f t="shared" si="23"/>
        <v/>
      </c>
      <c r="G69" s="73" t="str">
        <f t="shared" si="24"/>
        <v/>
      </c>
      <c r="H69" s="88" t="str">
        <f t="shared" si="25"/>
        <v/>
      </c>
      <c r="I69" s="89" t="str">
        <f t="shared" si="26"/>
        <v/>
      </c>
      <c r="J69" s="90"/>
      <c r="K69" s="81" t="str">
        <f>IF(B69="","",L69)</f>
        <v/>
      </c>
      <c r="L69" s="86" t="e">
        <f t="shared" si="28"/>
        <v>#N/A</v>
      </c>
      <c r="M69" s="91" t="str">
        <f t="shared" si="29"/>
        <v/>
      </c>
      <c r="N69" s="86" t="str">
        <f t="shared" si="30"/>
        <v/>
      </c>
      <c r="O69" s="87" t="str">
        <f t="shared" si="31"/>
        <v/>
      </c>
      <c r="P69" s="89" t="str">
        <f t="shared" si="32"/>
        <v/>
      </c>
      <c r="Q69" s="87" t="str">
        <f t="shared" si="33"/>
        <v/>
      </c>
      <c r="R69" s="89" t="str">
        <f t="shared" si="34"/>
        <v/>
      </c>
      <c r="S69" s="87" t="str">
        <f t="shared" si="35"/>
        <v/>
      </c>
      <c r="T69" s="89" t="str">
        <f t="shared" si="36"/>
        <v/>
      </c>
      <c r="U69" s="87" t="str">
        <f t="shared" si="37"/>
        <v/>
      </c>
      <c r="V69" s="89" t="str">
        <f t="shared" si="38"/>
        <v/>
      </c>
      <c r="W69" s="87" t="str">
        <f t="shared" si="39"/>
        <v/>
      </c>
      <c r="X69" s="86" t="str">
        <f t="shared" si="40"/>
        <v/>
      </c>
      <c r="Y69" s="92"/>
      <c r="Z69" s="95"/>
      <c r="AC69" s="81" t="e">
        <f>VLOOKUP(B69,栄養データ!$A$2:$J$482,1,)</f>
        <v>#N/A</v>
      </c>
      <c r="AD69" s="81" t="e">
        <f>VLOOKUP(B69,栄養データ!$A$2:$J$482,3,)</f>
        <v>#N/A</v>
      </c>
      <c r="AE69" s="81" t="e">
        <f>VLOOKUP(B69,栄養データ!$A$2:$J$482,4,)</f>
        <v>#N/A</v>
      </c>
      <c r="AF69" s="81" t="e">
        <f>VLOOKUP(B69,栄養データ!$A$2:$K$482,11,)</f>
        <v>#N/A</v>
      </c>
      <c r="AG69" s="81" t="e">
        <f>VLOOKUP(B69,栄養データ!$A$2:$J$482,5,)</f>
        <v>#N/A</v>
      </c>
      <c r="AH69" s="81" t="e">
        <f>VLOOKUP(B69,栄養データ!$A$2:$J$482,6,)</f>
        <v>#N/A</v>
      </c>
      <c r="AI69" s="81" t="e">
        <f>VLOOKUP(B69,栄養データ!$A$2:$J$482,7,)</f>
        <v>#N/A</v>
      </c>
      <c r="AJ69" s="81" t="e">
        <f>VLOOKUP(B69,栄養データ!$A$2:$J$482,8,)</f>
        <v>#N/A</v>
      </c>
      <c r="AK69" s="81" t="e">
        <f>VLOOKUP(B69,栄養データ!$A$2:$J$482,9,)</f>
        <v>#N/A</v>
      </c>
      <c r="AL69" s="81" t="e">
        <f>VLOOKUP(B69,栄養データ!$A$2:$J$482,10,)</f>
        <v>#N/A</v>
      </c>
    </row>
    <row r="70" spans="1:38" ht="14.25" customHeight="1" x14ac:dyDescent="0.25">
      <c r="A70" s="98"/>
      <c r="B70" s="83"/>
      <c r="C70" s="84"/>
      <c r="D70" s="85" t="str">
        <f t="shared" si="21"/>
        <v/>
      </c>
      <c r="E70" s="86" t="e">
        <f t="shared" si="22"/>
        <v>#N/A</v>
      </c>
      <c r="F70" s="87" t="str">
        <f t="shared" si="23"/>
        <v/>
      </c>
      <c r="G70" s="73" t="str">
        <f t="shared" si="24"/>
        <v/>
      </c>
      <c r="H70" s="88" t="str">
        <f t="shared" si="25"/>
        <v/>
      </c>
      <c r="I70" s="89" t="str">
        <f t="shared" si="26"/>
        <v/>
      </c>
      <c r="J70" s="90"/>
      <c r="K70" s="81" t="str">
        <f>IF(B70="","",L70)</f>
        <v/>
      </c>
      <c r="L70" s="86" t="e">
        <f t="shared" si="28"/>
        <v>#N/A</v>
      </c>
      <c r="M70" s="91" t="str">
        <f t="shared" si="29"/>
        <v/>
      </c>
      <c r="N70" s="86" t="str">
        <f t="shared" si="30"/>
        <v/>
      </c>
      <c r="O70" s="87" t="str">
        <f t="shared" si="31"/>
        <v/>
      </c>
      <c r="P70" s="89" t="str">
        <f t="shared" si="32"/>
        <v/>
      </c>
      <c r="Q70" s="87" t="str">
        <f t="shared" si="33"/>
        <v/>
      </c>
      <c r="R70" s="89" t="str">
        <f t="shared" si="34"/>
        <v/>
      </c>
      <c r="S70" s="87" t="str">
        <f t="shared" si="35"/>
        <v/>
      </c>
      <c r="T70" s="89" t="str">
        <f t="shared" si="36"/>
        <v/>
      </c>
      <c r="U70" s="87" t="str">
        <f t="shared" si="37"/>
        <v/>
      </c>
      <c r="V70" s="89" t="str">
        <f t="shared" si="38"/>
        <v/>
      </c>
      <c r="W70" s="87" t="str">
        <f t="shared" si="39"/>
        <v/>
      </c>
      <c r="X70" s="86" t="str">
        <f t="shared" si="40"/>
        <v/>
      </c>
      <c r="Y70" s="92"/>
      <c r="Z70" s="99"/>
      <c r="AC70" s="81" t="e">
        <f>VLOOKUP(B70,栄養データ!$A$2:$J$482,1,)</f>
        <v>#N/A</v>
      </c>
      <c r="AD70" s="81" t="e">
        <f>VLOOKUP(B70,栄養データ!$A$2:$J$482,3,)</f>
        <v>#N/A</v>
      </c>
      <c r="AE70" s="81" t="e">
        <f>VLOOKUP(B70,栄養データ!$A$2:$J$482,4,)</f>
        <v>#N/A</v>
      </c>
      <c r="AF70" s="81" t="e">
        <f>VLOOKUP(B70,栄養データ!$A$2:$K$482,11,)</f>
        <v>#N/A</v>
      </c>
      <c r="AG70" s="81" t="e">
        <f>VLOOKUP(B70,栄養データ!$A$2:$J$482,5,)</f>
        <v>#N/A</v>
      </c>
      <c r="AH70" s="81" t="e">
        <f>VLOOKUP(B70,栄養データ!$A$2:$J$482,6,)</f>
        <v>#N/A</v>
      </c>
      <c r="AI70" s="81" t="e">
        <f>VLOOKUP(B70,栄養データ!$A$2:$J$482,7,)</f>
        <v>#N/A</v>
      </c>
      <c r="AJ70" s="81" t="e">
        <f>VLOOKUP(B70,栄養データ!$A$2:$J$482,8,)</f>
        <v>#N/A</v>
      </c>
      <c r="AK70" s="81" t="e">
        <f>VLOOKUP(B70,栄養データ!$A$2:$J$482,9,)</f>
        <v>#N/A</v>
      </c>
      <c r="AL70" s="81" t="e">
        <f>VLOOKUP(B70,栄養データ!$A$2:$J$482,10,)</f>
        <v>#N/A</v>
      </c>
    </row>
    <row r="71" spans="1:38" ht="14.25" customHeight="1" x14ac:dyDescent="0.25">
      <c r="A71" s="82"/>
      <c r="B71" s="83"/>
      <c r="C71" s="84"/>
      <c r="D71" s="85" t="str">
        <f t="shared" si="21"/>
        <v/>
      </c>
      <c r="E71" s="86" t="e">
        <f t="shared" si="22"/>
        <v>#N/A</v>
      </c>
      <c r="F71" s="87" t="str">
        <f t="shared" si="23"/>
        <v/>
      </c>
      <c r="G71" s="73" t="str">
        <f t="shared" si="24"/>
        <v/>
      </c>
      <c r="H71" s="88" t="str">
        <f t="shared" si="25"/>
        <v/>
      </c>
      <c r="I71" s="89" t="str">
        <f t="shared" si="26"/>
        <v/>
      </c>
      <c r="J71" s="90"/>
      <c r="K71" s="81" t="str">
        <f>IF(B71="","",L71)</f>
        <v/>
      </c>
      <c r="L71" s="86" t="e">
        <f t="shared" si="28"/>
        <v>#N/A</v>
      </c>
      <c r="M71" s="91" t="str">
        <f t="shared" si="29"/>
        <v/>
      </c>
      <c r="N71" s="86" t="str">
        <f t="shared" si="30"/>
        <v/>
      </c>
      <c r="O71" s="87" t="str">
        <f t="shared" si="31"/>
        <v/>
      </c>
      <c r="P71" s="89" t="str">
        <f t="shared" si="32"/>
        <v/>
      </c>
      <c r="Q71" s="87" t="str">
        <f t="shared" si="33"/>
        <v/>
      </c>
      <c r="R71" s="89" t="str">
        <f t="shared" si="34"/>
        <v/>
      </c>
      <c r="S71" s="87" t="str">
        <f t="shared" si="35"/>
        <v/>
      </c>
      <c r="T71" s="89" t="str">
        <f t="shared" si="36"/>
        <v/>
      </c>
      <c r="U71" s="87" t="str">
        <f t="shared" si="37"/>
        <v/>
      </c>
      <c r="V71" s="89" t="str">
        <f t="shared" si="38"/>
        <v/>
      </c>
      <c r="W71" s="87" t="str">
        <f t="shared" si="39"/>
        <v/>
      </c>
      <c r="X71" s="86" t="str">
        <f t="shared" si="40"/>
        <v/>
      </c>
      <c r="Y71" s="100"/>
      <c r="Z71" s="101"/>
      <c r="AC71" s="81" t="e">
        <f>VLOOKUP(B71,栄養データ!$A$2:$J$482,1,)</f>
        <v>#N/A</v>
      </c>
      <c r="AD71" s="81" t="e">
        <f>VLOOKUP(B71,栄養データ!$A$2:$J$482,3,)</f>
        <v>#N/A</v>
      </c>
      <c r="AE71" s="81" t="e">
        <f>VLOOKUP(B71,栄養データ!$A$2:$J$482,4,)</f>
        <v>#N/A</v>
      </c>
      <c r="AF71" s="81" t="e">
        <f>VLOOKUP(B71,栄養データ!$A$2:$K$482,11,)</f>
        <v>#N/A</v>
      </c>
      <c r="AG71" s="81" t="e">
        <f>VLOOKUP(B71,栄養データ!$A$2:$J$482,5,)</f>
        <v>#N/A</v>
      </c>
      <c r="AH71" s="81" t="e">
        <f>VLOOKUP(B71,栄養データ!$A$2:$J$482,6,)</f>
        <v>#N/A</v>
      </c>
      <c r="AI71" s="81" t="e">
        <f>VLOOKUP(B71,栄養データ!$A$2:$J$482,7,)</f>
        <v>#N/A</v>
      </c>
      <c r="AJ71" s="81" t="e">
        <f>VLOOKUP(B71,栄養データ!$A$2:$J$482,8,)</f>
        <v>#N/A</v>
      </c>
      <c r="AK71" s="81" t="e">
        <f>VLOOKUP(B71,栄養データ!$A$2:$J$482,9,)</f>
        <v>#N/A</v>
      </c>
      <c r="AL71" s="81" t="e">
        <f>VLOOKUP(B71,栄養データ!$A$2:$J$482,10,)</f>
        <v>#N/A</v>
      </c>
    </row>
    <row r="72" spans="1:38" ht="14.25" customHeight="1" x14ac:dyDescent="0.25">
      <c r="A72" s="82"/>
      <c r="B72" s="83"/>
      <c r="C72" s="84"/>
      <c r="D72" s="85" t="str">
        <f t="shared" si="21"/>
        <v/>
      </c>
      <c r="E72" s="86" t="e">
        <f t="shared" si="22"/>
        <v>#N/A</v>
      </c>
      <c r="F72" s="87" t="str">
        <f t="shared" si="23"/>
        <v/>
      </c>
      <c r="G72" s="73" t="str">
        <f t="shared" si="24"/>
        <v/>
      </c>
      <c r="H72" s="88" t="str">
        <f t="shared" si="25"/>
        <v/>
      </c>
      <c r="I72" s="89" t="str">
        <f t="shared" si="26"/>
        <v/>
      </c>
      <c r="J72" s="90"/>
      <c r="K72" s="81" t="str">
        <f t="shared" ref="K72:K80" si="42">IF(B72="","",L72)</f>
        <v/>
      </c>
      <c r="L72" s="86" t="e">
        <f t="shared" si="28"/>
        <v>#N/A</v>
      </c>
      <c r="M72" s="91" t="str">
        <f t="shared" si="29"/>
        <v/>
      </c>
      <c r="N72" s="86" t="str">
        <f t="shared" si="30"/>
        <v/>
      </c>
      <c r="O72" s="87" t="str">
        <f t="shared" si="31"/>
        <v/>
      </c>
      <c r="P72" s="89" t="str">
        <f t="shared" si="32"/>
        <v/>
      </c>
      <c r="Q72" s="87" t="str">
        <f t="shared" si="33"/>
        <v/>
      </c>
      <c r="R72" s="89" t="str">
        <f t="shared" si="34"/>
        <v/>
      </c>
      <c r="S72" s="87" t="str">
        <f t="shared" si="35"/>
        <v/>
      </c>
      <c r="T72" s="89" t="str">
        <f t="shared" si="36"/>
        <v/>
      </c>
      <c r="U72" s="87" t="str">
        <f t="shared" si="37"/>
        <v/>
      </c>
      <c r="V72" s="89" t="str">
        <f t="shared" si="38"/>
        <v/>
      </c>
      <c r="W72" s="87" t="str">
        <f t="shared" si="39"/>
        <v/>
      </c>
      <c r="X72" s="86" t="str">
        <f t="shared" si="40"/>
        <v/>
      </c>
      <c r="Y72" s="100"/>
      <c r="Z72" s="101"/>
      <c r="AC72" s="81" t="e">
        <f>VLOOKUP(B72,栄養データ!$A$2:$J$482,1,)</f>
        <v>#N/A</v>
      </c>
      <c r="AD72" s="81" t="e">
        <f>VLOOKUP(B72,栄養データ!$A$2:$J$482,3,)</f>
        <v>#N/A</v>
      </c>
      <c r="AE72" s="81" t="e">
        <f>VLOOKUP(B72,栄養データ!$A$2:$J$482,4,)</f>
        <v>#N/A</v>
      </c>
      <c r="AF72" s="81" t="e">
        <f>VLOOKUP(B72,栄養データ!$A$2:$K$482,11,)</f>
        <v>#N/A</v>
      </c>
      <c r="AG72" s="81" t="e">
        <f>VLOOKUP(B72,栄養データ!$A$2:$J$482,5,)</f>
        <v>#N/A</v>
      </c>
      <c r="AH72" s="81" t="e">
        <f>VLOOKUP(B72,栄養データ!$A$2:$J$482,6,)</f>
        <v>#N/A</v>
      </c>
      <c r="AI72" s="81" t="e">
        <f>VLOOKUP(B72,栄養データ!$A$2:$J$482,7,)</f>
        <v>#N/A</v>
      </c>
      <c r="AJ72" s="81" t="e">
        <f>VLOOKUP(B72,栄養データ!$A$2:$J$482,8,)</f>
        <v>#N/A</v>
      </c>
      <c r="AK72" s="81" t="e">
        <f>VLOOKUP(B72,栄養データ!$A$2:$J$482,9,)</f>
        <v>#N/A</v>
      </c>
      <c r="AL72" s="81" t="e">
        <f>VLOOKUP(B72,栄養データ!$A$2:$J$482,10,)</f>
        <v>#N/A</v>
      </c>
    </row>
    <row r="73" spans="1:38" ht="14.25" customHeight="1" x14ac:dyDescent="0.25">
      <c r="A73" s="82"/>
      <c r="B73" s="83"/>
      <c r="C73" s="84"/>
      <c r="D73" s="85" t="str">
        <f t="shared" si="21"/>
        <v/>
      </c>
      <c r="E73" s="86" t="e">
        <f t="shared" si="22"/>
        <v>#N/A</v>
      </c>
      <c r="F73" s="87" t="str">
        <f t="shared" si="23"/>
        <v/>
      </c>
      <c r="G73" s="73" t="str">
        <f t="shared" si="24"/>
        <v/>
      </c>
      <c r="H73" s="88" t="str">
        <f t="shared" si="25"/>
        <v/>
      </c>
      <c r="I73" s="89" t="str">
        <f t="shared" si="26"/>
        <v/>
      </c>
      <c r="J73" s="90"/>
      <c r="K73" s="81" t="str">
        <f t="shared" si="42"/>
        <v/>
      </c>
      <c r="L73" s="86" t="e">
        <f t="shared" si="28"/>
        <v>#N/A</v>
      </c>
      <c r="M73" s="91" t="str">
        <f t="shared" si="29"/>
        <v/>
      </c>
      <c r="N73" s="86" t="str">
        <f t="shared" si="30"/>
        <v/>
      </c>
      <c r="O73" s="87" t="str">
        <f t="shared" si="31"/>
        <v/>
      </c>
      <c r="P73" s="89" t="str">
        <f t="shared" si="32"/>
        <v/>
      </c>
      <c r="Q73" s="87" t="str">
        <f t="shared" si="33"/>
        <v/>
      </c>
      <c r="R73" s="89" t="str">
        <f t="shared" si="34"/>
        <v/>
      </c>
      <c r="S73" s="87" t="str">
        <f t="shared" si="35"/>
        <v/>
      </c>
      <c r="T73" s="89" t="str">
        <f t="shared" si="36"/>
        <v/>
      </c>
      <c r="U73" s="87" t="str">
        <f t="shared" si="37"/>
        <v/>
      </c>
      <c r="V73" s="89" t="str">
        <f t="shared" si="38"/>
        <v/>
      </c>
      <c r="W73" s="87" t="str">
        <f t="shared" si="39"/>
        <v/>
      </c>
      <c r="X73" s="86" t="str">
        <f t="shared" si="40"/>
        <v/>
      </c>
      <c r="Y73" s="100"/>
      <c r="Z73" s="101"/>
      <c r="AC73" s="81" t="e">
        <f>VLOOKUP(B73,栄養データ!$A$2:$J$482,1,)</f>
        <v>#N/A</v>
      </c>
      <c r="AD73" s="81" t="e">
        <f>VLOOKUP(B73,栄養データ!$A$2:$J$482,3,)</f>
        <v>#N/A</v>
      </c>
      <c r="AE73" s="81" t="e">
        <f>VLOOKUP(B73,栄養データ!$A$2:$J$482,4,)</f>
        <v>#N/A</v>
      </c>
      <c r="AF73" s="81" t="e">
        <f>VLOOKUP(B73,栄養データ!$A$2:$K$482,11,)</f>
        <v>#N/A</v>
      </c>
      <c r="AG73" s="81" t="e">
        <f>VLOOKUP(B73,栄養データ!$A$2:$J$482,5,)</f>
        <v>#N/A</v>
      </c>
      <c r="AH73" s="81" t="e">
        <f>VLOOKUP(B73,栄養データ!$A$2:$J$482,6,)</f>
        <v>#N/A</v>
      </c>
      <c r="AI73" s="81" t="e">
        <f>VLOOKUP(B73,栄養データ!$A$2:$J$482,7,)</f>
        <v>#N/A</v>
      </c>
      <c r="AJ73" s="81" t="e">
        <f>VLOOKUP(B73,栄養データ!$A$2:$J$482,8,)</f>
        <v>#N/A</v>
      </c>
      <c r="AK73" s="81" t="e">
        <f>VLOOKUP(B73,栄養データ!$A$2:$J$482,9,)</f>
        <v>#N/A</v>
      </c>
      <c r="AL73" s="81" t="e">
        <f>VLOOKUP(B73,栄養データ!$A$2:$J$482,10,)</f>
        <v>#N/A</v>
      </c>
    </row>
    <row r="74" spans="1:38" ht="14.25" customHeight="1" x14ac:dyDescent="0.25">
      <c r="A74" s="82"/>
      <c r="B74" s="83"/>
      <c r="C74" s="84"/>
      <c r="D74" s="85" t="str">
        <f t="shared" si="21"/>
        <v/>
      </c>
      <c r="E74" s="86" t="e">
        <f t="shared" si="22"/>
        <v>#N/A</v>
      </c>
      <c r="F74" s="87" t="str">
        <f t="shared" si="23"/>
        <v/>
      </c>
      <c r="G74" s="73" t="str">
        <f t="shared" si="24"/>
        <v/>
      </c>
      <c r="H74" s="88" t="str">
        <f t="shared" si="25"/>
        <v/>
      </c>
      <c r="I74" s="89" t="str">
        <f t="shared" si="26"/>
        <v/>
      </c>
      <c r="J74" s="90"/>
      <c r="K74" s="81" t="str">
        <f t="shared" si="42"/>
        <v/>
      </c>
      <c r="L74" s="86" t="e">
        <f t="shared" si="28"/>
        <v>#N/A</v>
      </c>
      <c r="M74" s="91" t="str">
        <f t="shared" si="29"/>
        <v/>
      </c>
      <c r="N74" s="86" t="str">
        <f t="shared" si="30"/>
        <v/>
      </c>
      <c r="O74" s="87" t="str">
        <f t="shared" si="31"/>
        <v/>
      </c>
      <c r="P74" s="89" t="str">
        <f t="shared" si="32"/>
        <v/>
      </c>
      <c r="Q74" s="87" t="str">
        <f t="shared" si="33"/>
        <v/>
      </c>
      <c r="R74" s="89" t="str">
        <f t="shared" si="34"/>
        <v/>
      </c>
      <c r="S74" s="87" t="str">
        <f t="shared" si="35"/>
        <v/>
      </c>
      <c r="T74" s="89" t="str">
        <f t="shared" si="36"/>
        <v/>
      </c>
      <c r="U74" s="87" t="str">
        <f t="shared" si="37"/>
        <v/>
      </c>
      <c r="V74" s="89" t="str">
        <f t="shared" si="38"/>
        <v/>
      </c>
      <c r="W74" s="87" t="str">
        <f t="shared" si="39"/>
        <v/>
      </c>
      <c r="X74" s="86" t="str">
        <f t="shared" si="40"/>
        <v/>
      </c>
      <c r="Y74" s="100"/>
      <c r="Z74" s="101"/>
      <c r="AC74" s="81" t="e">
        <f>VLOOKUP(B74,栄養データ!$A$2:$J$482,1,)</f>
        <v>#N/A</v>
      </c>
      <c r="AD74" s="81" t="e">
        <f>VLOOKUP(B74,栄養データ!$A$2:$J$482,3,)</f>
        <v>#N/A</v>
      </c>
      <c r="AE74" s="81" t="e">
        <f>VLOOKUP(B74,栄養データ!$A$2:$J$482,4,)</f>
        <v>#N/A</v>
      </c>
      <c r="AF74" s="81" t="e">
        <f>VLOOKUP(B74,栄養データ!$A$2:$K$482,11,)</f>
        <v>#N/A</v>
      </c>
      <c r="AG74" s="81" t="e">
        <f>VLOOKUP(B74,栄養データ!$A$2:$J$482,5,)</f>
        <v>#N/A</v>
      </c>
      <c r="AH74" s="81" t="e">
        <f>VLOOKUP(B74,栄養データ!$A$2:$J$482,6,)</f>
        <v>#N/A</v>
      </c>
      <c r="AI74" s="81" t="e">
        <f>VLOOKUP(B74,栄養データ!$A$2:$J$482,7,)</f>
        <v>#N/A</v>
      </c>
      <c r="AJ74" s="81" t="e">
        <f>VLOOKUP(B74,栄養データ!$A$2:$J$482,8,)</f>
        <v>#N/A</v>
      </c>
      <c r="AK74" s="81" t="e">
        <f>VLOOKUP(B74,栄養データ!$A$2:$J$482,9,)</f>
        <v>#N/A</v>
      </c>
      <c r="AL74" s="81" t="e">
        <f>VLOOKUP(B74,栄養データ!$A$2:$J$482,10,)</f>
        <v>#N/A</v>
      </c>
    </row>
    <row r="75" spans="1:38" ht="14.25" customHeight="1" x14ac:dyDescent="0.25">
      <c r="A75" s="82"/>
      <c r="B75" s="83"/>
      <c r="C75" s="84"/>
      <c r="D75" s="85" t="str">
        <f t="shared" si="21"/>
        <v/>
      </c>
      <c r="E75" s="86" t="e">
        <f t="shared" si="22"/>
        <v>#N/A</v>
      </c>
      <c r="F75" s="87" t="str">
        <f t="shared" si="23"/>
        <v/>
      </c>
      <c r="G75" s="73" t="str">
        <f t="shared" si="24"/>
        <v/>
      </c>
      <c r="H75" s="88" t="str">
        <f t="shared" si="25"/>
        <v/>
      </c>
      <c r="I75" s="89" t="str">
        <f t="shared" si="26"/>
        <v/>
      </c>
      <c r="J75" s="90"/>
      <c r="K75" s="81" t="str">
        <f t="shared" si="42"/>
        <v/>
      </c>
      <c r="L75" s="86" t="e">
        <f t="shared" si="28"/>
        <v>#N/A</v>
      </c>
      <c r="M75" s="91" t="str">
        <f t="shared" si="29"/>
        <v/>
      </c>
      <c r="N75" s="86" t="str">
        <f t="shared" si="30"/>
        <v/>
      </c>
      <c r="O75" s="87" t="str">
        <f t="shared" si="31"/>
        <v/>
      </c>
      <c r="P75" s="89" t="str">
        <f t="shared" si="32"/>
        <v/>
      </c>
      <c r="Q75" s="87" t="str">
        <f t="shared" si="33"/>
        <v/>
      </c>
      <c r="R75" s="89" t="str">
        <f t="shared" si="34"/>
        <v/>
      </c>
      <c r="S75" s="87" t="str">
        <f t="shared" si="35"/>
        <v/>
      </c>
      <c r="T75" s="89" t="str">
        <f t="shared" si="36"/>
        <v/>
      </c>
      <c r="U75" s="87" t="str">
        <f t="shared" si="37"/>
        <v/>
      </c>
      <c r="V75" s="89" t="str">
        <f t="shared" si="38"/>
        <v/>
      </c>
      <c r="W75" s="87" t="str">
        <f t="shared" si="39"/>
        <v/>
      </c>
      <c r="X75" s="86" t="str">
        <f t="shared" si="40"/>
        <v/>
      </c>
      <c r="Y75" s="100"/>
      <c r="Z75" s="101"/>
      <c r="AC75" s="81" t="e">
        <f>VLOOKUP(B75,栄養データ!$A$2:$J$482,1,)</f>
        <v>#N/A</v>
      </c>
      <c r="AD75" s="81" t="e">
        <f>VLOOKUP(B75,栄養データ!$A$2:$J$482,3,)</f>
        <v>#N/A</v>
      </c>
      <c r="AE75" s="81" t="e">
        <f>VLOOKUP(B75,栄養データ!$A$2:$J$482,4,)</f>
        <v>#N/A</v>
      </c>
      <c r="AF75" s="81" t="e">
        <f>VLOOKUP(B75,栄養データ!$A$2:$K$482,11,)</f>
        <v>#N/A</v>
      </c>
      <c r="AG75" s="81" t="e">
        <f>VLOOKUP(B75,栄養データ!$A$2:$J$482,5,)</f>
        <v>#N/A</v>
      </c>
      <c r="AH75" s="81" t="e">
        <f>VLOOKUP(B75,栄養データ!$A$2:$J$482,6,)</f>
        <v>#N/A</v>
      </c>
      <c r="AI75" s="81" t="e">
        <f>VLOOKUP(B75,栄養データ!$A$2:$J$482,7,)</f>
        <v>#N/A</v>
      </c>
      <c r="AJ75" s="81" t="e">
        <f>VLOOKUP(B75,栄養データ!$A$2:$J$482,8,)</f>
        <v>#N/A</v>
      </c>
      <c r="AK75" s="81" t="e">
        <f>VLOOKUP(B75,栄養データ!$A$2:$J$482,9,)</f>
        <v>#N/A</v>
      </c>
      <c r="AL75" s="81" t="e">
        <f>VLOOKUP(B75,栄養データ!$A$2:$J$482,10,)</f>
        <v>#N/A</v>
      </c>
    </row>
    <row r="76" spans="1:38" ht="14.25" customHeight="1" x14ac:dyDescent="0.25">
      <c r="A76" s="82"/>
      <c r="B76" s="83"/>
      <c r="C76" s="84"/>
      <c r="D76" s="85" t="str">
        <f t="shared" si="21"/>
        <v/>
      </c>
      <c r="E76" s="86" t="e">
        <f t="shared" si="22"/>
        <v>#N/A</v>
      </c>
      <c r="F76" s="87" t="str">
        <f t="shared" si="23"/>
        <v/>
      </c>
      <c r="G76" s="73" t="str">
        <f t="shared" si="24"/>
        <v/>
      </c>
      <c r="H76" s="88" t="str">
        <f t="shared" si="25"/>
        <v/>
      </c>
      <c r="I76" s="89" t="str">
        <f t="shared" si="26"/>
        <v/>
      </c>
      <c r="J76" s="90"/>
      <c r="K76" s="81" t="str">
        <f t="shared" si="42"/>
        <v/>
      </c>
      <c r="L76" s="86" t="e">
        <f t="shared" si="28"/>
        <v>#N/A</v>
      </c>
      <c r="M76" s="91" t="str">
        <f t="shared" si="29"/>
        <v/>
      </c>
      <c r="N76" s="86" t="str">
        <f t="shared" si="30"/>
        <v/>
      </c>
      <c r="O76" s="87" t="str">
        <f t="shared" si="31"/>
        <v/>
      </c>
      <c r="P76" s="89" t="str">
        <f t="shared" si="32"/>
        <v/>
      </c>
      <c r="Q76" s="87" t="str">
        <f t="shared" si="33"/>
        <v/>
      </c>
      <c r="R76" s="89" t="str">
        <f t="shared" si="34"/>
        <v/>
      </c>
      <c r="S76" s="87" t="str">
        <f t="shared" si="35"/>
        <v/>
      </c>
      <c r="T76" s="89" t="str">
        <f t="shared" si="36"/>
        <v/>
      </c>
      <c r="U76" s="87" t="str">
        <f t="shared" si="37"/>
        <v/>
      </c>
      <c r="V76" s="89" t="str">
        <f t="shared" si="38"/>
        <v/>
      </c>
      <c r="W76" s="87" t="str">
        <f t="shared" si="39"/>
        <v/>
      </c>
      <c r="X76" s="86" t="str">
        <f t="shared" si="40"/>
        <v/>
      </c>
      <c r="Y76" s="100"/>
      <c r="Z76" s="101"/>
      <c r="AC76" s="81" t="e">
        <f>VLOOKUP(B76,栄養データ!$A$2:$J$482,1,)</f>
        <v>#N/A</v>
      </c>
      <c r="AD76" s="81" t="e">
        <f>VLOOKUP(B76,栄養データ!$A$2:$J$482,3,)</f>
        <v>#N/A</v>
      </c>
      <c r="AE76" s="81" t="e">
        <f>VLOOKUP(B76,栄養データ!$A$2:$J$482,4,)</f>
        <v>#N/A</v>
      </c>
      <c r="AF76" s="81" t="e">
        <f>VLOOKUP(B76,栄養データ!$A$2:$K$482,11,)</f>
        <v>#N/A</v>
      </c>
      <c r="AG76" s="81" t="e">
        <f>VLOOKUP(B76,栄養データ!$A$2:$J$482,5,)</f>
        <v>#N/A</v>
      </c>
      <c r="AH76" s="81" t="e">
        <f>VLOOKUP(B76,栄養データ!$A$2:$J$482,6,)</f>
        <v>#N/A</v>
      </c>
      <c r="AI76" s="81" t="e">
        <f>VLOOKUP(B76,栄養データ!$A$2:$J$482,7,)</f>
        <v>#N/A</v>
      </c>
      <c r="AJ76" s="81" t="e">
        <f>VLOOKUP(B76,栄養データ!$A$2:$J$482,8,)</f>
        <v>#N/A</v>
      </c>
      <c r="AK76" s="81" t="e">
        <f>VLOOKUP(B76,栄養データ!$A$2:$J$482,9,)</f>
        <v>#N/A</v>
      </c>
      <c r="AL76" s="81" t="e">
        <f>VLOOKUP(B76,栄養データ!$A$2:$J$482,10,)</f>
        <v>#N/A</v>
      </c>
    </row>
    <row r="77" spans="1:38" ht="14.25" customHeight="1" x14ac:dyDescent="0.25">
      <c r="A77" s="82"/>
      <c r="B77" s="83"/>
      <c r="C77" s="84"/>
      <c r="D77" s="85" t="str">
        <f t="shared" si="21"/>
        <v/>
      </c>
      <c r="E77" s="86" t="e">
        <f t="shared" si="22"/>
        <v>#N/A</v>
      </c>
      <c r="F77" s="87" t="str">
        <f t="shared" si="23"/>
        <v/>
      </c>
      <c r="G77" s="73" t="str">
        <f t="shared" si="24"/>
        <v/>
      </c>
      <c r="H77" s="88" t="str">
        <f t="shared" si="25"/>
        <v/>
      </c>
      <c r="I77" s="89" t="str">
        <f t="shared" si="26"/>
        <v/>
      </c>
      <c r="J77" s="90"/>
      <c r="K77" s="81" t="str">
        <f t="shared" si="42"/>
        <v/>
      </c>
      <c r="L77" s="86" t="e">
        <f t="shared" si="28"/>
        <v>#N/A</v>
      </c>
      <c r="M77" s="91" t="str">
        <f t="shared" si="29"/>
        <v/>
      </c>
      <c r="N77" s="86" t="str">
        <f t="shared" si="30"/>
        <v/>
      </c>
      <c r="O77" s="87" t="str">
        <f t="shared" si="31"/>
        <v/>
      </c>
      <c r="P77" s="89" t="str">
        <f t="shared" si="32"/>
        <v/>
      </c>
      <c r="Q77" s="87" t="str">
        <f t="shared" si="33"/>
        <v/>
      </c>
      <c r="R77" s="89" t="str">
        <f t="shared" si="34"/>
        <v/>
      </c>
      <c r="S77" s="87" t="str">
        <f t="shared" si="35"/>
        <v/>
      </c>
      <c r="T77" s="89" t="str">
        <f t="shared" si="36"/>
        <v/>
      </c>
      <c r="U77" s="87" t="str">
        <f t="shared" si="37"/>
        <v/>
      </c>
      <c r="V77" s="89" t="str">
        <f t="shared" si="38"/>
        <v/>
      </c>
      <c r="W77" s="87" t="str">
        <f t="shared" si="39"/>
        <v/>
      </c>
      <c r="X77" s="86" t="str">
        <f t="shared" si="40"/>
        <v/>
      </c>
      <c r="Y77" s="100"/>
      <c r="Z77" s="101"/>
      <c r="AC77" s="81" t="e">
        <f>VLOOKUP(B77,栄養データ!$A$2:$J$482,1,)</f>
        <v>#N/A</v>
      </c>
      <c r="AD77" s="81" t="e">
        <f>VLOOKUP(B77,栄養データ!$A$2:$J$482,3,)</f>
        <v>#N/A</v>
      </c>
      <c r="AE77" s="81" t="e">
        <f>VLOOKUP(B77,栄養データ!$A$2:$J$482,4,)</f>
        <v>#N/A</v>
      </c>
      <c r="AF77" s="81" t="e">
        <f>VLOOKUP(B77,栄養データ!$A$2:$K$482,11,)</f>
        <v>#N/A</v>
      </c>
      <c r="AG77" s="81" t="e">
        <f>VLOOKUP(B77,栄養データ!$A$2:$J$482,5,)</f>
        <v>#N/A</v>
      </c>
      <c r="AH77" s="81" t="e">
        <f>VLOOKUP(B77,栄養データ!$A$2:$J$482,6,)</f>
        <v>#N/A</v>
      </c>
      <c r="AI77" s="81" t="e">
        <f>VLOOKUP(B77,栄養データ!$A$2:$J$482,7,)</f>
        <v>#N/A</v>
      </c>
      <c r="AJ77" s="81" t="e">
        <f>VLOOKUP(B77,栄養データ!$A$2:$J$482,8,)</f>
        <v>#N/A</v>
      </c>
      <c r="AK77" s="81" t="e">
        <f>VLOOKUP(B77,栄養データ!$A$2:$J$482,9,)</f>
        <v>#N/A</v>
      </c>
      <c r="AL77" s="81" t="e">
        <f>VLOOKUP(B77,栄養データ!$A$2:$J$482,10,)</f>
        <v>#N/A</v>
      </c>
    </row>
    <row r="78" spans="1:38" ht="14.25" customHeight="1" x14ac:dyDescent="0.25">
      <c r="A78" s="82"/>
      <c r="B78" s="83"/>
      <c r="C78" s="84"/>
      <c r="D78" s="85" t="str">
        <f t="shared" si="21"/>
        <v/>
      </c>
      <c r="E78" s="86" t="e">
        <f t="shared" si="22"/>
        <v>#N/A</v>
      </c>
      <c r="F78" s="87" t="str">
        <f t="shared" si="23"/>
        <v/>
      </c>
      <c r="G78" s="73" t="str">
        <f t="shared" si="24"/>
        <v/>
      </c>
      <c r="H78" s="88" t="str">
        <f t="shared" si="25"/>
        <v/>
      </c>
      <c r="I78" s="89" t="str">
        <f t="shared" si="26"/>
        <v/>
      </c>
      <c r="J78" s="90"/>
      <c r="K78" s="81" t="str">
        <f t="shared" si="42"/>
        <v/>
      </c>
      <c r="L78" s="86" t="e">
        <f t="shared" si="28"/>
        <v>#N/A</v>
      </c>
      <c r="M78" s="91" t="str">
        <f t="shared" si="29"/>
        <v/>
      </c>
      <c r="N78" s="86" t="str">
        <f t="shared" si="30"/>
        <v/>
      </c>
      <c r="O78" s="87" t="str">
        <f t="shared" si="31"/>
        <v/>
      </c>
      <c r="P78" s="89" t="str">
        <f t="shared" si="32"/>
        <v/>
      </c>
      <c r="Q78" s="87" t="str">
        <f t="shared" si="33"/>
        <v/>
      </c>
      <c r="R78" s="89" t="str">
        <f t="shared" si="34"/>
        <v/>
      </c>
      <c r="S78" s="87" t="str">
        <f t="shared" si="35"/>
        <v/>
      </c>
      <c r="T78" s="89" t="str">
        <f t="shared" si="36"/>
        <v/>
      </c>
      <c r="U78" s="87" t="str">
        <f t="shared" si="37"/>
        <v/>
      </c>
      <c r="V78" s="89" t="str">
        <f t="shared" si="38"/>
        <v/>
      </c>
      <c r="W78" s="87" t="str">
        <f t="shared" si="39"/>
        <v/>
      </c>
      <c r="X78" s="86" t="str">
        <f t="shared" si="40"/>
        <v/>
      </c>
      <c r="Y78" s="100"/>
      <c r="Z78" s="101"/>
      <c r="AC78" s="81" t="e">
        <f>VLOOKUP(B78,栄養データ!$A$2:$J$482,1,)</f>
        <v>#N/A</v>
      </c>
      <c r="AD78" s="81" t="e">
        <f>VLOOKUP(B78,栄養データ!$A$2:$J$482,3,)</f>
        <v>#N/A</v>
      </c>
      <c r="AE78" s="81" t="e">
        <f>VLOOKUP(B78,栄養データ!$A$2:$J$482,4,)</f>
        <v>#N/A</v>
      </c>
      <c r="AF78" s="81" t="e">
        <f>VLOOKUP(B78,栄養データ!$A$2:$K$482,11,)</f>
        <v>#N/A</v>
      </c>
      <c r="AG78" s="81" t="e">
        <f>VLOOKUP(B78,栄養データ!$A$2:$J$482,5,)</f>
        <v>#N/A</v>
      </c>
      <c r="AH78" s="81" t="e">
        <f>VLOOKUP(B78,栄養データ!$A$2:$J$482,6,)</f>
        <v>#N/A</v>
      </c>
      <c r="AI78" s="81" t="e">
        <f>VLOOKUP(B78,栄養データ!$A$2:$J$482,7,)</f>
        <v>#N/A</v>
      </c>
      <c r="AJ78" s="81" t="e">
        <f>VLOOKUP(B78,栄養データ!$A$2:$J$482,8,)</f>
        <v>#N/A</v>
      </c>
      <c r="AK78" s="81" t="e">
        <f>VLOOKUP(B78,栄養データ!$A$2:$J$482,9,)</f>
        <v>#N/A</v>
      </c>
      <c r="AL78" s="81" t="e">
        <f>VLOOKUP(B78,栄養データ!$A$2:$J$482,10,)</f>
        <v>#N/A</v>
      </c>
    </row>
    <row r="79" spans="1:38" ht="14.25" customHeight="1" x14ac:dyDescent="0.25">
      <c r="A79" s="82"/>
      <c r="B79" s="83"/>
      <c r="C79" s="84"/>
      <c r="D79" s="85" t="str">
        <f t="shared" si="21"/>
        <v/>
      </c>
      <c r="E79" s="86" t="e">
        <f t="shared" si="22"/>
        <v>#N/A</v>
      </c>
      <c r="F79" s="87" t="str">
        <f t="shared" si="23"/>
        <v/>
      </c>
      <c r="G79" s="73" t="str">
        <f t="shared" si="24"/>
        <v/>
      </c>
      <c r="H79" s="88" t="str">
        <f t="shared" si="25"/>
        <v/>
      </c>
      <c r="I79" s="89" t="str">
        <f t="shared" si="26"/>
        <v/>
      </c>
      <c r="J79" s="90"/>
      <c r="K79" s="81" t="str">
        <f t="shared" si="42"/>
        <v/>
      </c>
      <c r="L79" s="86" t="e">
        <f t="shared" si="28"/>
        <v>#N/A</v>
      </c>
      <c r="M79" s="91" t="str">
        <f t="shared" si="29"/>
        <v/>
      </c>
      <c r="N79" s="86" t="str">
        <f t="shared" si="30"/>
        <v/>
      </c>
      <c r="O79" s="87" t="str">
        <f t="shared" si="31"/>
        <v/>
      </c>
      <c r="P79" s="89" t="str">
        <f t="shared" si="32"/>
        <v/>
      </c>
      <c r="Q79" s="87" t="str">
        <f t="shared" si="33"/>
        <v/>
      </c>
      <c r="R79" s="89" t="str">
        <f t="shared" si="34"/>
        <v/>
      </c>
      <c r="S79" s="87" t="str">
        <f t="shared" si="35"/>
        <v/>
      </c>
      <c r="T79" s="89" t="str">
        <f t="shared" si="36"/>
        <v/>
      </c>
      <c r="U79" s="87" t="str">
        <f t="shared" si="37"/>
        <v/>
      </c>
      <c r="V79" s="89" t="str">
        <f t="shared" si="38"/>
        <v/>
      </c>
      <c r="W79" s="87" t="str">
        <f t="shared" si="39"/>
        <v/>
      </c>
      <c r="X79" s="86" t="str">
        <f t="shared" si="40"/>
        <v/>
      </c>
      <c r="Y79" s="100"/>
      <c r="Z79" s="101"/>
      <c r="AC79" s="81" t="e">
        <f>VLOOKUP(B79,栄養データ!$A$2:$J$482,1,)</f>
        <v>#N/A</v>
      </c>
      <c r="AD79" s="81" t="e">
        <f>VLOOKUP(B79,栄養データ!$A$2:$J$482,3,)</f>
        <v>#N/A</v>
      </c>
      <c r="AE79" s="81" t="e">
        <f>VLOOKUP(B79,栄養データ!$A$2:$J$482,4,)</f>
        <v>#N/A</v>
      </c>
      <c r="AF79" s="81" t="e">
        <f>VLOOKUP(B79,栄養データ!$A$2:$K$482,11,)</f>
        <v>#N/A</v>
      </c>
      <c r="AG79" s="81" t="e">
        <f>VLOOKUP(B79,栄養データ!$A$2:$J$482,5,)</f>
        <v>#N/A</v>
      </c>
      <c r="AH79" s="81" t="e">
        <f>VLOOKUP(B79,栄養データ!$A$2:$J$482,6,)</f>
        <v>#N/A</v>
      </c>
      <c r="AI79" s="81" t="e">
        <f>VLOOKUP(B79,栄養データ!$A$2:$J$482,7,)</f>
        <v>#N/A</v>
      </c>
      <c r="AJ79" s="81" t="e">
        <f>VLOOKUP(B79,栄養データ!$A$2:$J$482,8,)</f>
        <v>#N/A</v>
      </c>
      <c r="AK79" s="81" t="e">
        <f>VLOOKUP(B79,栄養データ!$A$2:$J$482,9,)</f>
        <v>#N/A</v>
      </c>
      <c r="AL79" s="81" t="e">
        <f>VLOOKUP(B79,栄養データ!$A$2:$J$482,10,)</f>
        <v>#N/A</v>
      </c>
    </row>
    <row r="80" spans="1:38" ht="14.25" customHeight="1" x14ac:dyDescent="0.25">
      <c r="A80" s="82"/>
      <c r="B80" s="83"/>
      <c r="C80" s="84"/>
      <c r="D80" s="85" t="str">
        <f t="shared" si="21"/>
        <v/>
      </c>
      <c r="E80" s="86" t="e">
        <f t="shared" si="22"/>
        <v>#N/A</v>
      </c>
      <c r="F80" s="87" t="str">
        <f t="shared" si="23"/>
        <v/>
      </c>
      <c r="G80" s="73" t="str">
        <f t="shared" si="24"/>
        <v/>
      </c>
      <c r="H80" s="88" t="str">
        <f t="shared" si="25"/>
        <v/>
      </c>
      <c r="I80" s="89" t="str">
        <f t="shared" si="26"/>
        <v/>
      </c>
      <c r="J80" s="90"/>
      <c r="K80" s="81" t="str">
        <f t="shared" si="42"/>
        <v/>
      </c>
      <c r="L80" s="86" t="e">
        <f t="shared" si="28"/>
        <v>#N/A</v>
      </c>
      <c r="M80" s="91" t="str">
        <f t="shared" si="29"/>
        <v/>
      </c>
      <c r="N80" s="86" t="str">
        <f t="shared" si="30"/>
        <v/>
      </c>
      <c r="O80" s="87" t="str">
        <f t="shared" si="31"/>
        <v/>
      </c>
      <c r="P80" s="89" t="str">
        <f t="shared" si="32"/>
        <v/>
      </c>
      <c r="Q80" s="87" t="str">
        <f t="shared" si="33"/>
        <v/>
      </c>
      <c r="R80" s="89" t="str">
        <f t="shared" si="34"/>
        <v/>
      </c>
      <c r="S80" s="87" t="str">
        <f t="shared" si="35"/>
        <v/>
      </c>
      <c r="T80" s="89" t="str">
        <f t="shared" si="36"/>
        <v/>
      </c>
      <c r="U80" s="87" t="str">
        <f t="shared" si="37"/>
        <v/>
      </c>
      <c r="V80" s="89" t="str">
        <f t="shared" si="38"/>
        <v/>
      </c>
      <c r="W80" s="87" t="str">
        <f t="shared" si="39"/>
        <v/>
      </c>
      <c r="X80" s="86" t="str">
        <f t="shared" si="40"/>
        <v/>
      </c>
      <c r="Y80" s="100"/>
      <c r="Z80" s="101"/>
      <c r="AC80" s="81" t="e">
        <f>VLOOKUP(B80,栄養データ!$A$2:$J$482,1,)</f>
        <v>#N/A</v>
      </c>
      <c r="AD80" s="81" t="e">
        <f>VLOOKUP(B80,栄養データ!$A$2:$J$482,3,)</f>
        <v>#N/A</v>
      </c>
      <c r="AE80" s="81" t="e">
        <f>VLOOKUP(B80,栄養データ!$A$2:$J$482,4,)</f>
        <v>#N/A</v>
      </c>
      <c r="AF80" s="81" t="e">
        <f>VLOOKUP(B80,栄養データ!$A$2:$K$482,11,)</f>
        <v>#N/A</v>
      </c>
      <c r="AG80" s="81" t="e">
        <f>VLOOKUP(B80,栄養データ!$A$2:$J$482,5,)</f>
        <v>#N/A</v>
      </c>
      <c r="AH80" s="81" t="e">
        <f>VLOOKUP(B80,栄養データ!$A$2:$J$482,6,)</f>
        <v>#N/A</v>
      </c>
      <c r="AI80" s="81" t="e">
        <f>VLOOKUP(B80,栄養データ!$A$2:$J$482,7,)</f>
        <v>#N/A</v>
      </c>
      <c r="AJ80" s="81" t="e">
        <f>VLOOKUP(B80,栄養データ!$A$2:$J$482,8,)</f>
        <v>#N/A</v>
      </c>
      <c r="AK80" s="81" t="e">
        <f>VLOOKUP(B80,栄養データ!$A$2:$J$482,9,)</f>
        <v>#N/A</v>
      </c>
      <c r="AL80" s="81" t="e">
        <f>VLOOKUP(B80,栄養データ!$A$2:$J$482,10,)</f>
        <v>#N/A</v>
      </c>
    </row>
    <row r="81" spans="1:38" ht="14.25" customHeight="1" thickBot="1" x14ac:dyDescent="0.3">
      <c r="A81" s="82"/>
      <c r="B81" s="83"/>
      <c r="C81" s="84"/>
      <c r="D81" s="85" t="str">
        <f t="shared" si="21"/>
        <v/>
      </c>
      <c r="E81" s="86" t="e">
        <f t="shared" si="22"/>
        <v>#N/A</v>
      </c>
      <c r="F81" s="87" t="str">
        <f t="shared" si="23"/>
        <v/>
      </c>
      <c r="G81" s="73" t="str">
        <f t="shared" si="24"/>
        <v/>
      </c>
      <c r="H81" s="88" t="str">
        <f t="shared" si="25"/>
        <v/>
      </c>
      <c r="I81" s="89" t="str">
        <f t="shared" si="26"/>
        <v/>
      </c>
      <c r="J81" s="90"/>
      <c r="K81" s="81" t="str">
        <f>IF(B81="","",L81)</f>
        <v/>
      </c>
      <c r="L81" s="86" t="e">
        <f t="shared" si="28"/>
        <v>#N/A</v>
      </c>
      <c r="M81" s="91" t="str">
        <f t="shared" si="29"/>
        <v/>
      </c>
      <c r="N81" s="86" t="str">
        <f t="shared" si="30"/>
        <v/>
      </c>
      <c r="O81" s="87" t="str">
        <f t="shared" si="31"/>
        <v/>
      </c>
      <c r="P81" s="89" t="str">
        <f t="shared" si="32"/>
        <v/>
      </c>
      <c r="Q81" s="87" t="str">
        <f t="shared" si="33"/>
        <v/>
      </c>
      <c r="R81" s="89" t="str">
        <f t="shared" si="34"/>
        <v/>
      </c>
      <c r="S81" s="87" t="str">
        <f t="shared" si="35"/>
        <v/>
      </c>
      <c r="T81" s="89" t="str">
        <f t="shared" si="36"/>
        <v/>
      </c>
      <c r="U81" s="87" t="str">
        <f t="shared" si="37"/>
        <v/>
      </c>
      <c r="V81" s="89" t="str">
        <f t="shared" si="38"/>
        <v/>
      </c>
      <c r="W81" s="87" t="str">
        <f t="shared" si="39"/>
        <v/>
      </c>
      <c r="X81" s="86" t="str">
        <f t="shared" si="40"/>
        <v/>
      </c>
      <c r="Y81" s="132"/>
      <c r="Z81" s="133"/>
      <c r="AC81" s="81" t="e">
        <f>VLOOKUP(B81,栄養データ!$A$2:$J$482,1,)</f>
        <v>#N/A</v>
      </c>
      <c r="AD81" s="81" t="e">
        <f>VLOOKUP(B81,栄養データ!$A$2:$J$482,3,)</f>
        <v>#N/A</v>
      </c>
      <c r="AE81" s="81" t="e">
        <f>VLOOKUP(B81,栄養データ!$A$2:$J$482,4,)</f>
        <v>#N/A</v>
      </c>
      <c r="AF81" s="81" t="e">
        <f>VLOOKUP(B81,栄養データ!$A$2:$K$482,11,)</f>
        <v>#N/A</v>
      </c>
      <c r="AG81" s="81" t="e">
        <f>VLOOKUP(B81,栄養データ!$A$2:$J$482,5,)</f>
        <v>#N/A</v>
      </c>
      <c r="AH81" s="81" t="e">
        <f>VLOOKUP(B81,栄養データ!$A$2:$J$482,6,)</f>
        <v>#N/A</v>
      </c>
      <c r="AI81" s="81" t="e">
        <f>VLOOKUP(B81,栄養データ!$A$2:$J$482,7,)</f>
        <v>#N/A</v>
      </c>
      <c r="AJ81" s="81" t="e">
        <f>VLOOKUP(B81,栄養データ!$A$2:$J$482,8,)</f>
        <v>#N/A</v>
      </c>
      <c r="AK81" s="81" t="e">
        <f>VLOOKUP(B81,栄養データ!$A$2:$J$482,9,)</f>
        <v>#N/A</v>
      </c>
      <c r="AL81" s="81" t="e">
        <f>VLOOKUP(B81,栄養データ!$A$2:$J$482,10,)</f>
        <v>#N/A</v>
      </c>
    </row>
    <row r="82" spans="1:38" s="377" customFormat="1" ht="14.25" customHeight="1" thickBot="1" x14ac:dyDescent="0.3">
      <c r="A82" s="369" t="s">
        <v>19</v>
      </c>
      <c r="B82" s="370"/>
      <c r="C82" s="371"/>
      <c r="D82" s="372"/>
      <c r="E82" s="372"/>
      <c r="F82" s="372"/>
      <c r="G82" s="372"/>
      <c r="H82" s="373">
        <f>SUM(H8:H81)</f>
        <v>0</v>
      </c>
      <c r="I82" s="374" t="e">
        <f>#REF!+#REF!</f>
        <v>#REF!</v>
      </c>
      <c r="J82" s="374"/>
      <c r="K82" s="374"/>
      <c r="L82" s="374"/>
      <c r="M82" s="375">
        <f>SUM(M8:M81)</f>
        <v>0</v>
      </c>
      <c r="N82" s="374">
        <f t="shared" ref="N82:X82" si="43">SUM(N8:N81)</f>
        <v>0</v>
      </c>
      <c r="O82" s="374">
        <f t="shared" si="43"/>
        <v>0</v>
      </c>
      <c r="P82" s="374">
        <f t="shared" si="43"/>
        <v>0</v>
      </c>
      <c r="Q82" s="374">
        <f t="shared" si="43"/>
        <v>0</v>
      </c>
      <c r="R82" s="374">
        <f t="shared" si="43"/>
        <v>0</v>
      </c>
      <c r="S82" s="374">
        <f t="shared" si="43"/>
        <v>0</v>
      </c>
      <c r="T82" s="374">
        <f t="shared" si="43"/>
        <v>0</v>
      </c>
      <c r="U82" s="374">
        <f t="shared" si="43"/>
        <v>0</v>
      </c>
      <c r="V82" s="374">
        <f t="shared" si="43"/>
        <v>0</v>
      </c>
      <c r="W82" s="374">
        <f t="shared" si="43"/>
        <v>0</v>
      </c>
      <c r="X82" s="374">
        <f t="shared" si="43"/>
        <v>0</v>
      </c>
      <c r="Y82" s="374"/>
      <c r="Z82" s="376"/>
      <c r="AC82" s="378" t="e">
        <f>VLOOKUP(B82,栄養データ!$A$2:$J$482,1,)</f>
        <v>#N/A</v>
      </c>
      <c r="AD82" s="378" t="e">
        <f>VLOOKUP(B82,栄養データ!$A$2:$J$482,3,)</f>
        <v>#N/A</v>
      </c>
      <c r="AE82" s="378" t="e">
        <f>VLOOKUP(B82,栄養データ!$A$2:$J$482,4,)</f>
        <v>#N/A</v>
      </c>
      <c r="AF82" s="81" t="e">
        <f>VLOOKUP(B82,栄養データ!$A$2:$K$482,11,)</f>
        <v>#N/A</v>
      </c>
      <c r="AG82" s="378" t="e">
        <f>VLOOKUP(B82,栄養データ!$A$2:$J$482,5,)</f>
        <v>#N/A</v>
      </c>
      <c r="AH82" s="378" t="e">
        <f>VLOOKUP(B82,栄養データ!$A$2:$J$482,6,)</f>
        <v>#N/A</v>
      </c>
      <c r="AI82" s="378" t="e">
        <f>VLOOKUP(B82,栄養データ!$A$2:$J$482,7,)</f>
        <v>#N/A</v>
      </c>
      <c r="AJ82" s="378" t="e">
        <f>VLOOKUP(B82,栄養データ!$A$2:$J$482,8,)</f>
        <v>#N/A</v>
      </c>
      <c r="AK82" s="378" t="e">
        <f>VLOOKUP(B82,栄養データ!$A$2:$J$482,9,)</f>
        <v>#N/A</v>
      </c>
      <c r="AL82" s="378" t="e">
        <f>VLOOKUP(B82,栄養データ!$A$2:$J$482,10,)</f>
        <v>#N/A</v>
      </c>
    </row>
    <row r="83" spans="1:38" x14ac:dyDescent="0.25"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1:38" x14ac:dyDescent="0.25"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pans="1:38" x14ac:dyDescent="0.25">
      <c r="AC85" s="81"/>
      <c r="AD85" s="81"/>
      <c r="AE85" s="81"/>
      <c r="AF85" s="81"/>
      <c r="AG85" s="81"/>
      <c r="AH85" s="81"/>
      <c r="AI85" s="81"/>
      <c r="AJ85" s="81"/>
      <c r="AK85" s="81"/>
      <c r="AL85" s="81"/>
    </row>
    <row r="86" spans="1:38" x14ac:dyDescent="0.25">
      <c r="AC86" s="81"/>
      <c r="AD86" s="81"/>
      <c r="AE86" s="81"/>
      <c r="AF86" s="81"/>
      <c r="AG86" s="81"/>
      <c r="AH86" s="81"/>
      <c r="AI86" s="81"/>
      <c r="AJ86" s="81"/>
      <c r="AK86" s="81"/>
      <c r="AL86" s="81"/>
    </row>
    <row r="87" spans="1:38" x14ac:dyDescent="0.25">
      <c r="AC87" s="81"/>
      <c r="AD87" s="81"/>
      <c r="AE87" s="81"/>
      <c r="AF87" s="81"/>
      <c r="AG87" s="81"/>
      <c r="AH87" s="81"/>
      <c r="AI87" s="81"/>
      <c r="AJ87" s="81"/>
      <c r="AK87" s="81"/>
      <c r="AL87" s="81"/>
    </row>
    <row r="88" spans="1:38" x14ac:dyDescent="0.25">
      <c r="AC88" s="81"/>
      <c r="AD88" s="81"/>
      <c r="AE88" s="81"/>
      <c r="AF88" s="81"/>
      <c r="AG88" s="81"/>
      <c r="AH88" s="81"/>
      <c r="AI88" s="81"/>
      <c r="AJ88" s="81"/>
      <c r="AK88" s="81"/>
      <c r="AL88" s="81"/>
    </row>
    <row r="89" spans="1:38" x14ac:dyDescent="0.25">
      <c r="AC89" s="81"/>
      <c r="AD89" s="81"/>
      <c r="AE89" s="81"/>
      <c r="AF89" s="81"/>
      <c r="AG89" s="81"/>
      <c r="AH89" s="81"/>
      <c r="AI89" s="81"/>
      <c r="AJ89" s="81"/>
      <c r="AK89" s="81"/>
      <c r="AL89" s="81"/>
    </row>
    <row r="90" spans="1:38" x14ac:dyDescent="0.25">
      <c r="AC90" s="81"/>
      <c r="AD90" s="81"/>
      <c r="AE90" s="81"/>
      <c r="AF90" s="81"/>
      <c r="AG90" s="81"/>
      <c r="AH90" s="81"/>
      <c r="AI90" s="81"/>
      <c r="AJ90" s="81"/>
      <c r="AK90" s="81"/>
      <c r="AL90" s="81"/>
    </row>
    <row r="91" spans="1:38" x14ac:dyDescent="0.25">
      <c r="AC91" s="81"/>
      <c r="AD91" s="81"/>
      <c r="AE91" s="81"/>
      <c r="AF91" s="81"/>
      <c r="AG91" s="81"/>
      <c r="AH91" s="81"/>
      <c r="AI91" s="81"/>
      <c r="AJ91" s="81"/>
      <c r="AK91" s="81"/>
      <c r="AL91" s="81"/>
    </row>
    <row r="92" spans="1:38" x14ac:dyDescent="0.25">
      <c r="AC92" s="81"/>
      <c r="AD92" s="81"/>
      <c r="AE92" s="81"/>
      <c r="AF92" s="81"/>
      <c r="AG92" s="81"/>
      <c r="AH92" s="81"/>
      <c r="AI92" s="81"/>
      <c r="AJ92" s="81"/>
      <c r="AK92" s="81"/>
      <c r="AL92" s="81"/>
    </row>
    <row r="93" spans="1:38" x14ac:dyDescent="0.25">
      <c r="AC93" s="81"/>
      <c r="AD93" s="81"/>
      <c r="AE93" s="81"/>
      <c r="AF93" s="81"/>
      <c r="AG93" s="81"/>
      <c r="AH93" s="81"/>
      <c r="AI93" s="81"/>
      <c r="AJ93" s="81"/>
      <c r="AK93" s="81"/>
      <c r="AL93" s="81"/>
    </row>
    <row r="94" spans="1:38" x14ac:dyDescent="0.25"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1:38" x14ac:dyDescent="0.25">
      <c r="AC95" s="81"/>
      <c r="AD95" s="81"/>
      <c r="AE95" s="81"/>
      <c r="AF95" s="81"/>
      <c r="AG95" s="81"/>
      <c r="AH95" s="81"/>
      <c r="AI95" s="81"/>
      <c r="AJ95" s="81"/>
      <c r="AK95" s="81"/>
      <c r="AL95" s="81"/>
    </row>
    <row r="96" spans="1:38" x14ac:dyDescent="0.25">
      <c r="AC96" s="81"/>
      <c r="AD96" s="81"/>
      <c r="AE96" s="81"/>
      <c r="AF96" s="81"/>
      <c r="AG96" s="81"/>
      <c r="AH96" s="81"/>
      <c r="AI96" s="81"/>
      <c r="AJ96" s="81"/>
      <c r="AK96" s="81"/>
      <c r="AL96" s="81"/>
    </row>
    <row r="97" spans="29:38" x14ac:dyDescent="0.25">
      <c r="AC97" s="81"/>
      <c r="AD97" s="81"/>
      <c r="AE97" s="81"/>
      <c r="AF97" s="81"/>
      <c r="AG97" s="81"/>
      <c r="AH97" s="81"/>
      <c r="AI97" s="81"/>
      <c r="AJ97" s="81"/>
      <c r="AK97" s="81"/>
      <c r="AL97" s="81"/>
    </row>
    <row r="98" spans="29:38" x14ac:dyDescent="0.25">
      <c r="AC98" s="81"/>
      <c r="AD98" s="81"/>
      <c r="AE98" s="81"/>
      <c r="AF98" s="81"/>
      <c r="AG98" s="81"/>
      <c r="AH98" s="81"/>
      <c r="AI98" s="81"/>
      <c r="AJ98" s="81"/>
      <c r="AK98" s="81"/>
      <c r="AL98" s="81"/>
    </row>
    <row r="99" spans="29:38" x14ac:dyDescent="0.25">
      <c r="AC99" s="81"/>
      <c r="AD99" s="81"/>
      <c r="AE99" s="81"/>
      <c r="AF99" s="81"/>
      <c r="AG99" s="81"/>
      <c r="AH99" s="81"/>
      <c r="AI99" s="81"/>
      <c r="AJ99" s="81"/>
      <c r="AK99" s="81"/>
      <c r="AL99" s="81"/>
    </row>
    <row r="100" spans="29:38" x14ac:dyDescent="0.25"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</row>
    <row r="101" spans="29:38" x14ac:dyDescent="0.25"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</row>
    <row r="102" spans="29:38" x14ac:dyDescent="0.25"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</row>
    <row r="103" spans="29:38" x14ac:dyDescent="0.25"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</row>
    <row r="104" spans="29:38" x14ac:dyDescent="0.25"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</row>
    <row r="105" spans="29:38" x14ac:dyDescent="0.25"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</row>
    <row r="106" spans="29:38" x14ac:dyDescent="0.25"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</row>
    <row r="107" spans="29:38" x14ac:dyDescent="0.25"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</row>
    <row r="108" spans="29:38" x14ac:dyDescent="0.25"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</row>
    <row r="109" spans="29:38" x14ac:dyDescent="0.25"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</row>
    <row r="110" spans="29:38" x14ac:dyDescent="0.25"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</row>
    <row r="111" spans="29:38" x14ac:dyDescent="0.25"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</row>
    <row r="112" spans="29:38" x14ac:dyDescent="0.25"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</row>
    <row r="113" spans="29:38" x14ac:dyDescent="0.25"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</row>
    <row r="114" spans="29:38" x14ac:dyDescent="0.25"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</row>
    <row r="115" spans="29:38" x14ac:dyDescent="0.25"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</row>
    <row r="116" spans="29:38" x14ac:dyDescent="0.25"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</row>
    <row r="117" spans="29:38" x14ac:dyDescent="0.25"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</row>
    <row r="118" spans="29:38" x14ac:dyDescent="0.25"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</row>
    <row r="119" spans="29:38" x14ac:dyDescent="0.25"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</row>
    <row r="120" spans="29:38" x14ac:dyDescent="0.25"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29:38" x14ac:dyDescent="0.25"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</row>
    <row r="122" spans="29:38" x14ac:dyDescent="0.25"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</row>
    <row r="123" spans="29:38" x14ac:dyDescent="0.25"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</row>
    <row r="124" spans="29:38" x14ac:dyDescent="0.25"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</row>
    <row r="125" spans="29:38" x14ac:dyDescent="0.25"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</row>
    <row r="126" spans="29:38" x14ac:dyDescent="0.25"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</row>
    <row r="127" spans="29:38" x14ac:dyDescent="0.25"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</row>
    <row r="128" spans="29:38" x14ac:dyDescent="0.25"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</row>
    <row r="129" spans="29:38" x14ac:dyDescent="0.25"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</row>
    <row r="130" spans="29:38" x14ac:dyDescent="0.25"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</row>
    <row r="131" spans="29:38" x14ac:dyDescent="0.25"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</row>
    <row r="132" spans="29:38" x14ac:dyDescent="0.25"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</row>
    <row r="133" spans="29:38" x14ac:dyDescent="0.25"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</row>
    <row r="134" spans="29:38" x14ac:dyDescent="0.25"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</row>
    <row r="135" spans="29:38" x14ac:dyDescent="0.25"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</row>
    <row r="136" spans="29:38" x14ac:dyDescent="0.25"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</row>
    <row r="137" spans="29:38" x14ac:dyDescent="0.25"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</row>
    <row r="138" spans="29:38" x14ac:dyDescent="0.25"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</row>
    <row r="139" spans="29:38" x14ac:dyDescent="0.25"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</row>
    <row r="140" spans="29:38" x14ac:dyDescent="0.25"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</row>
    <row r="141" spans="29:38" x14ac:dyDescent="0.25"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</row>
    <row r="142" spans="29:38" x14ac:dyDescent="0.25"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</row>
    <row r="143" spans="29:38" x14ac:dyDescent="0.25"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</row>
    <row r="144" spans="29:38" x14ac:dyDescent="0.25"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</row>
    <row r="145" spans="29:38" x14ac:dyDescent="0.25"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</row>
    <row r="146" spans="29:38" x14ac:dyDescent="0.25"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</row>
    <row r="147" spans="29:38" x14ac:dyDescent="0.25"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</row>
    <row r="148" spans="29:38" x14ac:dyDescent="0.25"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</row>
    <row r="149" spans="29:38" x14ac:dyDescent="0.25"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</row>
    <row r="150" spans="29:38" x14ac:dyDescent="0.25"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</row>
    <row r="151" spans="29:38" x14ac:dyDescent="0.25"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</row>
    <row r="152" spans="29:38" x14ac:dyDescent="0.25"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</row>
    <row r="153" spans="29:38" x14ac:dyDescent="0.25"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</row>
    <row r="154" spans="29:38" x14ac:dyDescent="0.25"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</row>
    <row r="155" spans="29:38" x14ac:dyDescent="0.25"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</row>
    <row r="156" spans="29:38" x14ac:dyDescent="0.25"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</row>
    <row r="157" spans="29:38" x14ac:dyDescent="0.25"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</row>
    <row r="158" spans="29:38" x14ac:dyDescent="0.25"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</row>
    <row r="159" spans="29:38" x14ac:dyDescent="0.25"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</row>
    <row r="160" spans="29:38" x14ac:dyDescent="0.25"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</row>
    <row r="161" spans="29:38" x14ac:dyDescent="0.25"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</row>
    <row r="162" spans="29:38" x14ac:dyDescent="0.25"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</row>
    <row r="163" spans="29:38" x14ac:dyDescent="0.25"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</row>
    <row r="164" spans="29:38" x14ac:dyDescent="0.25"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</row>
    <row r="165" spans="29:38" x14ac:dyDescent="0.25"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</row>
    <row r="166" spans="29:38" x14ac:dyDescent="0.25"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</row>
    <row r="167" spans="29:38" x14ac:dyDescent="0.25"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</row>
    <row r="168" spans="29:38" x14ac:dyDescent="0.25"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</row>
    <row r="169" spans="29:38" x14ac:dyDescent="0.25"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</row>
    <row r="170" spans="29:38" x14ac:dyDescent="0.25"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</row>
    <row r="171" spans="29:38" x14ac:dyDescent="0.25"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</row>
    <row r="172" spans="29:38" x14ac:dyDescent="0.25"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</row>
    <row r="173" spans="29:38" x14ac:dyDescent="0.25"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</row>
    <row r="174" spans="29:38" x14ac:dyDescent="0.25"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</row>
    <row r="175" spans="29:38" x14ac:dyDescent="0.25"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</row>
    <row r="176" spans="29:38" x14ac:dyDescent="0.25"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</row>
    <row r="177" spans="29:38" x14ac:dyDescent="0.25"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</row>
    <row r="178" spans="29:38" x14ac:dyDescent="0.25"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</row>
    <row r="179" spans="29:38" x14ac:dyDescent="0.25"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</row>
    <row r="180" spans="29:38" x14ac:dyDescent="0.25"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</row>
    <row r="181" spans="29:38" x14ac:dyDescent="0.25"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</row>
    <row r="182" spans="29:38" x14ac:dyDescent="0.25"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</row>
    <row r="183" spans="29:38" x14ac:dyDescent="0.25"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</row>
    <row r="184" spans="29:38" x14ac:dyDescent="0.25"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</row>
    <row r="185" spans="29:38" x14ac:dyDescent="0.25"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</row>
    <row r="186" spans="29:38" x14ac:dyDescent="0.25"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</row>
    <row r="187" spans="29:38" x14ac:dyDescent="0.25"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</row>
    <row r="188" spans="29:38" x14ac:dyDescent="0.25"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</row>
    <row r="189" spans="29:38" x14ac:dyDescent="0.25"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</row>
    <row r="190" spans="29:38" x14ac:dyDescent="0.25"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</row>
    <row r="191" spans="29:38" x14ac:dyDescent="0.25"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</row>
    <row r="192" spans="29:38" x14ac:dyDescent="0.25"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</row>
    <row r="193" spans="29:38" x14ac:dyDescent="0.25"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</row>
    <row r="194" spans="29:38" x14ac:dyDescent="0.25"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</row>
    <row r="195" spans="29:38" x14ac:dyDescent="0.25"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</row>
    <row r="196" spans="29:38" x14ac:dyDescent="0.25"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</row>
    <row r="197" spans="29:38" x14ac:dyDescent="0.25"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</row>
    <row r="198" spans="29:38" x14ac:dyDescent="0.25"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</row>
    <row r="199" spans="29:38" x14ac:dyDescent="0.25"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</row>
    <row r="200" spans="29:38" x14ac:dyDescent="0.25"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</row>
    <row r="201" spans="29:38" x14ac:dyDescent="0.25"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</row>
    <row r="202" spans="29:38" x14ac:dyDescent="0.25"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</row>
    <row r="203" spans="29:38" x14ac:dyDescent="0.25"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</row>
    <row r="204" spans="29:38" x14ac:dyDescent="0.25"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</row>
    <row r="205" spans="29:38" x14ac:dyDescent="0.25"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</row>
    <row r="206" spans="29:38" x14ac:dyDescent="0.25"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</row>
    <row r="207" spans="29:38" x14ac:dyDescent="0.25"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</row>
    <row r="208" spans="29:38" x14ac:dyDescent="0.25"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</row>
    <row r="209" spans="29:38" x14ac:dyDescent="0.25"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</row>
    <row r="210" spans="29:38" x14ac:dyDescent="0.25"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</row>
    <row r="211" spans="29:38" x14ac:dyDescent="0.25"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</row>
    <row r="212" spans="29:38" x14ac:dyDescent="0.25"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</row>
    <row r="213" spans="29:38" x14ac:dyDescent="0.25"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</row>
    <row r="214" spans="29:38" x14ac:dyDescent="0.25"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</row>
    <row r="215" spans="29:38" x14ac:dyDescent="0.25"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</row>
    <row r="216" spans="29:38" x14ac:dyDescent="0.25"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</row>
    <row r="217" spans="29:38" x14ac:dyDescent="0.25"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</row>
    <row r="218" spans="29:38" x14ac:dyDescent="0.25"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</row>
    <row r="219" spans="29:38" x14ac:dyDescent="0.25"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</row>
    <row r="220" spans="29:38" x14ac:dyDescent="0.25"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</row>
    <row r="221" spans="29:38" x14ac:dyDescent="0.25"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</row>
    <row r="222" spans="29:38" x14ac:dyDescent="0.25"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</row>
    <row r="223" spans="29:38" x14ac:dyDescent="0.25"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</row>
    <row r="224" spans="29:38" x14ac:dyDescent="0.25"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</row>
    <row r="225" spans="29:38" x14ac:dyDescent="0.25"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</row>
    <row r="226" spans="29:38" x14ac:dyDescent="0.25"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</row>
    <row r="227" spans="29:38" x14ac:dyDescent="0.25"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</row>
    <row r="228" spans="29:38" x14ac:dyDescent="0.25"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</row>
    <row r="229" spans="29:38" x14ac:dyDescent="0.25"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</row>
    <row r="230" spans="29:38" x14ac:dyDescent="0.25"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</row>
    <row r="231" spans="29:38" x14ac:dyDescent="0.25"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</row>
    <row r="232" spans="29:38" x14ac:dyDescent="0.25"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</row>
    <row r="233" spans="29:38" x14ac:dyDescent="0.25"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</row>
    <row r="234" spans="29:38" x14ac:dyDescent="0.25"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</row>
    <row r="235" spans="29:38" x14ac:dyDescent="0.25"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</row>
    <row r="236" spans="29:38" x14ac:dyDescent="0.25"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</row>
    <row r="237" spans="29:38" x14ac:dyDescent="0.25"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</row>
    <row r="238" spans="29:38" x14ac:dyDescent="0.25"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</row>
    <row r="239" spans="29:38" x14ac:dyDescent="0.25"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</row>
    <row r="240" spans="29:38" x14ac:dyDescent="0.25"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</row>
    <row r="241" spans="29:38" x14ac:dyDescent="0.25"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</row>
    <row r="242" spans="29:38" x14ac:dyDescent="0.25"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</row>
    <row r="243" spans="29:38" x14ac:dyDescent="0.25"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</row>
    <row r="244" spans="29:38" x14ac:dyDescent="0.25"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</row>
    <row r="245" spans="29:38" x14ac:dyDescent="0.25"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</row>
    <row r="246" spans="29:38" x14ac:dyDescent="0.25"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</row>
    <row r="247" spans="29:38" x14ac:dyDescent="0.25"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</row>
    <row r="248" spans="29:38" x14ac:dyDescent="0.25"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</row>
    <row r="249" spans="29:38" x14ac:dyDescent="0.25"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</row>
    <row r="250" spans="29:38" x14ac:dyDescent="0.25"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</row>
    <row r="251" spans="29:38" x14ac:dyDescent="0.25"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</row>
    <row r="252" spans="29:38" x14ac:dyDescent="0.25"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</row>
    <row r="253" spans="29:38" x14ac:dyDescent="0.25"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</row>
    <row r="254" spans="29:38" x14ac:dyDescent="0.25"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</row>
    <row r="255" spans="29:38" x14ac:dyDescent="0.25"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</row>
    <row r="256" spans="29:38" x14ac:dyDescent="0.25"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</row>
    <row r="257" spans="29:38" x14ac:dyDescent="0.25"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</row>
    <row r="258" spans="29:38" x14ac:dyDescent="0.25"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</row>
    <row r="259" spans="29:38" x14ac:dyDescent="0.25"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</row>
    <row r="260" spans="29:38" x14ac:dyDescent="0.25"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</row>
    <row r="261" spans="29:38" x14ac:dyDescent="0.25"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</row>
    <row r="262" spans="29:38" x14ac:dyDescent="0.25"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</row>
    <row r="263" spans="29:38" x14ac:dyDescent="0.25"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</row>
    <row r="264" spans="29:38" x14ac:dyDescent="0.25"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</row>
    <row r="265" spans="29:38" x14ac:dyDescent="0.25"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</row>
    <row r="266" spans="29:38" x14ac:dyDescent="0.25"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</row>
    <row r="267" spans="29:38" x14ac:dyDescent="0.25"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</row>
    <row r="268" spans="29:38" x14ac:dyDescent="0.25"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</row>
    <row r="269" spans="29:38" x14ac:dyDescent="0.25"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</row>
    <row r="270" spans="29:38" x14ac:dyDescent="0.25"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</row>
    <row r="271" spans="29:38" x14ac:dyDescent="0.25"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</row>
    <row r="272" spans="29:38" x14ac:dyDescent="0.25"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</row>
    <row r="273" spans="29:38" x14ac:dyDescent="0.25"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</row>
    <row r="274" spans="29:38" x14ac:dyDescent="0.25"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</row>
    <row r="275" spans="29:38" x14ac:dyDescent="0.25"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</row>
    <row r="276" spans="29:38" x14ac:dyDescent="0.25"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</row>
    <row r="277" spans="29:38" x14ac:dyDescent="0.25"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</row>
    <row r="278" spans="29:38" x14ac:dyDescent="0.25"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</row>
    <row r="279" spans="29:38" x14ac:dyDescent="0.25"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</row>
    <row r="280" spans="29:38" x14ac:dyDescent="0.25"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</row>
    <row r="281" spans="29:38" x14ac:dyDescent="0.25"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</row>
    <row r="282" spans="29:38" x14ac:dyDescent="0.25"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</row>
    <row r="283" spans="29:38" x14ac:dyDescent="0.25"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</row>
    <row r="284" spans="29:38" x14ac:dyDescent="0.25"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</row>
    <row r="285" spans="29:38" x14ac:dyDescent="0.25"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</row>
    <row r="286" spans="29:38" x14ac:dyDescent="0.25"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</row>
    <row r="287" spans="29:38" x14ac:dyDescent="0.25"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</row>
    <row r="288" spans="29:38" x14ac:dyDescent="0.25"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</row>
    <row r="289" spans="29:38" x14ac:dyDescent="0.25"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</row>
    <row r="290" spans="29:38" x14ac:dyDescent="0.25"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</row>
    <row r="291" spans="29:38" x14ac:dyDescent="0.25"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</row>
    <row r="292" spans="29:38" x14ac:dyDescent="0.25"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</row>
    <row r="293" spans="29:38" x14ac:dyDescent="0.25"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</row>
    <row r="294" spans="29:38" x14ac:dyDescent="0.25"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</row>
    <row r="295" spans="29:38" x14ac:dyDescent="0.25"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</row>
    <row r="296" spans="29:38" x14ac:dyDescent="0.25"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</row>
    <row r="297" spans="29:38" x14ac:dyDescent="0.25"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</row>
    <row r="298" spans="29:38" x14ac:dyDescent="0.25"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</row>
    <row r="299" spans="29:38" x14ac:dyDescent="0.25"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</row>
    <row r="300" spans="29:38" x14ac:dyDescent="0.25"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</row>
    <row r="301" spans="29:38" x14ac:dyDescent="0.25"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</row>
    <row r="302" spans="29:38" x14ac:dyDescent="0.25"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</row>
    <row r="303" spans="29:38" x14ac:dyDescent="0.25"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</row>
    <row r="304" spans="29:38" x14ac:dyDescent="0.25"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</row>
    <row r="305" spans="29:38" x14ac:dyDescent="0.25"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</row>
    <row r="306" spans="29:38" x14ac:dyDescent="0.25"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</row>
    <row r="307" spans="29:38" x14ac:dyDescent="0.25"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</row>
    <row r="308" spans="29:38" x14ac:dyDescent="0.25"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</row>
    <row r="309" spans="29:38" x14ac:dyDescent="0.25"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</row>
    <row r="310" spans="29:38" x14ac:dyDescent="0.25"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</row>
    <row r="311" spans="29:38" x14ac:dyDescent="0.25"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</row>
    <row r="312" spans="29:38" x14ac:dyDescent="0.25"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</row>
    <row r="313" spans="29:38" x14ac:dyDescent="0.25"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</row>
    <row r="314" spans="29:38" x14ac:dyDescent="0.25"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</row>
    <row r="315" spans="29:38" x14ac:dyDescent="0.25"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</row>
    <row r="316" spans="29:38" x14ac:dyDescent="0.25"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</row>
    <row r="317" spans="29:38" x14ac:dyDescent="0.25"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</row>
    <row r="318" spans="29:38" x14ac:dyDescent="0.25"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</row>
    <row r="319" spans="29:38" x14ac:dyDescent="0.25"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</row>
    <row r="320" spans="29:38" x14ac:dyDescent="0.25"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</row>
    <row r="321" spans="29:38" x14ac:dyDescent="0.25"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</row>
    <row r="322" spans="29:38" x14ac:dyDescent="0.25"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</row>
    <row r="323" spans="29:38" x14ac:dyDescent="0.25"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</row>
    <row r="324" spans="29:38" x14ac:dyDescent="0.25"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</row>
    <row r="325" spans="29:38" x14ac:dyDescent="0.25"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</row>
    <row r="326" spans="29:38" x14ac:dyDescent="0.25"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</row>
    <row r="327" spans="29:38" x14ac:dyDescent="0.25"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</row>
    <row r="328" spans="29:38" x14ac:dyDescent="0.25"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</row>
    <row r="329" spans="29:38" x14ac:dyDescent="0.25"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</row>
    <row r="330" spans="29:38" x14ac:dyDescent="0.25"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</row>
    <row r="331" spans="29:38" x14ac:dyDescent="0.25"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</row>
    <row r="332" spans="29:38" x14ac:dyDescent="0.25"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</row>
    <row r="333" spans="29:38" x14ac:dyDescent="0.25"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</row>
    <row r="334" spans="29:38" x14ac:dyDescent="0.25"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</row>
    <row r="335" spans="29:38" x14ac:dyDescent="0.25"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</row>
    <row r="336" spans="29:38" x14ac:dyDescent="0.25"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</row>
    <row r="337" spans="29:38" x14ac:dyDescent="0.25"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</row>
    <row r="338" spans="29:38" x14ac:dyDescent="0.25"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</row>
    <row r="339" spans="29:38" x14ac:dyDescent="0.25"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</row>
    <row r="340" spans="29:38" x14ac:dyDescent="0.25"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</row>
    <row r="341" spans="29:38" x14ac:dyDescent="0.25"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</row>
    <row r="342" spans="29:38" x14ac:dyDescent="0.25"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</row>
    <row r="343" spans="29:38" x14ac:dyDescent="0.25"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</row>
    <row r="344" spans="29:38" x14ac:dyDescent="0.25"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</row>
    <row r="345" spans="29:38" x14ac:dyDescent="0.25"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</row>
    <row r="346" spans="29:38" x14ac:dyDescent="0.25"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</row>
    <row r="347" spans="29:38" x14ac:dyDescent="0.25"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</row>
    <row r="348" spans="29:38" x14ac:dyDescent="0.25"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</row>
    <row r="349" spans="29:38" x14ac:dyDescent="0.25"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</row>
    <row r="350" spans="29:38" x14ac:dyDescent="0.25"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</row>
    <row r="351" spans="29:38" x14ac:dyDescent="0.25"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</row>
    <row r="352" spans="29:38" x14ac:dyDescent="0.25"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</row>
    <row r="353" spans="29:38" x14ac:dyDescent="0.25"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</row>
    <row r="354" spans="29:38" x14ac:dyDescent="0.25"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</row>
    <row r="355" spans="29:38" x14ac:dyDescent="0.25"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</row>
    <row r="356" spans="29:38" x14ac:dyDescent="0.25"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</row>
    <row r="357" spans="29:38" x14ac:dyDescent="0.25"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</row>
    <row r="358" spans="29:38" x14ac:dyDescent="0.25"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</row>
    <row r="359" spans="29:38" x14ac:dyDescent="0.25"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</row>
    <row r="360" spans="29:38" x14ac:dyDescent="0.25"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</row>
    <row r="361" spans="29:38" x14ac:dyDescent="0.25"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</row>
    <row r="362" spans="29:38" x14ac:dyDescent="0.25"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</row>
    <row r="363" spans="29:38" x14ac:dyDescent="0.25"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</row>
    <row r="364" spans="29:38" x14ac:dyDescent="0.25"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</row>
    <row r="365" spans="29:38" x14ac:dyDescent="0.25"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</row>
    <row r="366" spans="29:38" x14ac:dyDescent="0.25"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</row>
    <row r="367" spans="29:38" x14ac:dyDescent="0.25"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</row>
    <row r="368" spans="29:38" x14ac:dyDescent="0.25"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</row>
    <row r="369" spans="29:38" x14ac:dyDescent="0.25"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</row>
    <row r="370" spans="29:38" x14ac:dyDescent="0.25"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</row>
    <row r="371" spans="29:38" x14ac:dyDescent="0.25"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</row>
    <row r="372" spans="29:38" x14ac:dyDescent="0.25"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</row>
    <row r="373" spans="29:38" x14ac:dyDescent="0.25"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</row>
    <row r="374" spans="29:38" x14ac:dyDescent="0.25"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</row>
    <row r="375" spans="29:38" x14ac:dyDescent="0.25"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</row>
    <row r="376" spans="29:38" x14ac:dyDescent="0.25"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</row>
    <row r="377" spans="29:38" x14ac:dyDescent="0.25"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</row>
    <row r="378" spans="29:38" x14ac:dyDescent="0.25"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</row>
    <row r="379" spans="29:38" x14ac:dyDescent="0.25"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</row>
    <row r="380" spans="29:38" x14ac:dyDescent="0.25"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</row>
    <row r="381" spans="29:38" x14ac:dyDescent="0.25"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</row>
    <row r="382" spans="29:38" x14ac:dyDescent="0.25"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</row>
    <row r="383" spans="29:38" x14ac:dyDescent="0.25"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</row>
    <row r="384" spans="29:38" x14ac:dyDescent="0.25"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</row>
    <row r="385" spans="29:38" x14ac:dyDescent="0.25"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</row>
    <row r="386" spans="29:38" x14ac:dyDescent="0.25"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</row>
    <row r="387" spans="29:38" x14ac:dyDescent="0.25"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</row>
    <row r="388" spans="29:38" x14ac:dyDescent="0.25"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</row>
    <row r="389" spans="29:38" x14ac:dyDescent="0.25"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</row>
    <row r="390" spans="29:38" x14ac:dyDescent="0.25"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</row>
    <row r="391" spans="29:38" x14ac:dyDescent="0.25"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</row>
    <row r="392" spans="29:38" x14ac:dyDescent="0.25"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</row>
    <row r="393" spans="29:38" x14ac:dyDescent="0.25"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</row>
    <row r="394" spans="29:38" x14ac:dyDescent="0.25"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</row>
    <row r="395" spans="29:38" x14ac:dyDescent="0.25"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</row>
    <row r="396" spans="29:38" x14ac:dyDescent="0.25"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</row>
    <row r="397" spans="29:38" x14ac:dyDescent="0.25"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</row>
    <row r="398" spans="29:38" x14ac:dyDescent="0.25"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</row>
    <row r="399" spans="29:38" x14ac:dyDescent="0.25"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</row>
    <row r="400" spans="29:38" x14ac:dyDescent="0.25"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</row>
    <row r="401" spans="29:38" x14ac:dyDescent="0.25"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</row>
    <row r="402" spans="29:38" x14ac:dyDescent="0.25"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</row>
    <row r="403" spans="29:38" x14ac:dyDescent="0.25"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</row>
    <row r="404" spans="29:38" x14ac:dyDescent="0.25"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</row>
    <row r="405" spans="29:38" x14ac:dyDescent="0.25"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</row>
    <row r="406" spans="29:38" x14ac:dyDescent="0.25"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</row>
    <row r="407" spans="29:38" x14ac:dyDescent="0.25"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</row>
    <row r="408" spans="29:38" x14ac:dyDescent="0.25"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</row>
    <row r="409" spans="29:38" x14ac:dyDescent="0.25"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</row>
    <row r="410" spans="29:38" x14ac:dyDescent="0.25"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</row>
    <row r="411" spans="29:38" x14ac:dyDescent="0.25"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</row>
    <row r="412" spans="29:38" x14ac:dyDescent="0.25"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</row>
    <row r="413" spans="29:38" x14ac:dyDescent="0.25"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</row>
    <row r="414" spans="29:38" x14ac:dyDescent="0.25"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</row>
    <row r="415" spans="29:38" x14ac:dyDescent="0.25"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</row>
    <row r="416" spans="29:38" x14ac:dyDescent="0.25"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</row>
    <row r="417" spans="29:38" x14ac:dyDescent="0.25"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</row>
    <row r="418" spans="29:38" x14ac:dyDescent="0.25"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</row>
    <row r="419" spans="29:38" x14ac:dyDescent="0.25"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</row>
    <row r="420" spans="29:38" x14ac:dyDescent="0.25"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</row>
    <row r="421" spans="29:38" x14ac:dyDescent="0.25"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</row>
    <row r="422" spans="29:38" x14ac:dyDescent="0.25"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</row>
    <row r="423" spans="29:38" x14ac:dyDescent="0.25"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</row>
    <row r="424" spans="29:38" x14ac:dyDescent="0.25"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</row>
    <row r="425" spans="29:38" x14ac:dyDescent="0.25"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</row>
    <row r="426" spans="29:38" x14ac:dyDescent="0.25"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</row>
    <row r="427" spans="29:38" x14ac:dyDescent="0.25"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</row>
    <row r="428" spans="29:38" x14ac:dyDescent="0.25"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</row>
    <row r="429" spans="29:38" x14ac:dyDescent="0.25"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</row>
    <row r="430" spans="29:38" x14ac:dyDescent="0.25"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</row>
    <row r="431" spans="29:38" x14ac:dyDescent="0.25"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</row>
    <row r="432" spans="29:38" x14ac:dyDescent="0.25"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</row>
    <row r="433" spans="29:38" x14ac:dyDescent="0.25"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</row>
    <row r="434" spans="29:38" x14ac:dyDescent="0.25"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</row>
    <row r="435" spans="29:38" x14ac:dyDescent="0.25"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</row>
    <row r="436" spans="29:38" x14ac:dyDescent="0.25"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</row>
    <row r="437" spans="29:38" x14ac:dyDescent="0.25"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</row>
    <row r="438" spans="29:38" x14ac:dyDescent="0.25"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</row>
    <row r="439" spans="29:38" x14ac:dyDescent="0.25"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</row>
    <row r="440" spans="29:38" x14ac:dyDescent="0.25"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</row>
    <row r="441" spans="29:38" x14ac:dyDescent="0.25"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</row>
    <row r="442" spans="29:38" x14ac:dyDescent="0.25"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</row>
    <row r="443" spans="29:38" x14ac:dyDescent="0.25"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</row>
    <row r="444" spans="29:38" x14ac:dyDescent="0.25"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</row>
    <row r="445" spans="29:38" x14ac:dyDescent="0.25"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</row>
    <row r="446" spans="29:38" x14ac:dyDescent="0.25"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</row>
    <row r="447" spans="29:38" x14ac:dyDescent="0.25"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</row>
    <row r="448" spans="29:38" x14ac:dyDescent="0.25"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</row>
    <row r="449" spans="29:38" x14ac:dyDescent="0.25"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</row>
    <row r="450" spans="29:38" x14ac:dyDescent="0.25"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</row>
    <row r="451" spans="29:38" x14ac:dyDescent="0.25"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</row>
    <row r="452" spans="29:38" x14ac:dyDescent="0.25"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</row>
    <row r="453" spans="29:38" x14ac:dyDescent="0.25"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</row>
    <row r="454" spans="29:38" x14ac:dyDescent="0.25"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</row>
    <row r="455" spans="29:38" x14ac:dyDescent="0.25"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</row>
    <row r="456" spans="29:38" x14ac:dyDescent="0.25"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</row>
    <row r="457" spans="29:38" x14ac:dyDescent="0.25"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</row>
    <row r="458" spans="29:38" x14ac:dyDescent="0.25"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</row>
    <row r="459" spans="29:38" x14ac:dyDescent="0.25"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</row>
    <row r="460" spans="29:38" x14ac:dyDescent="0.25"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</row>
    <row r="461" spans="29:38" x14ac:dyDescent="0.25"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</row>
    <row r="462" spans="29:38" x14ac:dyDescent="0.25"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</row>
    <row r="463" spans="29:38" x14ac:dyDescent="0.25"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</row>
    <row r="464" spans="29:38" x14ac:dyDescent="0.25"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</row>
    <row r="465" spans="29:38" x14ac:dyDescent="0.25"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</row>
    <row r="466" spans="29:38" x14ac:dyDescent="0.25"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</row>
    <row r="467" spans="29:38" x14ac:dyDescent="0.25"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</row>
    <row r="468" spans="29:38" x14ac:dyDescent="0.25"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</row>
    <row r="469" spans="29:38" x14ac:dyDescent="0.25"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</row>
    <row r="470" spans="29:38" x14ac:dyDescent="0.25"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</row>
    <row r="471" spans="29:38" x14ac:dyDescent="0.25"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</row>
    <row r="472" spans="29:38" x14ac:dyDescent="0.25"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</row>
    <row r="473" spans="29:38" x14ac:dyDescent="0.25"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</row>
    <row r="474" spans="29:38" x14ac:dyDescent="0.25"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</row>
    <row r="475" spans="29:38" x14ac:dyDescent="0.25"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</row>
    <row r="476" spans="29:38" x14ac:dyDescent="0.25"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</row>
    <row r="477" spans="29:38" x14ac:dyDescent="0.25"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</row>
    <row r="478" spans="29:38" x14ac:dyDescent="0.25"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</row>
    <row r="479" spans="29:38" x14ac:dyDescent="0.25"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</row>
    <row r="480" spans="29:38" x14ac:dyDescent="0.25"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</row>
    <row r="481" spans="29:38" x14ac:dyDescent="0.25"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</row>
    <row r="482" spans="29:38" x14ac:dyDescent="0.25"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</row>
    <row r="483" spans="29:38" x14ac:dyDescent="0.25"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</row>
    <row r="484" spans="29:38" x14ac:dyDescent="0.25"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</row>
    <row r="485" spans="29:38" x14ac:dyDescent="0.25"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</row>
    <row r="486" spans="29:38" x14ac:dyDescent="0.25"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</row>
    <row r="487" spans="29:38" x14ac:dyDescent="0.25"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</row>
    <row r="488" spans="29:38" x14ac:dyDescent="0.25"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</row>
    <row r="489" spans="29:38" x14ac:dyDescent="0.25"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</row>
    <row r="490" spans="29:38" x14ac:dyDescent="0.25"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</row>
    <row r="491" spans="29:38" x14ac:dyDescent="0.25"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</row>
    <row r="492" spans="29:38" x14ac:dyDescent="0.25"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</row>
    <row r="493" spans="29:38" x14ac:dyDescent="0.25"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</row>
    <row r="494" spans="29:38" x14ac:dyDescent="0.25"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</row>
    <row r="495" spans="29:38" x14ac:dyDescent="0.25"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</row>
    <row r="496" spans="29:38" x14ac:dyDescent="0.25"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</row>
    <row r="497" spans="29:38" x14ac:dyDescent="0.25"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</row>
    <row r="498" spans="29:38" x14ac:dyDescent="0.25"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</row>
    <row r="499" spans="29:38" x14ac:dyDescent="0.25"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</row>
    <row r="500" spans="29:38" x14ac:dyDescent="0.25"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</row>
    <row r="501" spans="29:38" x14ac:dyDescent="0.25"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</row>
    <row r="502" spans="29:38" x14ac:dyDescent="0.25"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</row>
    <row r="503" spans="29:38" x14ac:dyDescent="0.25"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</row>
    <row r="504" spans="29:38" x14ac:dyDescent="0.25"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</row>
    <row r="505" spans="29:38" x14ac:dyDescent="0.25"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</row>
    <row r="506" spans="29:38" x14ac:dyDescent="0.25"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</row>
    <row r="507" spans="29:38" x14ac:dyDescent="0.25"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</row>
    <row r="508" spans="29:38" x14ac:dyDescent="0.25"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</row>
    <row r="509" spans="29:38" x14ac:dyDescent="0.25"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</row>
    <row r="510" spans="29:38" x14ac:dyDescent="0.25"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</row>
    <row r="511" spans="29:38" x14ac:dyDescent="0.25"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</row>
    <row r="512" spans="29:38" x14ac:dyDescent="0.25"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</row>
    <row r="513" spans="29:38" x14ac:dyDescent="0.25"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</row>
    <row r="514" spans="29:38" x14ac:dyDescent="0.25"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</row>
    <row r="515" spans="29:38" x14ac:dyDescent="0.25"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</row>
    <row r="516" spans="29:38" x14ac:dyDescent="0.25"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</row>
    <row r="517" spans="29:38" x14ac:dyDescent="0.25"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</row>
    <row r="518" spans="29:38" x14ac:dyDescent="0.25"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</row>
    <row r="519" spans="29:38" x14ac:dyDescent="0.25"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</row>
    <row r="520" spans="29:38" x14ac:dyDescent="0.25"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</row>
    <row r="521" spans="29:38" x14ac:dyDescent="0.25"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</row>
    <row r="522" spans="29:38" x14ac:dyDescent="0.25"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</row>
    <row r="523" spans="29:38" x14ac:dyDescent="0.25"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</row>
    <row r="524" spans="29:38" x14ac:dyDescent="0.25"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</row>
    <row r="525" spans="29:38" x14ac:dyDescent="0.25"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</row>
    <row r="526" spans="29:38" x14ac:dyDescent="0.25"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</row>
    <row r="527" spans="29:38" x14ac:dyDescent="0.25"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</row>
    <row r="528" spans="29:38" x14ac:dyDescent="0.25"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</row>
    <row r="529" spans="29:38" x14ac:dyDescent="0.25"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</row>
    <row r="530" spans="29:38" x14ac:dyDescent="0.25"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</row>
    <row r="531" spans="29:38" x14ac:dyDescent="0.25"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</row>
    <row r="532" spans="29:38" x14ac:dyDescent="0.25"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</row>
    <row r="533" spans="29:38" x14ac:dyDescent="0.25"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</row>
    <row r="534" spans="29:38" x14ac:dyDescent="0.25"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</row>
    <row r="535" spans="29:38" x14ac:dyDescent="0.25"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</row>
    <row r="536" spans="29:38" x14ac:dyDescent="0.25"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</row>
    <row r="537" spans="29:38" x14ac:dyDescent="0.25"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</row>
    <row r="538" spans="29:38" x14ac:dyDescent="0.25"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</row>
    <row r="539" spans="29:38" x14ac:dyDescent="0.25"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</row>
    <row r="540" spans="29:38" x14ac:dyDescent="0.25"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</row>
    <row r="541" spans="29:38" x14ac:dyDescent="0.25"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</row>
    <row r="542" spans="29:38" x14ac:dyDescent="0.25"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</row>
    <row r="543" spans="29:38" x14ac:dyDescent="0.25"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</row>
    <row r="544" spans="29:38" x14ac:dyDescent="0.25"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</row>
    <row r="545" spans="29:38" x14ac:dyDescent="0.25"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</row>
    <row r="546" spans="29:38" x14ac:dyDescent="0.25"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</row>
    <row r="547" spans="29:38" x14ac:dyDescent="0.25"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</row>
    <row r="548" spans="29:38" x14ac:dyDescent="0.25"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</row>
    <row r="549" spans="29:38" x14ac:dyDescent="0.25"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</row>
    <row r="550" spans="29:38" x14ac:dyDescent="0.25"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</row>
    <row r="551" spans="29:38" x14ac:dyDescent="0.25"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</row>
    <row r="552" spans="29:38" x14ac:dyDescent="0.25"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</row>
    <row r="553" spans="29:38" x14ac:dyDescent="0.25"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</row>
    <row r="554" spans="29:38" x14ac:dyDescent="0.25"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</row>
    <row r="555" spans="29:38" x14ac:dyDescent="0.25"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</row>
    <row r="556" spans="29:38" x14ac:dyDescent="0.25"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</row>
    <row r="557" spans="29:38" x14ac:dyDescent="0.25"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</row>
    <row r="558" spans="29:38" x14ac:dyDescent="0.25"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</row>
    <row r="559" spans="29:38" x14ac:dyDescent="0.25"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</row>
    <row r="560" spans="29:38" x14ac:dyDescent="0.25"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</row>
    <row r="561" spans="29:38" x14ac:dyDescent="0.25"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</row>
    <row r="562" spans="29:38" x14ac:dyDescent="0.25"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</row>
    <row r="563" spans="29:38" x14ac:dyDescent="0.25"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</row>
    <row r="564" spans="29:38" x14ac:dyDescent="0.25"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</row>
    <row r="565" spans="29:38" x14ac:dyDescent="0.25"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</row>
    <row r="566" spans="29:38" x14ac:dyDescent="0.25"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</row>
    <row r="567" spans="29:38" x14ac:dyDescent="0.25"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</row>
    <row r="568" spans="29:38" x14ac:dyDescent="0.25"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</row>
    <row r="569" spans="29:38" x14ac:dyDescent="0.25"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</row>
    <row r="570" spans="29:38" x14ac:dyDescent="0.25"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</row>
    <row r="571" spans="29:38" x14ac:dyDescent="0.25"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</row>
    <row r="572" spans="29:38" x14ac:dyDescent="0.25"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</row>
    <row r="573" spans="29:38" x14ac:dyDescent="0.25"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</row>
    <row r="574" spans="29:38" x14ac:dyDescent="0.25"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</row>
    <row r="575" spans="29:38" x14ac:dyDescent="0.25"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</row>
    <row r="576" spans="29:38" x14ac:dyDescent="0.25"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</row>
    <row r="577" spans="29:38" x14ac:dyDescent="0.25"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</row>
    <row r="578" spans="29:38" x14ac:dyDescent="0.25"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</row>
    <row r="579" spans="29:38" x14ac:dyDescent="0.25"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</row>
    <row r="580" spans="29:38" x14ac:dyDescent="0.25"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</row>
    <row r="581" spans="29:38" x14ac:dyDescent="0.25"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</row>
    <row r="582" spans="29:38" x14ac:dyDescent="0.25"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</row>
    <row r="583" spans="29:38" x14ac:dyDescent="0.25"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</row>
    <row r="584" spans="29:38" x14ac:dyDescent="0.25"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</row>
    <row r="585" spans="29:38" x14ac:dyDescent="0.25"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</row>
    <row r="586" spans="29:38" x14ac:dyDescent="0.25"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</row>
    <row r="587" spans="29:38" x14ac:dyDescent="0.25"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</row>
    <row r="588" spans="29:38" x14ac:dyDescent="0.25"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</row>
    <row r="589" spans="29:38" x14ac:dyDescent="0.25"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</row>
    <row r="590" spans="29:38" x14ac:dyDescent="0.25"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</row>
    <row r="591" spans="29:38" x14ac:dyDescent="0.25"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</row>
    <row r="592" spans="29:38" x14ac:dyDescent="0.25"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</row>
    <row r="593" spans="29:38" x14ac:dyDescent="0.25"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</row>
    <row r="594" spans="29:38" x14ac:dyDescent="0.25"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</row>
    <row r="595" spans="29:38" x14ac:dyDescent="0.25"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</row>
    <row r="596" spans="29:38" x14ac:dyDescent="0.25"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</row>
    <row r="597" spans="29:38" x14ac:dyDescent="0.25"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</row>
    <row r="598" spans="29:38" x14ac:dyDescent="0.25"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</row>
    <row r="599" spans="29:38" x14ac:dyDescent="0.25"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</row>
    <row r="600" spans="29:38" x14ac:dyDescent="0.25"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</row>
    <row r="601" spans="29:38" x14ac:dyDescent="0.25"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</row>
    <row r="602" spans="29:38" x14ac:dyDescent="0.25"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</row>
    <row r="603" spans="29:38" x14ac:dyDescent="0.25"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</row>
    <row r="604" spans="29:38" x14ac:dyDescent="0.25"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</row>
    <row r="605" spans="29:38" x14ac:dyDescent="0.25"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</row>
    <row r="606" spans="29:38" x14ac:dyDescent="0.25"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</row>
    <row r="607" spans="29:38" x14ac:dyDescent="0.25"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</row>
    <row r="608" spans="29:38" x14ac:dyDescent="0.25"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</row>
    <row r="609" spans="29:38" x14ac:dyDescent="0.25"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</row>
    <row r="610" spans="29:38" x14ac:dyDescent="0.25"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</row>
    <row r="611" spans="29:38" x14ac:dyDescent="0.25"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</row>
    <row r="612" spans="29:38" x14ac:dyDescent="0.25"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</row>
    <row r="613" spans="29:38" x14ac:dyDescent="0.25"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</row>
    <row r="614" spans="29:38" x14ac:dyDescent="0.25"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</row>
    <row r="615" spans="29:38" x14ac:dyDescent="0.25"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</row>
    <row r="616" spans="29:38" x14ac:dyDescent="0.25"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</row>
    <row r="617" spans="29:38" x14ac:dyDescent="0.25"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</row>
    <row r="618" spans="29:38" x14ac:dyDescent="0.25"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</row>
    <row r="619" spans="29:38" x14ac:dyDescent="0.25"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</row>
    <row r="620" spans="29:38" x14ac:dyDescent="0.25"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</row>
    <row r="621" spans="29:38" x14ac:dyDescent="0.25"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</row>
    <row r="622" spans="29:38" x14ac:dyDescent="0.25"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</row>
    <row r="623" spans="29:38" x14ac:dyDescent="0.25"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</row>
    <row r="624" spans="29:38" x14ac:dyDescent="0.25"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</row>
    <row r="625" spans="29:38" x14ac:dyDescent="0.25"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</row>
    <row r="626" spans="29:38" x14ac:dyDescent="0.25"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</row>
    <row r="627" spans="29:38" x14ac:dyDescent="0.25"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</row>
    <row r="628" spans="29:38" x14ac:dyDescent="0.25"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</row>
    <row r="629" spans="29:38" x14ac:dyDescent="0.25"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</row>
    <row r="630" spans="29:38" x14ac:dyDescent="0.25"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</row>
    <row r="631" spans="29:38" x14ac:dyDescent="0.25"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</row>
    <row r="632" spans="29:38" x14ac:dyDescent="0.25"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</row>
    <row r="633" spans="29:38" x14ac:dyDescent="0.25"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</row>
    <row r="634" spans="29:38" x14ac:dyDescent="0.25"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</row>
    <row r="635" spans="29:38" x14ac:dyDescent="0.25"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</row>
    <row r="636" spans="29:38" x14ac:dyDescent="0.25"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</row>
    <row r="637" spans="29:38" x14ac:dyDescent="0.25"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</row>
    <row r="638" spans="29:38" x14ac:dyDescent="0.25"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</row>
    <row r="639" spans="29:38" x14ac:dyDescent="0.25"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</row>
    <row r="640" spans="29:38" x14ac:dyDescent="0.25"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</row>
    <row r="641" spans="29:38" x14ac:dyDescent="0.25"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</row>
    <row r="642" spans="29:38" x14ac:dyDescent="0.25"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</row>
    <row r="643" spans="29:38" x14ac:dyDescent="0.25"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</row>
    <row r="644" spans="29:38" x14ac:dyDescent="0.25"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</row>
    <row r="645" spans="29:38" x14ac:dyDescent="0.25"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</row>
    <row r="646" spans="29:38" x14ac:dyDescent="0.25"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</row>
    <row r="647" spans="29:38" x14ac:dyDescent="0.25"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</row>
    <row r="648" spans="29:38" x14ac:dyDescent="0.25"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</row>
    <row r="649" spans="29:38" x14ac:dyDescent="0.25"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</row>
    <row r="650" spans="29:38" x14ac:dyDescent="0.25"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</row>
    <row r="651" spans="29:38" x14ac:dyDescent="0.25"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</row>
    <row r="652" spans="29:38" x14ac:dyDescent="0.25"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</row>
    <row r="653" spans="29:38" x14ac:dyDescent="0.25"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</row>
    <row r="654" spans="29:38" x14ac:dyDescent="0.25"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</row>
    <row r="655" spans="29:38" x14ac:dyDescent="0.25"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</row>
    <row r="656" spans="29:38" x14ac:dyDescent="0.25"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</row>
    <row r="657" spans="29:38" x14ac:dyDescent="0.25"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</row>
    <row r="658" spans="29:38" x14ac:dyDescent="0.25"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</row>
    <row r="659" spans="29:38" x14ac:dyDescent="0.25"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</row>
    <row r="660" spans="29:38" x14ac:dyDescent="0.25"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</row>
    <row r="661" spans="29:38" x14ac:dyDescent="0.25"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</row>
    <row r="662" spans="29:38" x14ac:dyDescent="0.25"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</row>
    <row r="663" spans="29:38" x14ac:dyDescent="0.25"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</row>
    <row r="664" spans="29:38" x14ac:dyDescent="0.25"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</row>
    <row r="665" spans="29:38" x14ac:dyDescent="0.25"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</row>
    <row r="666" spans="29:38" x14ac:dyDescent="0.25"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</row>
    <row r="667" spans="29:38" x14ac:dyDescent="0.25"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</row>
    <row r="668" spans="29:38" x14ac:dyDescent="0.25"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</row>
    <row r="669" spans="29:38" x14ac:dyDescent="0.25"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</row>
    <row r="670" spans="29:38" x14ac:dyDescent="0.25"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</row>
    <row r="671" spans="29:38" x14ac:dyDescent="0.25"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</row>
    <row r="672" spans="29:38" x14ac:dyDescent="0.25"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</row>
    <row r="673" spans="29:38" x14ac:dyDescent="0.25"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</row>
    <row r="674" spans="29:38" x14ac:dyDescent="0.25"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</row>
    <row r="675" spans="29:38" x14ac:dyDescent="0.25"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</row>
    <row r="676" spans="29:38" x14ac:dyDescent="0.25"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</row>
    <row r="677" spans="29:38" x14ac:dyDescent="0.25"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</row>
    <row r="678" spans="29:38" x14ac:dyDescent="0.25"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</row>
    <row r="679" spans="29:38" x14ac:dyDescent="0.25"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</row>
    <row r="680" spans="29:38" x14ac:dyDescent="0.25"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</row>
    <row r="681" spans="29:38" x14ac:dyDescent="0.25"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</row>
    <row r="682" spans="29:38" x14ac:dyDescent="0.25"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</row>
    <row r="683" spans="29:38" x14ac:dyDescent="0.25"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</row>
    <row r="684" spans="29:38" x14ac:dyDescent="0.25"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</row>
    <row r="685" spans="29:38" x14ac:dyDescent="0.25"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</row>
    <row r="686" spans="29:38" x14ac:dyDescent="0.25"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</row>
    <row r="687" spans="29:38" x14ac:dyDescent="0.25"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</row>
    <row r="688" spans="29:38" x14ac:dyDescent="0.25"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</row>
    <row r="689" spans="29:38" x14ac:dyDescent="0.25"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</row>
    <row r="690" spans="29:38" x14ac:dyDescent="0.25"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</row>
    <row r="691" spans="29:38" x14ac:dyDescent="0.25"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</row>
    <row r="692" spans="29:38" x14ac:dyDescent="0.25"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</row>
    <row r="693" spans="29:38" x14ac:dyDescent="0.25"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</row>
    <row r="694" spans="29:38" x14ac:dyDescent="0.25"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</row>
    <row r="695" spans="29:38" x14ac:dyDescent="0.25"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</row>
    <row r="696" spans="29:38" x14ac:dyDescent="0.25"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</row>
    <row r="697" spans="29:38" x14ac:dyDescent="0.25"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</row>
    <row r="698" spans="29:38" x14ac:dyDescent="0.25"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</row>
    <row r="699" spans="29:38" x14ac:dyDescent="0.25"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</row>
    <row r="700" spans="29:38" x14ac:dyDescent="0.25"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</row>
    <row r="701" spans="29:38" x14ac:dyDescent="0.25"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</row>
    <row r="702" spans="29:38" x14ac:dyDescent="0.25"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</row>
    <row r="703" spans="29:38" x14ac:dyDescent="0.25"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</row>
    <row r="704" spans="29:38" x14ac:dyDescent="0.25"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</row>
    <row r="705" spans="29:38" x14ac:dyDescent="0.25"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</row>
    <row r="706" spans="29:38" x14ac:dyDescent="0.25"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</row>
    <row r="707" spans="29:38" x14ac:dyDescent="0.25"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</row>
    <row r="708" spans="29:38" x14ac:dyDescent="0.25"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</row>
    <row r="709" spans="29:38" x14ac:dyDescent="0.25"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</row>
    <row r="710" spans="29:38" x14ac:dyDescent="0.25"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</row>
    <row r="711" spans="29:38" x14ac:dyDescent="0.25"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</row>
    <row r="712" spans="29:38" x14ac:dyDescent="0.25"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</row>
    <row r="713" spans="29:38" x14ac:dyDescent="0.25"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</row>
    <row r="714" spans="29:38" x14ac:dyDescent="0.25"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</row>
    <row r="715" spans="29:38" x14ac:dyDescent="0.25"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</row>
    <row r="716" spans="29:38" x14ac:dyDescent="0.25"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</row>
    <row r="717" spans="29:38" x14ac:dyDescent="0.25"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</row>
    <row r="718" spans="29:38" x14ac:dyDescent="0.25"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</row>
    <row r="719" spans="29:38" x14ac:dyDescent="0.25"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</row>
    <row r="720" spans="29:38" x14ac:dyDescent="0.25"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</row>
    <row r="721" spans="29:38" x14ac:dyDescent="0.25"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</row>
    <row r="722" spans="29:38" x14ac:dyDescent="0.25"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</row>
    <row r="723" spans="29:38" x14ac:dyDescent="0.25"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</row>
    <row r="724" spans="29:38" x14ac:dyDescent="0.25"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</row>
    <row r="725" spans="29:38" x14ac:dyDescent="0.25"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</row>
    <row r="726" spans="29:38" x14ac:dyDescent="0.25"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</row>
    <row r="727" spans="29:38" x14ac:dyDescent="0.25"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</row>
    <row r="728" spans="29:38" x14ac:dyDescent="0.25"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</row>
    <row r="729" spans="29:38" x14ac:dyDescent="0.25"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</row>
    <row r="730" spans="29:38" x14ac:dyDescent="0.25"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</row>
    <row r="731" spans="29:38" x14ac:dyDescent="0.25"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</row>
    <row r="732" spans="29:38" x14ac:dyDescent="0.25"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</row>
    <row r="733" spans="29:38" x14ac:dyDescent="0.25"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</row>
    <row r="734" spans="29:38" x14ac:dyDescent="0.25"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</row>
    <row r="735" spans="29:38" x14ac:dyDescent="0.25"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</row>
    <row r="736" spans="29:38" x14ac:dyDescent="0.25"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</row>
    <row r="737" spans="29:38" x14ac:dyDescent="0.25"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</row>
    <row r="738" spans="29:38" x14ac:dyDescent="0.25"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</row>
    <row r="739" spans="29:38" x14ac:dyDescent="0.25"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</row>
    <row r="740" spans="29:38" x14ac:dyDescent="0.25"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</row>
    <row r="741" spans="29:38" x14ac:dyDescent="0.25"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</row>
    <row r="742" spans="29:38" x14ac:dyDescent="0.25"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</row>
    <row r="743" spans="29:38" x14ac:dyDescent="0.25"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</row>
    <row r="744" spans="29:38" x14ac:dyDescent="0.25"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</row>
    <row r="745" spans="29:38" x14ac:dyDescent="0.25"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</row>
    <row r="746" spans="29:38" x14ac:dyDescent="0.25"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</row>
    <row r="747" spans="29:38" x14ac:dyDescent="0.25"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</row>
    <row r="748" spans="29:38" x14ac:dyDescent="0.25"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</row>
    <row r="749" spans="29:38" x14ac:dyDescent="0.25"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</row>
    <row r="750" spans="29:38" x14ac:dyDescent="0.25"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</row>
    <row r="751" spans="29:38" x14ac:dyDescent="0.25"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</row>
    <row r="752" spans="29:38" x14ac:dyDescent="0.25"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</row>
    <row r="753" spans="29:38" x14ac:dyDescent="0.25"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</row>
    <row r="754" spans="29:38" x14ac:dyDescent="0.25"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</row>
    <row r="755" spans="29:38" x14ac:dyDescent="0.25"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</row>
    <row r="756" spans="29:38" x14ac:dyDescent="0.25"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</row>
    <row r="757" spans="29:38" x14ac:dyDescent="0.25"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</row>
    <row r="758" spans="29:38" x14ac:dyDescent="0.25"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</row>
    <row r="759" spans="29:38" x14ac:dyDescent="0.25"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</row>
    <row r="760" spans="29:38" x14ac:dyDescent="0.25"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</row>
    <row r="761" spans="29:38" x14ac:dyDescent="0.25"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</row>
    <row r="762" spans="29:38" x14ac:dyDescent="0.25"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</row>
    <row r="763" spans="29:38" x14ac:dyDescent="0.25"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</row>
    <row r="764" spans="29:38" x14ac:dyDescent="0.25"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</row>
    <row r="765" spans="29:38" x14ac:dyDescent="0.25"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</row>
    <row r="766" spans="29:38" x14ac:dyDescent="0.25"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</row>
    <row r="767" spans="29:38" x14ac:dyDescent="0.25"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</row>
    <row r="768" spans="29:38" x14ac:dyDescent="0.25"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</row>
    <row r="769" spans="29:38" x14ac:dyDescent="0.25"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</row>
    <row r="770" spans="29:38" x14ac:dyDescent="0.25"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</row>
    <row r="771" spans="29:38" x14ac:dyDescent="0.25"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</row>
    <row r="772" spans="29:38" x14ac:dyDescent="0.25"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</row>
    <row r="773" spans="29:38" x14ac:dyDescent="0.25"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</row>
    <row r="774" spans="29:38" x14ac:dyDescent="0.25"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</row>
    <row r="775" spans="29:38" x14ac:dyDescent="0.25"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</row>
    <row r="776" spans="29:38" x14ac:dyDescent="0.25"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</row>
    <row r="777" spans="29:38" x14ac:dyDescent="0.25"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</row>
    <row r="778" spans="29:38" x14ac:dyDescent="0.25"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</row>
    <row r="779" spans="29:38" x14ac:dyDescent="0.25"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</row>
    <row r="780" spans="29:38" x14ac:dyDescent="0.25"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</row>
    <row r="781" spans="29:38" x14ac:dyDescent="0.25"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</row>
    <row r="782" spans="29:38" x14ac:dyDescent="0.25"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</row>
    <row r="783" spans="29:38" x14ac:dyDescent="0.25"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</row>
    <row r="784" spans="29:38" x14ac:dyDescent="0.25"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</row>
    <row r="785" spans="29:38" x14ac:dyDescent="0.25"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</row>
    <row r="786" spans="29:38" x14ac:dyDescent="0.25"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</row>
    <row r="787" spans="29:38" x14ac:dyDescent="0.25"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</row>
    <row r="788" spans="29:38" x14ac:dyDescent="0.25"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</row>
    <row r="789" spans="29:38" x14ac:dyDescent="0.25"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</row>
    <row r="790" spans="29:38" x14ac:dyDescent="0.25"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</row>
    <row r="791" spans="29:38" x14ac:dyDescent="0.25"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</row>
    <row r="792" spans="29:38" x14ac:dyDescent="0.25"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</row>
    <row r="793" spans="29:38" x14ac:dyDescent="0.25"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</row>
    <row r="794" spans="29:38" x14ac:dyDescent="0.25"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</row>
    <row r="795" spans="29:38" x14ac:dyDescent="0.25"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</row>
    <row r="796" spans="29:38" x14ac:dyDescent="0.25"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</row>
    <row r="797" spans="29:38" x14ac:dyDescent="0.25"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</row>
    <row r="798" spans="29:38" x14ac:dyDescent="0.25"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</row>
    <row r="799" spans="29:38" x14ac:dyDescent="0.25"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</row>
    <row r="800" spans="29:38" x14ac:dyDescent="0.25"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</row>
    <row r="801" spans="29:38" x14ac:dyDescent="0.25"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</row>
    <row r="802" spans="29:38" x14ac:dyDescent="0.25"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</row>
    <row r="803" spans="29:38" x14ac:dyDescent="0.25"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</row>
    <row r="804" spans="29:38" x14ac:dyDescent="0.25"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</row>
    <row r="805" spans="29:38" x14ac:dyDescent="0.25"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</row>
    <row r="806" spans="29:38" x14ac:dyDescent="0.25"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</row>
    <row r="807" spans="29:38" x14ac:dyDescent="0.25"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</row>
    <row r="808" spans="29:38" x14ac:dyDescent="0.25"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</row>
    <row r="809" spans="29:38" x14ac:dyDescent="0.25"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</row>
    <row r="810" spans="29:38" x14ac:dyDescent="0.25"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</row>
    <row r="811" spans="29:38" x14ac:dyDescent="0.25"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</row>
    <row r="812" spans="29:38" x14ac:dyDescent="0.25"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</row>
    <row r="813" spans="29:38" x14ac:dyDescent="0.25"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</row>
    <row r="814" spans="29:38" x14ac:dyDescent="0.25"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</row>
    <row r="815" spans="29:38" x14ac:dyDescent="0.25"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</row>
    <row r="816" spans="29:38" x14ac:dyDescent="0.25"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</row>
    <row r="817" spans="29:38" x14ac:dyDescent="0.25"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</row>
    <row r="818" spans="29:38" x14ac:dyDescent="0.25"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</row>
    <row r="819" spans="29:38" x14ac:dyDescent="0.25"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</row>
    <row r="820" spans="29:38" x14ac:dyDescent="0.25"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</row>
    <row r="821" spans="29:38" x14ac:dyDescent="0.25"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</row>
    <row r="822" spans="29:38" x14ac:dyDescent="0.25"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</row>
    <row r="823" spans="29:38" x14ac:dyDescent="0.25"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</row>
    <row r="824" spans="29:38" x14ac:dyDescent="0.25"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</row>
    <row r="825" spans="29:38" x14ac:dyDescent="0.25"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</row>
    <row r="826" spans="29:38" x14ac:dyDescent="0.25"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</row>
    <row r="827" spans="29:38" x14ac:dyDescent="0.25"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</row>
    <row r="828" spans="29:38" x14ac:dyDescent="0.25"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</row>
    <row r="829" spans="29:38" x14ac:dyDescent="0.25"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</row>
    <row r="830" spans="29:38" x14ac:dyDescent="0.25"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</row>
    <row r="831" spans="29:38" x14ac:dyDescent="0.25"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</row>
    <row r="832" spans="29:38" x14ac:dyDescent="0.25"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</row>
    <row r="833" spans="29:38" x14ac:dyDescent="0.25"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</row>
    <row r="834" spans="29:38" x14ac:dyDescent="0.25"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</row>
    <row r="835" spans="29:38" x14ac:dyDescent="0.25"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</row>
    <row r="836" spans="29:38" x14ac:dyDescent="0.25"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</row>
    <row r="837" spans="29:38" x14ac:dyDescent="0.25"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</row>
    <row r="838" spans="29:38" x14ac:dyDescent="0.25"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</row>
    <row r="839" spans="29:38" x14ac:dyDescent="0.25"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</row>
    <row r="840" spans="29:38" x14ac:dyDescent="0.25"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</row>
    <row r="841" spans="29:38" x14ac:dyDescent="0.25"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</row>
    <row r="842" spans="29:38" x14ac:dyDescent="0.25"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</row>
    <row r="843" spans="29:38" x14ac:dyDescent="0.25"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</row>
    <row r="844" spans="29:38" x14ac:dyDescent="0.25"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</row>
    <row r="845" spans="29:38" x14ac:dyDescent="0.25"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</row>
    <row r="846" spans="29:38" x14ac:dyDescent="0.25"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</row>
    <row r="847" spans="29:38" x14ac:dyDescent="0.25"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</row>
    <row r="848" spans="29:38" x14ac:dyDescent="0.25"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</row>
    <row r="849" spans="29:38" x14ac:dyDescent="0.25"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</row>
    <row r="850" spans="29:38" x14ac:dyDescent="0.25"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</row>
    <row r="851" spans="29:38" x14ac:dyDescent="0.25"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</row>
    <row r="852" spans="29:38" x14ac:dyDescent="0.25"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</row>
    <row r="853" spans="29:38" x14ac:dyDescent="0.25"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</row>
    <row r="854" spans="29:38" x14ac:dyDescent="0.25"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</row>
    <row r="855" spans="29:38" x14ac:dyDescent="0.25"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</row>
    <row r="856" spans="29:38" x14ac:dyDescent="0.25"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</row>
    <row r="857" spans="29:38" x14ac:dyDescent="0.25"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</row>
    <row r="858" spans="29:38" x14ac:dyDescent="0.25"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</row>
    <row r="859" spans="29:38" x14ac:dyDescent="0.25"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</row>
    <row r="860" spans="29:38" x14ac:dyDescent="0.25"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</row>
    <row r="861" spans="29:38" x14ac:dyDescent="0.25"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</row>
    <row r="862" spans="29:38" x14ac:dyDescent="0.25"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</row>
    <row r="863" spans="29:38" x14ac:dyDescent="0.25"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</row>
    <row r="864" spans="29:38" x14ac:dyDescent="0.25"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</row>
    <row r="865" spans="29:38" x14ac:dyDescent="0.25"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</row>
    <row r="866" spans="29:38" x14ac:dyDescent="0.25"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</row>
    <row r="867" spans="29:38" x14ac:dyDescent="0.25"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</row>
    <row r="868" spans="29:38" x14ac:dyDescent="0.25"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</row>
    <row r="869" spans="29:38" x14ac:dyDescent="0.25"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</row>
    <row r="870" spans="29:38" x14ac:dyDescent="0.25"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</row>
    <row r="871" spans="29:38" x14ac:dyDescent="0.25"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</row>
    <row r="872" spans="29:38" x14ac:dyDescent="0.25"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</row>
    <row r="873" spans="29:38" x14ac:dyDescent="0.25"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</row>
    <row r="874" spans="29:38" x14ac:dyDescent="0.25"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</row>
    <row r="875" spans="29:38" x14ac:dyDescent="0.25"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</row>
    <row r="876" spans="29:38" x14ac:dyDescent="0.25"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</row>
    <row r="877" spans="29:38" x14ac:dyDescent="0.25"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</row>
    <row r="878" spans="29:38" x14ac:dyDescent="0.25"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</row>
    <row r="879" spans="29:38" x14ac:dyDescent="0.25"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</row>
    <row r="880" spans="29:38" x14ac:dyDescent="0.25"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</row>
    <row r="881" spans="29:38" x14ac:dyDescent="0.25"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</row>
    <row r="882" spans="29:38" x14ac:dyDescent="0.25"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</row>
    <row r="883" spans="29:38" x14ac:dyDescent="0.25"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</row>
    <row r="884" spans="29:38" x14ac:dyDescent="0.25"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</row>
    <row r="885" spans="29:38" x14ac:dyDescent="0.25"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</row>
    <row r="886" spans="29:38" x14ac:dyDescent="0.25"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</row>
    <row r="887" spans="29:38" x14ac:dyDescent="0.25"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</row>
    <row r="888" spans="29:38" x14ac:dyDescent="0.25"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</row>
    <row r="889" spans="29:38" x14ac:dyDescent="0.25"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</row>
    <row r="890" spans="29:38" x14ac:dyDescent="0.25"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</row>
    <row r="891" spans="29:38" x14ac:dyDescent="0.25"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</row>
    <row r="892" spans="29:38" x14ac:dyDescent="0.25"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</row>
    <row r="893" spans="29:38" x14ac:dyDescent="0.25"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</row>
    <row r="894" spans="29:38" x14ac:dyDescent="0.25"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</row>
    <row r="895" spans="29:38" x14ac:dyDescent="0.25"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</row>
    <row r="896" spans="29:38" x14ac:dyDescent="0.25"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</row>
    <row r="897" spans="29:38" x14ac:dyDescent="0.25"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</row>
    <row r="898" spans="29:38" x14ac:dyDescent="0.25"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</row>
    <row r="899" spans="29:38" x14ac:dyDescent="0.25"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</row>
    <row r="900" spans="29:38" x14ac:dyDescent="0.25"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</row>
    <row r="901" spans="29:38" x14ac:dyDescent="0.25"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</row>
    <row r="902" spans="29:38" x14ac:dyDescent="0.25"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</row>
    <row r="903" spans="29:38" x14ac:dyDescent="0.25"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</row>
    <row r="904" spans="29:38" x14ac:dyDescent="0.25"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</row>
    <row r="905" spans="29:38" x14ac:dyDescent="0.25"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</row>
    <row r="906" spans="29:38" x14ac:dyDescent="0.25"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</row>
    <row r="907" spans="29:38" x14ac:dyDescent="0.25"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</row>
    <row r="908" spans="29:38" x14ac:dyDescent="0.25"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</row>
    <row r="909" spans="29:38" x14ac:dyDescent="0.25"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</row>
    <row r="910" spans="29:38" x14ac:dyDescent="0.25"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</row>
    <row r="911" spans="29:38" x14ac:dyDescent="0.25"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</row>
    <row r="912" spans="29:38" x14ac:dyDescent="0.25"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</row>
    <row r="913" spans="29:38" x14ac:dyDescent="0.25"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</row>
    <row r="914" spans="29:38" x14ac:dyDescent="0.25"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</row>
    <row r="915" spans="29:38" x14ac:dyDescent="0.25"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</row>
    <row r="916" spans="29:38" x14ac:dyDescent="0.25"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</row>
    <row r="917" spans="29:38" x14ac:dyDescent="0.25"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</row>
    <row r="918" spans="29:38" x14ac:dyDescent="0.25"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</row>
    <row r="919" spans="29:38" x14ac:dyDescent="0.25"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</row>
    <row r="920" spans="29:38" x14ac:dyDescent="0.25"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</row>
    <row r="921" spans="29:38" x14ac:dyDescent="0.25"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</row>
    <row r="922" spans="29:38" x14ac:dyDescent="0.25"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</row>
    <row r="923" spans="29:38" x14ac:dyDescent="0.25"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</row>
    <row r="924" spans="29:38" x14ac:dyDescent="0.25"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</row>
    <row r="925" spans="29:38" x14ac:dyDescent="0.25"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</row>
    <row r="926" spans="29:38" x14ac:dyDescent="0.25"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</row>
    <row r="927" spans="29:38" x14ac:dyDescent="0.25"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</row>
    <row r="928" spans="29:38" x14ac:dyDescent="0.25"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</row>
    <row r="929" spans="29:38" x14ac:dyDescent="0.25"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</row>
    <row r="930" spans="29:38" x14ac:dyDescent="0.25"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</row>
    <row r="931" spans="29:38" x14ac:dyDescent="0.25"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</row>
    <row r="932" spans="29:38" x14ac:dyDescent="0.25"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</row>
    <row r="933" spans="29:38" x14ac:dyDescent="0.25"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</row>
    <row r="934" spans="29:38" x14ac:dyDescent="0.25"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</row>
    <row r="935" spans="29:38" x14ac:dyDescent="0.25"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</row>
    <row r="936" spans="29:38" x14ac:dyDescent="0.25"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</row>
    <row r="937" spans="29:38" x14ac:dyDescent="0.25"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</row>
    <row r="938" spans="29:38" x14ac:dyDescent="0.25"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</row>
    <row r="939" spans="29:38" x14ac:dyDescent="0.25"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</row>
    <row r="940" spans="29:38" x14ac:dyDescent="0.25"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</row>
    <row r="941" spans="29:38" x14ac:dyDescent="0.25"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</row>
    <row r="942" spans="29:38" x14ac:dyDescent="0.25"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</row>
    <row r="943" spans="29:38" x14ac:dyDescent="0.25"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</row>
    <row r="944" spans="29:38" x14ac:dyDescent="0.25"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</row>
    <row r="945" spans="29:38" x14ac:dyDescent="0.25"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</row>
    <row r="946" spans="29:38" x14ac:dyDescent="0.25"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</row>
    <row r="947" spans="29:38" x14ac:dyDescent="0.25"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</row>
    <row r="948" spans="29:38" x14ac:dyDescent="0.25"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</row>
    <row r="949" spans="29:38" x14ac:dyDescent="0.25"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</row>
    <row r="950" spans="29:38" x14ac:dyDescent="0.25"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</row>
    <row r="951" spans="29:38" x14ac:dyDescent="0.25"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</row>
    <row r="952" spans="29:38" x14ac:dyDescent="0.25"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</row>
    <row r="953" spans="29:38" x14ac:dyDescent="0.25"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</row>
    <row r="954" spans="29:38" x14ac:dyDescent="0.25"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</row>
    <row r="955" spans="29:38" x14ac:dyDescent="0.25"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</row>
    <row r="956" spans="29:38" x14ac:dyDescent="0.25"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</row>
    <row r="957" spans="29:38" x14ac:dyDescent="0.25"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</row>
    <row r="958" spans="29:38" x14ac:dyDescent="0.25"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</row>
    <row r="959" spans="29:38" x14ac:dyDescent="0.25"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</row>
    <row r="960" spans="29:38" x14ac:dyDescent="0.25"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</row>
    <row r="961" spans="29:38" x14ac:dyDescent="0.25"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</row>
    <row r="962" spans="29:38" x14ac:dyDescent="0.25"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</row>
    <row r="963" spans="29:38" x14ac:dyDescent="0.25"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</row>
    <row r="964" spans="29:38" x14ac:dyDescent="0.25"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</row>
    <row r="965" spans="29:38" x14ac:dyDescent="0.25"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</row>
    <row r="966" spans="29:38" x14ac:dyDescent="0.25"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</row>
    <row r="967" spans="29:38" x14ac:dyDescent="0.25"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</row>
    <row r="968" spans="29:38" x14ac:dyDescent="0.25"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</row>
    <row r="969" spans="29:38" x14ac:dyDescent="0.25"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</row>
    <row r="970" spans="29:38" x14ac:dyDescent="0.25"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</row>
    <row r="971" spans="29:38" x14ac:dyDescent="0.25"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</row>
    <row r="972" spans="29:38" x14ac:dyDescent="0.25"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</row>
    <row r="973" spans="29:38" x14ac:dyDescent="0.25"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</row>
    <row r="974" spans="29:38" x14ac:dyDescent="0.25"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</row>
    <row r="975" spans="29:38" x14ac:dyDescent="0.25"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</row>
    <row r="976" spans="29:38" x14ac:dyDescent="0.25"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</row>
    <row r="977" spans="29:38" x14ac:dyDescent="0.25"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</row>
    <row r="978" spans="29:38" x14ac:dyDescent="0.25"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</row>
    <row r="979" spans="29:38" x14ac:dyDescent="0.25"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</row>
    <row r="980" spans="29:38" x14ac:dyDescent="0.25"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</row>
    <row r="981" spans="29:38" x14ac:dyDescent="0.25"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</row>
    <row r="982" spans="29:38" x14ac:dyDescent="0.25"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</row>
    <row r="983" spans="29:38" x14ac:dyDescent="0.25"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</row>
    <row r="984" spans="29:38" x14ac:dyDescent="0.25"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</row>
    <row r="985" spans="29:38" x14ac:dyDescent="0.25"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</row>
    <row r="986" spans="29:38" x14ac:dyDescent="0.25"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</row>
    <row r="987" spans="29:38" x14ac:dyDescent="0.25"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</row>
    <row r="988" spans="29:38" x14ac:dyDescent="0.25"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</row>
    <row r="989" spans="29:38" x14ac:dyDescent="0.25"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</row>
    <row r="990" spans="29:38" x14ac:dyDescent="0.25"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</row>
    <row r="991" spans="29:38" x14ac:dyDescent="0.25"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</row>
    <row r="992" spans="29:38" x14ac:dyDescent="0.25"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</row>
    <row r="993" spans="29:38" x14ac:dyDescent="0.25"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</row>
    <row r="994" spans="29:38" x14ac:dyDescent="0.25"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</row>
    <row r="995" spans="29:38" x14ac:dyDescent="0.25"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</row>
    <row r="996" spans="29:38" x14ac:dyDescent="0.25"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</row>
    <row r="997" spans="29:38" x14ac:dyDescent="0.25"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</row>
    <row r="998" spans="29:38" x14ac:dyDescent="0.25"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</row>
    <row r="999" spans="29:38" x14ac:dyDescent="0.25"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</row>
    <row r="1000" spans="29:38" x14ac:dyDescent="0.25"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</row>
    <row r="1001" spans="29:38" x14ac:dyDescent="0.25"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</row>
    <row r="1002" spans="29:38" x14ac:dyDescent="0.25"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</row>
    <row r="1003" spans="29:38" x14ac:dyDescent="0.25"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</row>
    <row r="1004" spans="29:38" x14ac:dyDescent="0.25"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</row>
    <row r="1005" spans="29:38" x14ac:dyDescent="0.25"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</row>
    <row r="1006" spans="29:38" x14ac:dyDescent="0.25"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</row>
    <row r="1007" spans="29:38" x14ac:dyDescent="0.25"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</row>
    <row r="1008" spans="29:38" x14ac:dyDescent="0.25"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</row>
    <row r="1009" spans="29:38" x14ac:dyDescent="0.25"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</row>
    <row r="1010" spans="29:38" x14ac:dyDescent="0.25"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</row>
    <row r="1011" spans="29:38" x14ac:dyDescent="0.25"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</row>
    <row r="1012" spans="29:38" x14ac:dyDescent="0.25"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</row>
    <row r="1013" spans="29:38" x14ac:dyDescent="0.25"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</row>
    <row r="1014" spans="29:38" x14ac:dyDescent="0.25"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</row>
    <row r="1015" spans="29:38" x14ac:dyDescent="0.25"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</row>
    <row r="1016" spans="29:38" x14ac:dyDescent="0.25"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</row>
    <row r="1017" spans="29:38" x14ac:dyDescent="0.25"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</row>
    <row r="1018" spans="29:38" x14ac:dyDescent="0.25"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</row>
    <row r="1019" spans="29:38" x14ac:dyDescent="0.25"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</row>
    <row r="1020" spans="29:38" x14ac:dyDescent="0.25"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</row>
    <row r="1021" spans="29:38" x14ac:dyDescent="0.25"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</row>
    <row r="1022" spans="29:38" x14ac:dyDescent="0.25"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</row>
    <row r="1023" spans="29:38" x14ac:dyDescent="0.25"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</row>
    <row r="1024" spans="29:38" x14ac:dyDescent="0.25"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</row>
    <row r="1025" spans="29:38" x14ac:dyDescent="0.25"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</row>
    <row r="1026" spans="29:38" x14ac:dyDescent="0.25"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</row>
    <row r="1027" spans="29:38" x14ac:dyDescent="0.25"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</row>
    <row r="1028" spans="29:38" x14ac:dyDescent="0.25"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</row>
    <row r="1029" spans="29:38" x14ac:dyDescent="0.25"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</row>
    <row r="1030" spans="29:38" x14ac:dyDescent="0.25"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</row>
    <row r="1031" spans="29:38" x14ac:dyDescent="0.25"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</row>
    <row r="1032" spans="29:38" x14ac:dyDescent="0.25"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</row>
    <row r="1033" spans="29:38" x14ac:dyDescent="0.25"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</row>
    <row r="1034" spans="29:38" x14ac:dyDescent="0.25"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</row>
    <row r="1035" spans="29:38" x14ac:dyDescent="0.25"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</row>
    <row r="1036" spans="29:38" x14ac:dyDescent="0.25"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</row>
    <row r="1037" spans="29:38" x14ac:dyDescent="0.25"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</row>
    <row r="1038" spans="29:38" x14ac:dyDescent="0.25"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</row>
    <row r="1039" spans="29:38" x14ac:dyDescent="0.25"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</row>
    <row r="1040" spans="29:38" x14ac:dyDescent="0.25"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</row>
    <row r="1041" spans="29:38" x14ac:dyDescent="0.25"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</row>
    <row r="1042" spans="29:38" x14ac:dyDescent="0.25"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</row>
    <row r="1043" spans="29:38" x14ac:dyDescent="0.25"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</row>
    <row r="1044" spans="29:38" x14ac:dyDescent="0.25"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</row>
    <row r="1045" spans="29:38" x14ac:dyDescent="0.25"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</row>
    <row r="1046" spans="29:38" x14ac:dyDescent="0.25"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</row>
    <row r="1047" spans="29:38" x14ac:dyDescent="0.25"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</row>
    <row r="1048" spans="29:38" x14ac:dyDescent="0.25"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</row>
    <row r="1049" spans="29:38" x14ac:dyDescent="0.25"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</row>
    <row r="1050" spans="29:38" x14ac:dyDescent="0.25"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</row>
    <row r="1051" spans="29:38" x14ac:dyDescent="0.25"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</row>
    <row r="1052" spans="29:38" x14ac:dyDescent="0.25"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</row>
    <row r="1053" spans="29:38" x14ac:dyDescent="0.25"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</row>
    <row r="1054" spans="29:38" x14ac:dyDescent="0.25"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</row>
    <row r="1055" spans="29:38" x14ac:dyDescent="0.25"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</row>
    <row r="1056" spans="29:38" x14ac:dyDescent="0.25"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</row>
    <row r="1057" spans="29:38" x14ac:dyDescent="0.25"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</row>
    <row r="1058" spans="29:38" x14ac:dyDescent="0.25"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</row>
    <row r="1059" spans="29:38" x14ac:dyDescent="0.25"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</row>
    <row r="1060" spans="29:38" x14ac:dyDescent="0.25"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</row>
    <row r="1061" spans="29:38" x14ac:dyDescent="0.25"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</row>
    <row r="1062" spans="29:38" x14ac:dyDescent="0.25"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</row>
    <row r="1063" spans="29:38" x14ac:dyDescent="0.25"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</row>
    <row r="1064" spans="29:38" x14ac:dyDescent="0.25"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</row>
    <row r="1065" spans="29:38" x14ac:dyDescent="0.25"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</row>
    <row r="1066" spans="29:38" x14ac:dyDescent="0.25"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</row>
    <row r="1067" spans="29:38" x14ac:dyDescent="0.25"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</row>
    <row r="1068" spans="29:38" x14ac:dyDescent="0.25"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</row>
    <row r="1069" spans="29:38" x14ac:dyDescent="0.25"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</row>
    <row r="1070" spans="29:38" x14ac:dyDescent="0.25"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</row>
    <row r="1071" spans="29:38" x14ac:dyDescent="0.25"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</row>
    <row r="1072" spans="29:38" x14ac:dyDescent="0.25"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</row>
    <row r="1073" spans="29:38" x14ac:dyDescent="0.25"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</row>
    <row r="1074" spans="29:38" x14ac:dyDescent="0.25"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</row>
    <row r="1075" spans="29:38" x14ac:dyDescent="0.25"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</row>
    <row r="1076" spans="29:38" x14ac:dyDescent="0.25"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</row>
    <row r="1077" spans="29:38" x14ac:dyDescent="0.25"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</row>
    <row r="1078" spans="29:38" x14ac:dyDescent="0.25"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</row>
    <row r="1079" spans="29:38" x14ac:dyDescent="0.25"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</row>
    <row r="1080" spans="29:38" x14ac:dyDescent="0.25"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</row>
    <row r="1081" spans="29:38" x14ac:dyDescent="0.25"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</row>
    <row r="1082" spans="29:38" x14ac:dyDescent="0.25"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</row>
    <row r="1083" spans="29:38" x14ac:dyDescent="0.25"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</row>
    <row r="1084" spans="29:38" x14ac:dyDescent="0.25"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</row>
    <row r="1085" spans="29:38" x14ac:dyDescent="0.25"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</row>
    <row r="1086" spans="29:38" x14ac:dyDescent="0.25"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</row>
    <row r="1087" spans="29:38" x14ac:dyDescent="0.25"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</row>
    <row r="1088" spans="29:38" x14ac:dyDescent="0.25"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</row>
    <row r="1089" spans="29:38" x14ac:dyDescent="0.25"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</row>
    <row r="1090" spans="29:38" x14ac:dyDescent="0.25"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</row>
    <row r="1091" spans="29:38" x14ac:dyDescent="0.25"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</row>
    <row r="1092" spans="29:38" x14ac:dyDescent="0.25"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</row>
    <row r="1093" spans="29:38" x14ac:dyDescent="0.25"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</row>
    <row r="1094" spans="29:38" x14ac:dyDescent="0.25"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</row>
    <row r="1095" spans="29:38" x14ac:dyDescent="0.25"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</row>
    <row r="1096" spans="29:38" x14ac:dyDescent="0.25"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</row>
    <row r="1097" spans="29:38" x14ac:dyDescent="0.25"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</row>
    <row r="1098" spans="29:38" x14ac:dyDescent="0.25"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</row>
    <row r="1099" spans="29:38" x14ac:dyDescent="0.25"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</row>
    <row r="1100" spans="29:38" x14ac:dyDescent="0.25"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</row>
    <row r="1101" spans="29:38" x14ac:dyDescent="0.25"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</row>
    <row r="1102" spans="29:38" x14ac:dyDescent="0.25"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</row>
    <row r="1103" spans="29:38" x14ac:dyDescent="0.25"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</row>
    <row r="1104" spans="29:38" x14ac:dyDescent="0.25"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</row>
    <row r="1105" spans="29:38" x14ac:dyDescent="0.25"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</row>
    <row r="1106" spans="29:38" x14ac:dyDescent="0.25"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</row>
    <row r="1107" spans="29:38" x14ac:dyDescent="0.25"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</row>
    <row r="1108" spans="29:38" x14ac:dyDescent="0.25"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</row>
    <row r="1109" spans="29:38" x14ac:dyDescent="0.25"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</row>
    <row r="1110" spans="29:38" x14ac:dyDescent="0.25"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</row>
    <row r="1111" spans="29:38" x14ac:dyDescent="0.25"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</row>
    <row r="1112" spans="29:38" x14ac:dyDescent="0.25"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</row>
    <row r="1113" spans="29:38" x14ac:dyDescent="0.25"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</row>
    <row r="1114" spans="29:38" x14ac:dyDescent="0.25"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</row>
    <row r="1115" spans="29:38" x14ac:dyDescent="0.25"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</row>
    <row r="1116" spans="29:38" x14ac:dyDescent="0.25"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</row>
    <row r="1117" spans="29:38" x14ac:dyDescent="0.25"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</row>
    <row r="1118" spans="29:38" x14ac:dyDescent="0.25"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</row>
    <row r="1119" spans="29:38" x14ac:dyDescent="0.25"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</row>
    <row r="1120" spans="29:38" x14ac:dyDescent="0.25"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</row>
    <row r="1121" spans="29:38" x14ac:dyDescent="0.25"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</row>
    <row r="1122" spans="29:38" x14ac:dyDescent="0.25"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</row>
    <row r="1123" spans="29:38" x14ac:dyDescent="0.25"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</row>
    <row r="1124" spans="29:38" x14ac:dyDescent="0.25"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</row>
    <row r="1125" spans="29:38" x14ac:dyDescent="0.25"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</row>
    <row r="1126" spans="29:38" x14ac:dyDescent="0.25"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</row>
    <row r="1127" spans="29:38" x14ac:dyDescent="0.25"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</row>
    <row r="1128" spans="29:38" x14ac:dyDescent="0.25"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</row>
    <row r="1129" spans="29:38" x14ac:dyDescent="0.25"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</row>
    <row r="1130" spans="29:38" x14ac:dyDescent="0.25"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</row>
    <row r="1131" spans="29:38" x14ac:dyDescent="0.25"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</row>
    <row r="1132" spans="29:38" x14ac:dyDescent="0.25"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</row>
    <row r="1133" spans="29:38" x14ac:dyDescent="0.25"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</row>
    <row r="1134" spans="29:38" x14ac:dyDescent="0.25"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</row>
    <row r="1135" spans="29:38" x14ac:dyDescent="0.25"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</row>
    <row r="1136" spans="29:38" x14ac:dyDescent="0.25"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</row>
    <row r="1137" spans="29:38" x14ac:dyDescent="0.25"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</row>
    <row r="1138" spans="29:38" x14ac:dyDescent="0.25"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</row>
    <row r="1139" spans="29:38" x14ac:dyDescent="0.25"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</row>
    <row r="1140" spans="29:38" x14ac:dyDescent="0.25"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</row>
    <row r="1141" spans="29:38" x14ac:dyDescent="0.25"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</row>
    <row r="1142" spans="29:38" x14ac:dyDescent="0.25"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</row>
    <row r="1143" spans="29:38" x14ac:dyDescent="0.25"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</row>
    <row r="1144" spans="29:38" x14ac:dyDescent="0.25"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</row>
    <row r="1145" spans="29:38" x14ac:dyDescent="0.25"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</row>
    <row r="1146" spans="29:38" x14ac:dyDescent="0.25"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</row>
    <row r="1147" spans="29:38" x14ac:dyDescent="0.25"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</row>
    <row r="1148" spans="29:38" x14ac:dyDescent="0.25"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</row>
    <row r="1149" spans="29:38" x14ac:dyDescent="0.25"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</row>
    <row r="1150" spans="29:38" x14ac:dyDescent="0.25"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</row>
    <row r="1151" spans="29:38" x14ac:dyDescent="0.25"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</row>
    <row r="1152" spans="29:38" x14ac:dyDescent="0.25"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</row>
    <row r="1153" spans="29:38" x14ac:dyDescent="0.25"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</row>
    <row r="1154" spans="29:38" x14ac:dyDescent="0.25"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</row>
    <row r="1155" spans="29:38" x14ac:dyDescent="0.25"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</row>
    <row r="1156" spans="29:38" x14ac:dyDescent="0.25"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</row>
    <row r="1157" spans="29:38" x14ac:dyDescent="0.25"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</row>
    <row r="1158" spans="29:38" x14ac:dyDescent="0.25"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</row>
    <row r="1159" spans="29:38" x14ac:dyDescent="0.25"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</row>
    <row r="1160" spans="29:38" x14ac:dyDescent="0.25"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</row>
    <row r="1161" spans="29:38" x14ac:dyDescent="0.25"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</row>
    <row r="1162" spans="29:38" x14ac:dyDescent="0.25"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</row>
    <row r="1163" spans="29:38" x14ac:dyDescent="0.25"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</row>
    <row r="1164" spans="29:38" x14ac:dyDescent="0.25"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</row>
    <row r="1165" spans="29:38" x14ac:dyDescent="0.25"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</row>
    <row r="1166" spans="29:38" x14ac:dyDescent="0.25"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</row>
    <row r="1167" spans="29:38" x14ac:dyDescent="0.25"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</row>
    <row r="1168" spans="29:38" x14ac:dyDescent="0.25"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</row>
    <row r="1169" spans="29:38" x14ac:dyDescent="0.25"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</row>
    <row r="1170" spans="29:38" x14ac:dyDescent="0.25"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</row>
    <row r="1171" spans="29:38" x14ac:dyDescent="0.25"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</row>
    <row r="1172" spans="29:38" x14ac:dyDescent="0.25"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</row>
    <row r="1173" spans="29:38" x14ac:dyDescent="0.25"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</row>
    <row r="1174" spans="29:38" x14ac:dyDescent="0.25"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</row>
    <row r="1175" spans="29:38" x14ac:dyDescent="0.25"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</row>
    <row r="1176" spans="29:38" x14ac:dyDescent="0.25"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</row>
    <row r="1177" spans="29:38" x14ac:dyDescent="0.25"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</row>
    <row r="1178" spans="29:38" x14ac:dyDescent="0.25"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</row>
    <row r="1179" spans="29:38" x14ac:dyDescent="0.25"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</row>
    <row r="1180" spans="29:38" x14ac:dyDescent="0.25"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</row>
    <row r="1181" spans="29:38" x14ac:dyDescent="0.25"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</row>
    <row r="1182" spans="29:38" x14ac:dyDescent="0.25"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</row>
    <row r="1183" spans="29:38" x14ac:dyDescent="0.25"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</row>
    <row r="1184" spans="29:38" x14ac:dyDescent="0.25"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</row>
    <row r="1185" spans="29:38" x14ac:dyDescent="0.25"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</row>
    <row r="1186" spans="29:38" x14ac:dyDescent="0.25"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</row>
    <row r="1187" spans="29:38" x14ac:dyDescent="0.25"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</row>
    <row r="1188" spans="29:38" x14ac:dyDescent="0.25"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</row>
    <row r="1189" spans="29:38" x14ac:dyDescent="0.25"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</row>
    <row r="1190" spans="29:38" x14ac:dyDescent="0.25"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</row>
    <row r="1191" spans="29:38" x14ac:dyDescent="0.25"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</row>
    <row r="1192" spans="29:38" x14ac:dyDescent="0.25"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</row>
    <row r="1193" spans="29:38" x14ac:dyDescent="0.25"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</row>
    <row r="1194" spans="29:38" x14ac:dyDescent="0.25"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</row>
    <row r="1195" spans="29:38" x14ac:dyDescent="0.25"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</row>
    <row r="1196" spans="29:38" x14ac:dyDescent="0.25"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</row>
    <row r="1197" spans="29:38" x14ac:dyDescent="0.25"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</row>
    <row r="1198" spans="29:38" x14ac:dyDescent="0.25"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</row>
    <row r="1199" spans="29:38" x14ac:dyDescent="0.25"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</row>
    <row r="1200" spans="29:38" x14ac:dyDescent="0.25"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</row>
    <row r="1201" spans="29:38" x14ac:dyDescent="0.25"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</row>
    <row r="1202" spans="29:38" x14ac:dyDescent="0.25"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</row>
    <row r="1203" spans="29:38" x14ac:dyDescent="0.25"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</row>
    <row r="1204" spans="29:38" x14ac:dyDescent="0.25"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</row>
    <row r="1205" spans="29:38" x14ac:dyDescent="0.25"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</row>
    <row r="1206" spans="29:38" x14ac:dyDescent="0.25"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</row>
    <row r="1207" spans="29:38" x14ac:dyDescent="0.25"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</row>
    <row r="1208" spans="29:38" x14ac:dyDescent="0.25"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</row>
    <row r="1209" spans="29:38" x14ac:dyDescent="0.25"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</row>
    <row r="1210" spans="29:38" x14ac:dyDescent="0.25"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</row>
    <row r="1211" spans="29:38" x14ac:dyDescent="0.25"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</row>
    <row r="1212" spans="29:38" x14ac:dyDescent="0.25"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</row>
    <row r="1213" spans="29:38" x14ac:dyDescent="0.25"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</row>
    <row r="1214" spans="29:38" x14ac:dyDescent="0.25"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</row>
    <row r="1215" spans="29:38" x14ac:dyDescent="0.25"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</row>
    <row r="1216" spans="29:38" x14ac:dyDescent="0.25"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</row>
    <row r="1217" spans="29:38" x14ac:dyDescent="0.25"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</row>
    <row r="1218" spans="29:38" x14ac:dyDescent="0.25"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</row>
    <row r="1219" spans="29:38" x14ac:dyDescent="0.25"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</row>
    <row r="1220" spans="29:38" x14ac:dyDescent="0.25"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</row>
    <row r="1221" spans="29:38" x14ac:dyDescent="0.25"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</row>
    <row r="1222" spans="29:38" x14ac:dyDescent="0.25"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</row>
    <row r="1223" spans="29:38" x14ac:dyDescent="0.25"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</row>
    <row r="1224" spans="29:38" x14ac:dyDescent="0.25"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</row>
    <row r="1225" spans="29:38" x14ac:dyDescent="0.25"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</row>
    <row r="1226" spans="29:38" x14ac:dyDescent="0.25"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</row>
    <row r="1227" spans="29:38" x14ac:dyDescent="0.25"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</row>
    <row r="1228" spans="29:38" x14ac:dyDescent="0.25"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</row>
    <row r="1229" spans="29:38" x14ac:dyDescent="0.25"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</row>
    <row r="1230" spans="29:38" x14ac:dyDescent="0.25"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</row>
    <row r="1231" spans="29:38" x14ac:dyDescent="0.25"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</row>
    <row r="1232" spans="29:38" x14ac:dyDescent="0.25"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</row>
    <row r="1233" spans="29:38" x14ac:dyDescent="0.25"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</row>
    <row r="1234" spans="29:38" x14ac:dyDescent="0.25"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</row>
    <row r="1235" spans="29:38" x14ac:dyDescent="0.25"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</row>
    <row r="1236" spans="29:38" x14ac:dyDescent="0.25"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</row>
    <row r="1237" spans="29:38" x14ac:dyDescent="0.25"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</row>
    <row r="1238" spans="29:38" x14ac:dyDescent="0.25"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</row>
    <row r="1239" spans="29:38" x14ac:dyDescent="0.25"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</row>
    <row r="1240" spans="29:38" x14ac:dyDescent="0.25"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</row>
    <row r="1241" spans="29:38" x14ac:dyDescent="0.25"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</row>
    <row r="1242" spans="29:38" x14ac:dyDescent="0.25"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</row>
    <row r="1243" spans="29:38" x14ac:dyDescent="0.25"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</row>
    <row r="1244" spans="29:38" x14ac:dyDescent="0.25"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</row>
    <row r="1245" spans="29:38" x14ac:dyDescent="0.25"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</row>
    <row r="1246" spans="29:38" x14ac:dyDescent="0.25"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</row>
    <row r="1247" spans="29:38" x14ac:dyDescent="0.25"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</row>
    <row r="1248" spans="29:38" x14ac:dyDescent="0.25"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</row>
    <row r="1249" spans="29:38" x14ac:dyDescent="0.25"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</row>
    <row r="1250" spans="29:38" x14ac:dyDescent="0.25"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</row>
    <row r="1251" spans="29:38" x14ac:dyDescent="0.25"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</row>
    <row r="1252" spans="29:38" x14ac:dyDescent="0.25"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</row>
    <row r="1253" spans="29:38" x14ac:dyDescent="0.25"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</row>
    <row r="1254" spans="29:38" x14ac:dyDescent="0.25"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</row>
    <row r="1255" spans="29:38" x14ac:dyDescent="0.25"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</row>
    <row r="1256" spans="29:38" x14ac:dyDescent="0.25"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</row>
    <row r="1257" spans="29:38" x14ac:dyDescent="0.25"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</row>
    <row r="1258" spans="29:38" x14ac:dyDescent="0.25"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</row>
    <row r="1259" spans="29:38" x14ac:dyDescent="0.25"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</row>
    <row r="1260" spans="29:38" x14ac:dyDescent="0.25"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</row>
    <row r="1261" spans="29:38" x14ac:dyDescent="0.25"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</row>
    <row r="1262" spans="29:38" x14ac:dyDescent="0.25"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</row>
    <row r="1263" spans="29:38" x14ac:dyDescent="0.25"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</row>
    <row r="1264" spans="29:38" x14ac:dyDescent="0.25"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</row>
    <row r="1265" spans="29:38" x14ac:dyDescent="0.25"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</row>
    <row r="1266" spans="29:38" x14ac:dyDescent="0.25"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</row>
    <row r="1267" spans="29:38" x14ac:dyDescent="0.25"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</row>
    <row r="1268" spans="29:38" x14ac:dyDescent="0.25"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</row>
    <row r="1269" spans="29:38" x14ac:dyDescent="0.25"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</row>
    <row r="1270" spans="29:38" x14ac:dyDescent="0.25"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</row>
    <row r="1271" spans="29:38" x14ac:dyDescent="0.25"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</row>
    <row r="1272" spans="29:38" x14ac:dyDescent="0.25"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</row>
    <row r="1273" spans="29:38" x14ac:dyDescent="0.25"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</row>
    <row r="1274" spans="29:38" x14ac:dyDescent="0.25"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</row>
    <row r="1275" spans="29:38" x14ac:dyDescent="0.25"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</row>
    <row r="1276" spans="29:38" x14ac:dyDescent="0.25"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</row>
    <row r="1277" spans="29:38" x14ac:dyDescent="0.25"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</row>
    <row r="1278" spans="29:38" x14ac:dyDescent="0.25"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</row>
    <row r="1279" spans="29:38" x14ac:dyDescent="0.25"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</row>
    <row r="1280" spans="29:38" x14ac:dyDescent="0.25"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</row>
    <row r="1281" spans="29:38" x14ac:dyDescent="0.25"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</row>
    <row r="1282" spans="29:38" x14ac:dyDescent="0.25"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</row>
    <row r="1283" spans="29:38" x14ac:dyDescent="0.25"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</row>
    <row r="1284" spans="29:38" x14ac:dyDescent="0.25"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</row>
    <row r="1285" spans="29:38" x14ac:dyDescent="0.25"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</row>
    <row r="1286" spans="29:38" x14ac:dyDescent="0.25"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</row>
    <row r="1287" spans="29:38" x14ac:dyDescent="0.25"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</row>
    <row r="1288" spans="29:38" x14ac:dyDescent="0.25"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</row>
    <row r="1289" spans="29:38" x14ac:dyDescent="0.25"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</row>
    <row r="1290" spans="29:38" x14ac:dyDescent="0.25"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</row>
    <row r="1291" spans="29:38" x14ac:dyDescent="0.25"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</row>
    <row r="1292" spans="29:38" x14ac:dyDescent="0.25"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</row>
    <row r="1293" spans="29:38" x14ac:dyDescent="0.25"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</row>
    <row r="1294" spans="29:38" x14ac:dyDescent="0.25"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</row>
    <row r="1295" spans="29:38" x14ac:dyDescent="0.25"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</row>
    <row r="1296" spans="29:38" x14ac:dyDescent="0.25"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</row>
    <row r="1297" spans="29:38" x14ac:dyDescent="0.25"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</row>
    <row r="1298" spans="29:38" x14ac:dyDescent="0.25"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</row>
    <row r="1299" spans="29:38" x14ac:dyDescent="0.25"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</row>
    <row r="1300" spans="29:38" x14ac:dyDescent="0.25"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</row>
    <row r="1301" spans="29:38" x14ac:dyDescent="0.25"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</row>
    <row r="1302" spans="29:38" x14ac:dyDescent="0.25"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</row>
    <row r="1303" spans="29:38" x14ac:dyDescent="0.25"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</row>
    <row r="1304" spans="29:38" x14ac:dyDescent="0.25"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</row>
    <row r="1305" spans="29:38" x14ac:dyDescent="0.25"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</row>
    <row r="1306" spans="29:38" x14ac:dyDescent="0.25"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</row>
    <row r="1307" spans="29:38" x14ac:dyDescent="0.25"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</row>
    <row r="1308" spans="29:38" x14ac:dyDescent="0.25"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</row>
    <row r="1309" spans="29:38" x14ac:dyDescent="0.25"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</row>
    <row r="1310" spans="29:38" x14ac:dyDescent="0.25"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</row>
    <row r="1311" spans="29:38" x14ac:dyDescent="0.25"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</row>
    <row r="1312" spans="29:38" x14ac:dyDescent="0.25"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</row>
    <row r="1313" spans="29:38" x14ac:dyDescent="0.25"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</row>
    <row r="1314" spans="29:38" x14ac:dyDescent="0.25"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</row>
    <row r="1315" spans="29:38" x14ac:dyDescent="0.25"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</row>
    <row r="1316" spans="29:38" x14ac:dyDescent="0.25"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</row>
    <row r="1317" spans="29:38" x14ac:dyDescent="0.25"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</row>
    <row r="1318" spans="29:38" x14ac:dyDescent="0.25"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</row>
    <row r="1319" spans="29:38" x14ac:dyDescent="0.25"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</row>
    <row r="1320" spans="29:38" x14ac:dyDescent="0.25"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</row>
    <row r="1321" spans="29:38" x14ac:dyDescent="0.25"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</row>
    <row r="1322" spans="29:38" x14ac:dyDescent="0.25"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</row>
    <row r="1323" spans="29:38" x14ac:dyDescent="0.25"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</row>
    <row r="1324" spans="29:38" x14ac:dyDescent="0.25"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</row>
    <row r="1325" spans="29:38" x14ac:dyDescent="0.25"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</row>
    <row r="1326" spans="29:38" x14ac:dyDescent="0.25"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</row>
    <row r="1327" spans="29:38" x14ac:dyDescent="0.25"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</row>
    <row r="1328" spans="29:38" x14ac:dyDescent="0.25"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</row>
    <row r="1329" spans="29:38" x14ac:dyDescent="0.25"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</row>
    <row r="1330" spans="29:38" x14ac:dyDescent="0.25"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</row>
    <row r="1331" spans="29:38" x14ac:dyDescent="0.25"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</row>
    <row r="1332" spans="29:38" x14ac:dyDescent="0.25"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</row>
    <row r="1333" spans="29:38" x14ac:dyDescent="0.25"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</row>
    <row r="1334" spans="29:38" x14ac:dyDescent="0.25"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</row>
    <row r="1335" spans="29:38" x14ac:dyDescent="0.25"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</row>
    <row r="1336" spans="29:38" x14ac:dyDescent="0.25"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</row>
    <row r="1337" spans="29:38" x14ac:dyDescent="0.25"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</row>
    <row r="1338" spans="29:38" x14ac:dyDescent="0.25"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</row>
    <row r="1339" spans="29:38" x14ac:dyDescent="0.25"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</row>
    <row r="1340" spans="29:38" x14ac:dyDescent="0.25"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</row>
    <row r="1341" spans="29:38" x14ac:dyDescent="0.25"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</row>
    <row r="1342" spans="29:38" x14ac:dyDescent="0.25"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</row>
    <row r="1343" spans="29:38" x14ac:dyDescent="0.25"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</row>
    <row r="1344" spans="29:38" x14ac:dyDescent="0.25"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</row>
    <row r="1345" spans="29:38" x14ac:dyDescent="0.25"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</row>
    <row r="1346" spans="29:38" x14ac:dyDescent="0.25"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</row>
    <row r="1347" spans="29:38" x14ac:dyDescent="0.25"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</row>
    <row r="1348" spans="29:38" x14ac:dyDescent="0.25"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</row>
    <row r="1349" spans="29:38" x14ac:dyDescent="0.25"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</row>
    <row r="1350" spans="29:38" x14ac:dyDescent="0.25"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</row>
    <row r="1351" spans="29:38" x14ac:dyDescent="0.25"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</row>
    <row r="1352" spans="29:38" x14ac:dyDescent="0.25"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</row>
    <row r="1353" spans="29:38" x14ac:dyDescent="0.25"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</row>
    <row r="1354" spans="29:38" x14ac:dyDescent="0.25"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</row>
    <row r="1355" spans="29:38" x14ac:dyDescent="0.25"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</row>
    <row r="1356" spans="29:38" x14ac:dyDescent="0.25"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</row>
    <row r="1357" spans="29:38" x14ac:dyDescent="0.25"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</row>
    <row r="1358" spans="29:38" x14ac:dyDescent="0.25"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</row>
    <row r="1359" spans="29:38" x14ac:dyDescent="0.25"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</row>
    <row r="1360" spans="29:38" x14ac:dyDescent="0.25"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</row>
    <row r="1361" spans="29:38" x14ac:dyDescent="0.25"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</row>
    <row r="1362" spans="29:38" x14ac:dyDescent="0.25"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</row>
    <row r="1363" spans="29:38" x14ac:dyDescent="0.25"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</row>
    <row r="1364" spans="29:38" x14ac:dyDescent="0.25"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</row>
    <row r="1365" spans="29:38" x14ac:dyDescent="0.25"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</row>
    <row r="1366" spans="29:38" x14ac:dyDescent="0.25"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</row>
    <row r="1367" spans="29:38" x14ac:dyDescent="0.25"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</row>
    <row r="1368" spans="29:38" x14ac:dyDescent="0.25"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</row>
    <row r="1369" spans="29:38" x14ac:dyDescent="0.25"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</row>
    <row r="1370" spans="29:38" x14ac:dyDescent="0.25"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</row>
    <row r="1371" spans="29:38" x14ac:dyDescent="0.25"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</row>
    <row r="1372" spans="29:38" x14ac:dyDescent="0.25"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</row>
    <row r="1373" spans="29:38" x14ac:dyDescent="0.25"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</row>
    <row r="1374" spans="29:38" x14ac:dyDescent="0.25"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</row>
    <row r="1375" spans="29:38" x14ac:dyDescent="0.25"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</row>
    <row r="1376" spans="29:38" x14ac:dyDescent="0.25"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</row>
    <row r="1377" spans="29:38" x14ac:dyDescent="0.25"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</row>
    <row r="1378" spans="29:38" x14ac:dyDescent="0.25"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</row>
    <row r="1379" spans="29:38" x14ac:dyDescent="0.25"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</row>
    <row r="1380" spans="29:38" x14ac:dyDescent="0.25"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</row>
    <row r="1381" spans="29:38" x14ac:dyDescent="0.25"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</row>
    <row r="1382" spans="29:38" x14ac:dyDescent="0.25"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</row>
    <row r="1383" spans="29:38" x14ac:dyDescent="0.25"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</row>
    <row r="1384" spans="29:38" x14ac:dyDescent="0.25"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</row>
    <row r="1385" spans="29:38" x14ac:dyDescent="0.25"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</row>
    <row r="1386" spans="29:38" x14ac:dyDescent="0.25"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</row>
    <row r="1387" spans="29:38" x14ac:dyDescent="0.25"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</row>
    <row r="1388" spans="29:38" x14ac:dyDescent="0.25"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</row>
    <row r="1389" spans="29:38" x14ac:dyDescent="0.25"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</row>
    <row r="1390" spans="29:38" x14ac:dyDescent="0.25"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</row>
    <row r="1391" spans="29:38" x14ac:dyDescent="0.25"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</row>
    <row r="1392" spans="29:38" x14ac:dyDescent="0.25"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</row>
    <row r="1393" spans="29:38" x14ac:dyDescent="0.25"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</row>
    <row r="1394" spans="29:38" x14ac:dyDescent="0.25"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</row>
    <row r="1395" spans="29:38" x14ac:dyDescent="0.25"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</row>
    <row r="1396" spans="29:38" x14ac:dyDescent="0.25"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</row>
    <row r="1397" spans="29:38" x14ac:dyDescent="0.25"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</row>
    <row r="1398" spans="29:38" x14ac:dyDescent="0.25"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</row>
    <row r="1399" spans="29:38" x14ac:dyDescent="0.25"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</row>
    <row r="1400" spans="29:38" x14ac:dyDescent="0.25"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</row>
    <row r="1401" spans="29:38" x14ac:dyDescent="0.25"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</row>
    <row r="1402" spans="29:38" x14ac:dyDescent="0.25"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</row>
    <row r="1403" spans="29:38" x14ac:dyDescent="0.25"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</row>
    <row r="1404" spans="29:38" x14ac:dyDescent="0.25"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</row>
    <row r="1405" spans="29:38" x14ac:dyDescent="0.25"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</row>
    <row r="1406" spans="29:38" x14ac:dyDescent="0.25"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</row>
    <row r="1407" spans="29:38" x14ac:dyDescent="0.25"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</row>
    <row r="1408" spans="29:38" x14ac:dyDescent="0.25"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</row>
    <row r="1409" spans="29:38" x14ac:dyDescent="0.25"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</row>
    <row r="1410" spans="29:38" x14ac:dyDescent="0.25"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</row>
    <row r="1411" spans="29:38" x14ac:dyDescent="0.25"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</row>
    <row r="1412" spans="29:38" x14ac:dyDescent="0.25"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</row>
    <row r="1413" spans="29:38" x14ac:dyDescent="0.25"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</row>
    <row r="1414" spans="29:38" x14ac:dyDescent="0.25"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</row>
    <row r="1415" spans="29:38" x14ac:dyDescent="0.25"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</row>
    <row r="1416" spans="29:38" x14ac:dyDescent="0.25"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</row>
    <row r="1417" spans="29:38" x14ac:dyDescent="0.25"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</row>
    <row r="1418" spans="29:38" x14ac:dyDescent="0.25"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</row>
    <row r="1419" spans="29:38" x14ac:dyDescent="0.25"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</row>
    <row r="1420" spans="29:38" x14ac:dyDescent="0.25"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</row>
    <row r="1421" spans="29:38" x14ac:dyDescent="0.25"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</row>
    <row r="1422" spans="29:38" x14ac:dyDescent="0.25"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</row>
    <row r="1423" spans="29:38" x14ac:dyDescent="0.25"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</row>
    <row r="1424" spans="29:38" x14ac:dyDescent="0.25"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</row>
    <row r="1425" spans="29:38" x14ac:dyDescent="0.25"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</row>
    <row r="1426" spans="29:38" x14ac:dyDescent="0.25"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</row>
    <row r="1427" spans="29:38" x14ac:dyDescent="0.25"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</row>
    <row r="1428" spans="29:38" x14ac:dyDescent="0.25"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</row>
    <row r="1429" spans="29:38" x14ac:dyDescent="0.25"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</row>
    <row r="1430" spans="29:38" x14ac:dyDescent="0.25"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</row>
    <row r="1431" spans="29:38" x14ac:dyDescent="0.25"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</row>
    <row r="1432" spans="29:38" x14ac:dyDescent="0.25"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</row>
    <row r="1433" spans="29:38" x14ac:dyDescent="0.25"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</row>
    <row r="1434" spans="29:38" x14ac:dyDescent="0.25"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</row>
    <row r="1435" spans="29:38" x14ac:dyDescent="0.25"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</row>
    <row r="1436" spans="29:38" x14ac:dyDescent="0.25"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</row>
    <row r="1437" spans="29:38" x14ac:dyDescent="0.25"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</row>
    <row r="1438" spans="29:38" x14ac:dyDescent="0.25"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</row>
    <row r="1439" spans="29:38" x14ac:dyDescent="0.25"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</row>
    <row r="1440" spans="29:38" x14ac:dyDescent="0.25"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</row>
    <row r="1441" spans="29:38" x14ac:dyDescent="0.25"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</row>
    <row r="1442" spans="29:38" x14ac:dyDescent="0.25"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</row>
    <row r="1443" spans="29:38" x14ac:dyDescent="0.25"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</row>
    <row r="1444" spans="29:38" x14ac:dyDescent="0.25"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</row>
    <row r="1445" spans="29:38" x14ac:dyDescent="0.25"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</row>
    <row r="1446" spans="29:38" x14ac:dyDescent="0.25"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</row>
    <row r="1447" spans="29:38" x14ac:dyDescent="0.25"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</row>
    <row r="1448" spans="29:38" x14ac:dyDescent="0.25"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</row>
    <row r="1449" spans="29:38" x14ac:dyDescent="0.25"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</row>
    <row r="1450" spans="29:38" x14ac:dyDescent="0.25"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</row>
    <row r="1451" spans="29:38" x14ac:dyDescent="0.25"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</row>
    <row r="1452" spans="29:38" x14ac:dyDescent="0.25"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</row>
    <row r="1453" spans="29:38" x14ac:dyDescent="0.25"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</row>
    <row r="1454" spans="29:38" x14ac:dyDescent="0.25"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</row>
    <row r="1455" spans="29:38" x14ac:dyDescent="0.25"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</row>
    <row r="1456" spans="29:38" x14ac:dyDescent="0.25"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</row>
    <row r="1457" spans="29:38" x14ac:dyDescent="0.25"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</row>
    <row r="1458" spans="29:38" x14ac:dyDescent="0.25"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</row>
    <row r="1459" spans="29:38" x14ac:dyDescent="0.25"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</row>
    <row r="1460" spans="29:38" x14ac:dyDescent="0.25"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</row>
    <row r="1461" spans="29:38" x14ac:dyDescent="0.25"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</row>
    <row r="1462" spans="29:38" x14ac:dyDescent="0.25"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</row>
    <row r="1463" spans="29:38" x14ac:dyDescent="0.25"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</row>
    <row r="1464" spans="29:38" x14ac:dyDescent="0.25"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</row>
    <row r="1465" spans="29:38" x14ac:dyDescent="0.25"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</row>
    <row r="1466" spans="29:38" x14ac:dyDescent="0.25"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</row>
    <row r="1467" spans="29:38" x14ac:dyDescent="0.25"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</row>
    <row r="1468" spans="29:38" x14ac:dyDescent="0.25"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</row>
    <row r="1469" spans="29:38" x14ac:dyDescent="0.25"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</row>
    <row r="1470" spans="29:38" x14ac:dyDescent="0.25"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</row>
    <row r="1471" spans="29:38" x14ac:dyDescent="0.25"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</row>
    <row r="1472" spans="29:38" x14ac:dyDescent="0.25"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</row>
    <row r="1473" spans="29:38" x14ac:dyDescent="0.25"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</row>
    <row r="1474" spans="29:38" x14ac:dyDescent="0.25"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</row>
    <row r="1475" spans="29:38" x14ac:dyDescent="0.25"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</row>
    <row r="1476" spans="29:38" x14ac:dyDescent="0.25"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</row>
    <row r="1477" spans="29:38" x14ac:dyDescent="0.25"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</row>
    <row r="1478" spans="29:38" x14ac:dyDescent="0.25"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</row>
    <row r="1479" spans="29:38" x14ac:dyDescent="0.25"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</row>
    <row r="1480" spans="29:38" x14ac:dyDescent="0.25"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</row>
    <row r="1481" spans="29:38" x14ac:dyDescent="0.25"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</row>
    <row r="1482" spans="29:38" x14ac:dyDescent="0.25"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</row>
    <row r="1483" spans="29:38" x14ac:dyDescent="0.25"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</row>
    <row r="1484" spans="29:38" x14ac:dyDescent="0.25"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</row>
    <row r="1485" spans="29:38" x14ac:dyDescent="0.25"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</row>
    <row r="1486" spans="29:38" x14ac:dyDescent="0.25"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</row>
    <row r="1487" spans="29:38" x14ac:dyDescent="0.25"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</row>
    <row r="1488" spans="29:38" x14ac:dyDescent="0.25"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</row>
    <row r="1489" spans="29:38" x14ac:dyDescent="0.25"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</row>
    <row r="1490" spans="29:38" x14ac:dyDescent="0.25"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</row>
    <row r="1491" spans="29:38" x14ac:dyDescent="0.25"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</row>
    <row r="1492" spans="29:38" x14ac:dyDescent="0.25"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</row>
    <row r="1493" spans="29:38" x14ac:dyDescent="0.25"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</row>
    <row r="1494" spans="29:38" x14ac:dyDescent="0.25"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</row>
    <row r="1495" spans="29:38" x14ac:dyDescent="0.25"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</row>
    <row r="1496" spans="29:38" x14ac:dyDescent="0.25"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</row>
    <row r="1497" spans="29:38" x14ac:dyDescent="0.25"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</row>
    <row r="1498" spans="29:38" x14ac:dyDescent="0.25"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</row>
    <row r="1499" spans="29:38" x14ac:dyDescent="0.25"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</row>
    <row r="1500" spans="29:38" x14ac:dyDescent="0.25"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</row>
    <row r="1501" spans="29:38" x14ac:dyDescent="0.25"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</row>
    <row r="1502" spans="29:38" x14ac:dyDescent="0.25"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</row>
    <row r="1503" spans="29:38" x14ac:dyDescent="0.25"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</row>
    <row r="1504" spans="29:38" x14ac:dyDescent="0.25"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</row>
    <row r="1505" spans="29:38" x14ac:dyDescent="0.25"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</row>
    <row r="1506" spans="29:38" x14ac:dyDescent="0.25"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</row>
    <row r="1507" spans="29:38" x14ac:dyDescent="0.25"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</row>
    <row r="1508" spans="29:38" x14ac:dyDescent="0.25"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</row>
    <row r="1509" spans="29:38" x14ac:dyDescent="0.25"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</row>
    <row r="1510" spans="29:38" x14ac:dyDescent="0.25"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</row>
    <row r="1511" spans="29:38" x14ac:dyDescent="0.25"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</row>
    <row r="1512" spans="29:38" x14ac:dyDescent="0.25"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</row>
    <row r="1513" spans="29:38" x14ac:dyDescent="0.25"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</row>
    <row r="1514" spans="29:38" x14ac:dyDescent="0.25"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</row>
    <row r="1515" spans="29:38" x14ac:dyDescent="0.25"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</row>
    <row r="1516" spans="29:38" x14ac:dyDescent="0.25"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</row>
    <row r="1517" spans="29:38" x14ac:dyDescent="0.25"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</row>
    <row r="1518" spans="29:38" x14ac:dyDescent="0.25"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</row>
    <row r="1519" spans="29:38" x14ac:dyDescent="0.25"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</row>
    <row r="1520" spans="29:38" x14ac:dyDescent="0.25"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</row>
    <row r="1521" spans="29:38" x14ac:dyDescent="0.25"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</row>
    <row r="1522" spans="29:38" x14ac:dyDescent="0.25"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</row>
    <row r="1523" spans="29:38" x14ac:dyDescent="0.25"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</row>
    <row r="1524" spans="29:38" x14ac:dyDescent="0.25"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</row>
    <row r="1525" spans="29:38" x14ac:dyDescent="0.25"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</row>
    <row r="1526" spans="29:38" x14ac:dyDescent="0.25"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</row>
    <row r="1527" spans="29:38" x14ac:dyDescent="0.25"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</row>
    <row r="1528" spans="29:38" x14ac:dyDescent="0.25"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</row>
    <row r="1529" spans="29:38" x14ac:dyDescent="0.25"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</row>
    <row r="1530" spans="29:38" x14ac:dyDescent="0.25"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</row>
    <row r="1531" spans="29:38" x14ac:dyDescent="0.25"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</row>
    <row r="1532" spans="29:38" x14ac:dyDescent="0.25"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</row>
    <row r="1533" spans="29:38" x14ac:dyDescent="0.25"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</row>
    <row r="1534" spans="29:38" x14ac:dyDescent="0.25"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</row>
    <row r="1535" spans="29:38" x14ac:dyDescent="0.25"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</row>
    <row r="1536" spans="29:38" x14ac:dyDescent="0.25"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</row>
    <row r="1537" spans="29:38" x14ac:dyDescent="0.25"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</row>
    <row r="1538" spans="29:38" x14ac:dyDescent="0.25"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</row>
    <row r="1539" spans="29:38" x14ac:dyDescent="0.25"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</row>
    <row r="1540" spans="29:38" x14ac:dyDescent="0.25"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</row>
    <row r="1541" spans="29:38" x14ac:dyDescent="0.25"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</row>
    <row r="1542" spans="29:38" x14ac:dyDescent="0.25"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</row>
    <row r="1543" spans="29:38" x14ac:dyDescent="0.25"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</row>
    <row r="1544" spans="29:38" x14ac:dyDescent="0.25"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</row>
    <row r="1545" spans="29:38" x14ac:dyDescent="0.25"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</row>
    <row r="1546" spans="29:38" x14ac:dyDescent="0.25"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</row>
    <row r="1547" spans="29:38" x14ac:dyDescent="0.25"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</row>
    <row r="1548" spans="29:38" x14ac:dyDescent="0.25"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</row>
    <row r="1549" spans="29:38" x14ac:dyDescent="0.25"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</row>
    <row r="1550" spans="29:38" x14ac:dyDescent="0.25"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</row>
    <row r="1551" spans="29:38" x14ac:dyDescent="0.25"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</row>
    <row r="1552" spans="29:38" x14ac:dyDescent="0.25"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</row>
    <row r="1553" spans="29:38" x14ac:dyDescent="0.25"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</row>
    <row r="1554" spans="29:38" x14ac:dyDescent="0.25"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</row>
    <row r="1555" spans="29:38" x14ac:dyDescent="0.25"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</row>
    <row r="1556" spans="29:38" x14ac:dyDescent="0.25"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</row>
    <row r="1557" spans="29:38" x14ac:dyDescent="0.25"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</row>
    <row r="1558" spans="29:38" x14ac:dyDescent="0.25"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</row>
    <row r="1559" spans="29:38" x14ac:dyDescent="0.25"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</row>
    <row r="1560" spans="29:38" x14ac:dyDescent="0.25"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</row>
    <row r="1561" spans="29:38" x14ac:dyDescent="0.25"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</row>
    <row r="1562" spans="29:38" x14ac:dyDescent="0.25"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</row>
    <row r="1563" spans="29:38" x14ac:dyDescent="0.25"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</row>
    <row r="1564" spans="29:38" x14ac:dyDescent="0.25"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</row>
    <row r="1565" spans="29:38" x14ac:dyDescent="0.25"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</row>
    <row r="1566" spans="29:38" x14ac:dyDescent="0.25"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</row>
    <row r="1567" spans="29:38" x14ac:dyDescent="0.25"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</row>
    <row r="1568" spans="29:38" x14ac:dyDescent="0.25"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</row>
    <row r="1569" spans="29:38" x14ac:dyDescent="0.25"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</row>
    <row r="1570" spans="29:38" x14ac:dyDescent="0.25"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</row>
    <row r="1571" spans="29:38" x14ac:dyDescent="0.25"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</row>
    <row r="1572" spans="29:38" x14ac:dyDescent="0.25"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</row>
    <row r="1573" spans="29:38" x14ac:dyDescent="0.25"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</row>
    <row r="1574" spans="29:38" x14ac:dyDescent="0.25"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</row>
    <row r="1575" spans="29:38" x14ac:dyDescent="0.25"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</row>
    <row r="1576" spans="29:38" x14ac:dyDescent="0.25"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</row>
    <row r="1577" spans="29:38" x14ac:dyDescent="0.25"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</row>
    <row r="1578" spans="29:38" x14ac:dyDescent="0.25"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</row>
    <row r="1579" spans="29:38" x14ac:dyDescent="0.25"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</row>
    <row r="1580" spans="29:38" x14ac:dyDescent="0.25"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</row>
    <row r="1581" spans="29:38" x14ac:dyDescent="0.25"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</row>
    <row r="1582" spans="29:38" x14ac:dyDescent="0.25"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</row>
    <row r="1583" spans="29:38" x14ac:dyDescent="0.25"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</row>
    <row r="1584" spans="29:38" x14ac:dyDescent="0.25"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</row>
    <row r="1585" spans="29:38" x14ac:dyDescent="0.25"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</row>
    <row r="1586" spans="29:38" x14ac:dyDescent="0.25"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</row>
    <row r="1587" spans="29:38" x14ac:dyDescent="0.25"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</row>
    <row r="1588" spans="29:38" x14ac:dyDescent="0.25"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</row>
    <row r="1589" spans="29:38" x14ac:dyDescent="0.25"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</row>
    <row r="1590" spans="29:38" x14ac:dyDescent="0.25"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</row>
    <row r="1591" spans="29:38" x14ac:dyDescent="0.25"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</row>
    <row r="1592" spans="29:38" x14ac:dyDescent="0.25"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</row>
    <row r="1593" spans="29:38" x14ac:dyDescent="0.25"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</row>
    <row r="1594" spans="29:38" x14ac:dyDescent="0.25"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</row>
    <row r="1595" spans="29:38" x14ac:dyDescent="0.25"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</row>
    <row r="1596" spans="29:38" x14ac:dyDescent="0.25"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</row>
    <row r="1597" spans="29:38" x14ac:dyDescent="0.25"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</row>
    <row r="1598" spans="29:38" x14ac:dyDescent="0.25"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</row>
    <row r="1599" spans="29:38" x14ac:dyDescent="0.25"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</row>
    <row r="1600" spans="29:38" x14ac:dyDescent="0.25"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</row>
    <row r="1601" spans="29:38" x14ac:dyDescent="0.25"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</row>
    <row r="1602" spans="29:38" x14ac:dyDescent="0.25"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</row>
    <row r="1603" spans="29:38" x14ac:dyDescent="0.25"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</row>
    <row r="1604" spans="29:38" x14ac:dyDescent="0.25"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</row>
    <row r="1605" spans="29:38" x14ac:dyDescent="0.25"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</row>
    <row r="1606" spans="29:38" x14ac:dyDescent="0.25"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</row>
    <row r="1607" spans="29:38" x14ac:dyDescent="0.25"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</row>
    <row r="1608" spans="29:38" x14ac:dyDescent="0.25"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</row>
    <row r="1609" spans="29:38" x14ac:dyDescent="0.25"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</row>
    <row r="1610" spans="29:38" x14ac:dyDescent="0.25"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</row>
    <row r="1611" spans="29:38" x14ac:dyDescent="0.25"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</row>
    <row r="1612" spans="29:38" x14ac:dyDescent="0.25"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</row>
    <row r="1613" spans="29:38" x14ac:dyDescent="0.25"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</row>
    <row r="1614" spans="29:38" x14ac:dyDescent="0.25"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</row>
    <row r="1615" spans="29:38" x14ac:dyDescent="0.25"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</row>
    <row r="1616" spans="29:38" x14ac:dyDescent="0.25"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</row>
    <row r="1617" spans="29:38" x14ac:dyDescent="0.25"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</row>
    <row r="1618" spans="29:38" x14ac:dyDescent="0.25"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</row>
    <row r="1619" spans="29:38" x14ac:dyDescent="0.25"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</row>
    <row r="1620" spans="29:38" x14ac:dyDescent="0.25"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</row>
    <row r="1621" spans="29:38" x14ac:dyDescent="0.25"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</row>
    <row r="1622" spans="29:38" x14ac:dyDescent="0.25"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</row>
    <row r="1623" spans="29:38" x14ac:dyDescent="0.25"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</row>
    <row r="1624" spans="29:38" x14ac:dyDescent="0.25"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</row>
    <row r="1625" spans="29:38" x14ac:dyDescent="0.25"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</row>
    <row r="1626" spans="29:38" x14ac:dyDescent="0.25"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</row>
    <row r="1627" spans="29:38" x14ac:dyDescent="0.25"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</row>
    <row r="1628" spans="29:38" x14ac:dyDescent="0.25"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</row>
    <row r="1629" spans="29:38" x14ac:dyDescent="0.25"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</row>
    <row r="1630" spans="29:38" x14ac:dyDescent="0.25"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</row>
    <row r="1631" spans="29:38" x14ac:dyDescent="0.25"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</row>
    <row r="1632" spans="29:38" x14ac:dyDescent="0.25"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</row>
    <row r="1633" spans="29:38" x14ac:dyDescent="0.25"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</row>
    <row r="1634" spans="29:38" x14ac:dyDescent="0.25"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</row>
    <row r="1635" spans="29:38" x14ac:dyDescent="0.25"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</row>
    <row r="1636" spans="29:38" x14ac:dyDescent="0.25"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</row>
    <row r="1637" spans="29:38" x14ac:dyDescent="0.25"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</row>
    <row r="1638" spans="29:38" x14ac:dyDescent="0.25"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</row>
    <row r="1639" spans="29:38" x14ac:dyDescent="0.25"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</row>
    <row r="1640" spans="29:38" x14ac:dyDescent="0.25"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</row>
    <row r="1641" spans="29:38" x14ac:dyDescent="0.25"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</row>
    <row r="1642" spans="29:38" x14ac:dyDescent="0.25"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</row>
    <row r="1643" spans="29:38" x14ac:dyDescent="0.25"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</row>
    <row r="1644" spans="29:38" x14ac:dyDescent="0.25"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</row>
    <row r="1645" spans="29:38" x14ac:dyDescent="0.25"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</row>
    <row r="1646" spans="29:38" x14ac:dyDescent="0.25"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</row>
    <row r="1647" spans="29:38" x14ac:dyDescent="0.25"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</row>
    <row r="1648" spans="29:38" x14ac:dyDescent="0.25"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</row>
    <row r="1649" spans="29:38" x14ac:dyDescent="0.25"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</row>
    <row r="1650" spans="29:38" x14ac:dyDescent="0.25"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</row>
    <row r="1651" spans="29:38" x14ac:dyDescent="0.25"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</row>
    <row r="1652" spans="29:38" x14ac:dyDescent="0.25"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</row>
    <row r="1653" spans="29:38" x14ac:dyDescent="0.25"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</row>
    <row r="1654" spans="29:38" x14ac:dyDescent="0.25"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</row>
    <row r="1655" spans="29:38" x14ac:dyDescent="0.25"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</row>
    <row r="1656" spans="29:38" x14ac:dyDescent="0.25"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</row>
    <row r="1657" spans="29:38" x14ac:dyDescent="0.25"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</row>
    <row r="1658" spans="29:38" x14ac:dyDescent="0.25"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</row>
    <row r="1659" spans="29:38" x14ac:dyDescent="0.25"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</row>
    <row r="1660" spans="29:38" x14ac:dyDescent="0.25"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</row>
    <row r="1661" spans="29:38" x14ac:dyDescent="0.25"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</row>
    <row r="1662" spans="29:38" x14ac:dyDescent="0.25"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</row>
    <row r="1663" spans="29:38" x14ac:dyDescent="0.25"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</row>
    <row r="1664" spans="29:38" x14ac:dyDescent="0.25"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</row>
    <row r="1665" spans="29:38" x14ac:dyDescent="0.25"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</row>
    <row r="1666" spans="29:38" x14ac:dyDescent="0.25"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</row>
    <row r="1667" spans="29:38" x14ac:dyDescent="0.25"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</row>
    <row r="1668" spans="29:38" x14ac:dyDescent="0.25"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</row>
    <row r="1669" spans="29:38" x14ac:dyDescent="0.25"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</row>
    <row r="1670" spans="29:38" x14ac:dyDescent="0.25"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</row>
    <row r="1671" spans="29:38" x14ac:dyDescent="0.25"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</row>
    <row r="1672" spans="29:38" x14ac:dyDescent="0.25"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</row>
    <row r="1673" spans="29:38" x14ac:dyDescent="0.25"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</row>
    <row r="1674" spans="29:38" x14ac:dyDescent="0.25"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</row>
    <row r="1675" spans="29:38" x14ac:dyDescent="0.25"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</row>
    <row r="1676" spans="29:38" x14ac:dyDescent="0.25"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</row>
    <row r="1677" spans="29:38" x14ac:dyDescent="0.25"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</row>
    <row r="1678" spans="29:38" x14ac:dyDescent="0.25"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</row>
    <row r="1679" spans="29:38" x14ac:dyDescent="0.25"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</row>
    <row r="1680" spans="29:38" x14ac:dyDescent="0.25"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</row>
    <row r="1681" spans="29:38" x14ac:dyDescent="0.25"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</row>
    <row r="1682" spans="29:38" x14ac:dyDescent="0.25"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</row>
    <row r="1683" spans="29:38" x14ac:dyDescent="0.25"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</row>
    <row r="1684" spans="29:38" x14ac:dyDescent="0.25"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</row>
    <row r="1685" spans="29:38" x14ac:dyDescent="0.25"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</row>
    <row r="1686" spans="29:38" x14ac:dyDescent="0.25"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</row>
    <row r="1687" spans="29:38" x14ac:dyDescent="0.25"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</row>
    <row r="1688" spans="29:38" x14ac:dyDescent="0.25"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</row>
    <row r="1689" spans="29:38" x14ac:dyDescent="0.25"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</row>
    <row r="1690" spans="29:38" x14ac:dyDescent="0.25"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</row>
    <row r="1691" spans="29:38" x14ac:dyDescent="0.25"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</row>
    <row r="1692" spans="29:38" x14ac:dyDescent="0.25"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</row>
    <row r="1693" spans="29:38" x14ac:dyDescent="0.25"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</row>
    <row r="1694" spans="29:38" x14ac:dyDescent="0.25"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</row>
    <row r="1695" spans="29:38" x14ac:dyDescent="0.25"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</row>
    <row r="1696" spans="29:38" x14ac:dyDescent="0.25"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</row>
    <row r="1697" spans="29:38" x14ac:dyDescent="0.25"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</row>
    <row r="1698" spans="29:38" x14ac:dyDescent="0.25"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</row>
    <row r="1699" spans="29:38" x14ac:dyDescent="0.25"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</row>
    <row r="1700" spans="29:38" x14ac:dyDescent="0.25"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</row>
    <row r="1701" spans="29:38" x14ac:dyDescent="0.25"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</row>
    <row r="1702" spans="29:38" x14ac:dyDescent="0.25"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</row>
    <row r="1703" spans="29:38" x14ac:dyDescent="0.25"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</row>
    <row r="1704" spans="29:38" x14ac:dyDescent="0.25"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</row>
    <row r="1705" spans="29:38" x14ac:dyDescent="0.25"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</row>
    <row r="1706" spans="29:38" x14ac:dyDescent="0.25"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</row>
    <row r="1707" spans="29:38" x14ac:dyDescent="0.25"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</row>
    <row r="1708" spans="29:38" x14ac:dyDescent="0.25"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</row>
    <row r="1709" spans="29:38" x14ac:dyDescent="0.25"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</row>
    <row r="1710" spans="29:38" x14ac:dyDescent="0.25"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</row>
    <row r="1711" spans="29:38" x14ac:dyDescent="0.25"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</row>
    <row r="1712" spans="29:38" x14ac:dyDescent="0.25"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</row>
    <row r="1713" spans="29:38" x14ac:dyDescent="0.25"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</row>
    <row r="1714" spans="29:38" x14ac:dyDescent="0.25"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</row>
    <row r="1715" spans="29:38" x14ac:dyDescent="0.25"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</row>
    <row r="1716" spans="29:38" x14ac:dyDescent="0.25"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</row>
    <row r="1717" spans="29:38" x14ac:dyDescent="0.25"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</row>
    <row r="1718" spans="29:38" x14ac:dyDescent="0.25"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</row>
    <row r="1719" spans="29:38" x14ac:dyDescent="0.25"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</row>
    <row r="1720" spans="29:38" x14ac:dyDescent="0.25"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</row>
    <row r="1721" spans="29:38" x14ac:dyDescent="0.25"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</row>
    <row r="1722" spans="29:38" x14ac:dyDescent="0.25"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</row>
    <row r="1723" spans="29:38" x14ac:dyDescent="0.25"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</row>
    <row r="1724" spans="29:38" x14ac:dyDescent="0.25"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</row>
    <row r="1725" spans="29:38" x14ac:dyDescent="0.25"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</row>
    <row r="1726" spans="29:38" x14ac:dyDescent="0.25"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</row>
    <row r="1727" spans="29:38" x14ac:dyDescent="0.25"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</row>
    <row r="1728" spans="29:38" x14ac:dyDescent="0.25"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</row>
    <row r="1729" spans="29:38" x14ac:dyDescent="0.25"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</row>
    <row r="1730" spans="29:38" x14ac:dyDescent="0.25"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</row>
    <row r="1731" spans="29:38" x14ac:dyDescent="0.25"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</row>
    <row r="1732" spans="29:38" x14ac:dyDescent="0.25"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</row>
    <row r="1733" spans="29:38" x14ac:dyDescent="0.25"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</row>
    <row r="1734" spans="29:38" x14ac:dyDescent="0.25"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</row>
    <row r="1735" spans="29:38" x14ac:dyDescent="0.25"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</row>
    <row r="1736" spans="29:38" x14ac:dyDescent="0.25"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</row>
    <row r="1737" spans="29:38" x14ac:dyDescent="0.25"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</row>
    <row r="1738" spans="29:38" x14ac:dyDescent="0.25"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</row>
    <row r="1739" spans="29:38" x14ac:dyDescent="0.25"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</row>
    <row r="1740" spans="29:38" x14ac:dyDescent="0.25"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</row>
    <row r="1741" spans="29:38" x14ac:dyDescent="0.25"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</row>
    <row r="1742" spans="29:38" x14ac:dyDescent="0.25"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</row>
    <row r="1743" spans="29:38" x14ac:dyDescent="0.25"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</row>
    <row r="1744" spans="29:38" x14ac:dyDescent="0.25"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</row>
    <row r="1745" spans="29:38" x14ac:dyDescent="0.25"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</row>
    <row r="1746" spans="29:38" x14ac:dyDescent="0.25"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</row>
    <row r="1747" spans="29:38" x14ac:dyDescent="0.25"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</row>
    <row r="1748" spans="29:38" x14ac:dyDescent="0.25"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</row>
    <row r="1749" spans="29:38" x14ac:dyDescent="0.25"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</row>
    <row r="1750" spans="29:38" x14ac:dyDescent="0.25"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</row>
    <row r="1751" spans="29:38" x14ac:dyDescent="0.25"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</row>
    <row r="1752" spans="29:38" x14ac:dyDescent="0.25"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</row>
    <row r="1753" spans="29:38" x14ac:dyDescent="0.25"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</row>
    <row r="1754" spans="29:38" x14ac:dyDescent="0.25"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</row>
    <row r="1755" spans="29:38" x14ac:dyDescent="0.25"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</row>
    <row r="1756" spans="29:38" x14ac:dyDescent="0.25"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</row>
    <row r="1757" spans="29:38" x14ac:dyDescent="0.25"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</row>
    <row r="1758" spans="29:38" x14ac:dyDescent="0.25"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</row>
    <row r="1759" spans="29:38" x14ac:dyDescent="0.25"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</row>
    <row r="1760" spans="29:38" x14ac:dyDescent="0.25"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</row>
    <row r="1761" spans="29:38" x14ac:dyDescent="0.25"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</row>
    <row r="1762" spans="29:38" x14ac:dyDescent="0.25"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</row>
    <row r="1763" spans="29:38" x14ac:dyDescent="0.25"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</row>
    <row r="1764" spans="29:38" x14ac:dyDescent="0.25"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</row>
    <row r="1765" spans="29:38" x14ac:dyDescent="0.25"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</row>
    <row r="1766" spans="29:38" x14ac:dyDescent="0.25"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</row>
    <row r="1767" spans="29:38" x14ac:dyDescent="0.25"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</row>
    <row r="1768" spans="29:38" x14ac:dyDescent="0.25"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</row>
    <row r="1769" spans="29:38" x14ac:dyDescent="0.25"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</row>
    <row r="1770" spans="29:38" x14ac:dyDescent="0.25"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</row>
    <row r="1771" spans="29:38" x14ac:dyDescent="0.25"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</row>
    <row r="1772" spans="29:38" x14ac:dyDescent="0.25"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</row>
    <row r="1773" spans="29:38" x14ac:dyDescent="0.25"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</row>
    <row r="1774" spans="29:38" x14ac:dyDescent="0.25"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</row>
    <row r="1775" spans="29:38" x14ac:dyDescent="0.25"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</row>
    <row r="1776" spans="29:38" x14ac:dyDescent="0.25"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</row>
    <row r="1777" spans="29:38" x14ac:dyDescent="0.25"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</row>
    <row r="1778" spans="29:38" x14ac:dyDescent="0.25"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</row>
    <row r="1779" spans="29:38" x14ac:dyDescent="0.25"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</row>
    <row r="1780" spans="29:38" x14ac:dyDescent="0.25"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</row>
    <row r="1781" spans="29:38" x14ac:dyDescent="0.25"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</row>
    <row r="1782" spans="29:38" x14ac:dyDescent="0.25"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</row>
    <row r="1783" spans="29:38" x14ac:dyDescent="0.25"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</row>
    <row r="1784" spans="29:38" x14ac:dyDescent="0.25"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</row>
    <row r="1785" spans="29:38" x14ac:dyDescent="0.25"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</row>
    <row r="1786" spans="29:38" x14ac:dyDescent="0.25"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</row>
    <row r="1787" spans="29:38" x14ac:dyDescent="0.25"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</row>
    <row r="1788" spans="29:38" x14ac:dyDescent="0.25"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</row>
    <row r="1789" spans="29:38" x14ac:dyDescent="0.25"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</row>
    <row r="1790" spans="29:38" x14ac:dyDescent="0.25"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</row>
    <row r="1791" spans="29:38" x14ac:dyDescent="0.25"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</row>
    <row r="1792" spans="29:38" x14ac:dyDescent="0.25"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</row>
    <row r="1793" spans="29:38" x14ac:dyDescent="0.25"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</row>
    <row r="1794" spans="29:38" x14ac:dyDescent="0.25"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</row>
    <row r="1795" spans="29:38" x14ac:dyDescent="0.25"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</row>
    <row r="1796" spans="29:38" x14ac:dyDescent="0.25"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</row>
    <row r="1797" spans="29:38" x14ac:dyDescent="0.25"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</row>
    <row r="1798" spans="29:38" x14ac:dyDescent="0.25"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</row>
    <row r="1799" spans="29:38" x14ac:dyDescent="0.25"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</row>
    <row r="1800" spans="29:38" x14ac:dyDescent="0.25"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</row>
    <row r="1801" spans="29:38" x14ac:dyDescent="0.25"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</row>
    <row r="1802" spans="29:38" x14ac:dyDescent="0.25"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</row>
    <row r="1803" spans="29:38" x14ac:dyDescent="0.25"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</row>
    <row r="1804" spans="29:38" x14ac:dyDescent="0.25"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</row>
    <row r="1805" spans="29:38" x14ac:dyDescent="0.25"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</row>
    <row r="1806" spans="29:38" x14ac:dyDescent="0.25"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</row>
    <row r="1807" spans="29:38" x14ac:dyDescent="0.25"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</row>
    <row r="1808" spans="29:38" x14ac:dyDescent="0.25"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</row>
    <row r="1809" spans="29:38" x14ac:dyDescent="0.25"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</row>
    <row r="1810" spans="29:38" x14ac:dyDescent="0.25"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</row>
    <row r="1811" spans="29:38" x14ac:dyDescent="0.25"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</row>
    <row r="1812" spans="29:38" x14ac:dyDescent="0.25"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</row>
    <row r="1813" spans="29:38" x14ac:dyDescent="0.25"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</row>
    <row r="1814" spans="29:38" x14ac:dyDescent="0.25"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</row>
    <row r="1815" spans="29:38" x14ac:dyDescent="0.25"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</row>
    <row r="1816" spans="29:38" x14ac:dyDescent="0.25"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</row>
    <row r="1817" spans="29:38" x14ac:dyDescent="0.25"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</row>
    <row r="1818" spans="29:38" x14ac:dyDescent="0.25"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</row>
    <row r="1819" spans="29:38" x14ac:dyDescent="0.25"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</row>
    <row r="1820" spans="29:38" x14ac:dyDescent="0.25"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</row>
    <row r="1821" spans="29:38" x14ac:dyDescent="0.25"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</row>
    <row r="1822" spans="29:38" x14ac:dyDescent="0.25"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</row>
    <row r="1823" spans="29:38" x14ac:dyDescent="0.25"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</row>
    <row r="1824" spans="29:38" x14ac:dyDescent="0.25"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7" fitToHeight="0" orientation="landscape" r:id="rId1"/>
  <headerFooter alignWithMargins="0">
    <oddHeader xml:space="preserve">&amp;R&amp;"Meiryo UI,標準"&amp;14Ver.2       </oddHeader>
    <oddFooter>&amp;L注１）　審査は、本書式で行いますので、必ずこの書式を使用してください。　　　　注２）　価格は数量（ｇ）(廃棄量込み）で計算して下さい。
注３）　エネルギーは整数、その他少数点以下第1位（少数点以下第2位を四捨五入）で記載して下さい。　　　　注４）　この献立表は、照会時に備えて、必ずコピーをして下さい。
&amp;Rpage &amp;P</oddFooter>
  </headerFooter>
  <rowBreaks count="1" manualBreakCount="1">
    <brk id="46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8"/>
  <sheetViews>
    <sheetView showGridLines="0" zoomScale="85" zoomScaleNormal="85" workbookViewId="0"/>
  </sheetViews>
  <sheetFormatPr defaultRowHeight="16.5" x14ac:dyDescent="0.25"/>
  <cols>
    <col min="1" max="1" width="5.625" style="306" customWidth="1"/>
    <col min="2" max="2" width="3.875" style="306" customWidth="1"/>
    <col min="3" max="3" width="16" style="306" customWidth="1"/>
    <col min="4" max="8" width="13.25" style="306" customWidth="1"/>
    <col min="9" max="9" width="1.75" style="306" customWidth="1"/>
    <col min="10" max="16384" width="9" style="306"/>
  </cols>
  <sheetData>
    <row r="1" spans="1:9" ht="21" customHeight="1" x14ac:dyDescent="0.25">
      <c r="H1" s="307" t="s">
        <v>2605</v>
      </c>
    </row>
    <row r="2" spans="1:9" ht="21" customHeight="1" x14ac:dyDescent="0.25">
      <c r="A2" s="308" t="s">
        <v>2608</v>
      </c>
    </row>
    <row r="3" spans="1:9" ht="21" customHeight="1" x14ac:dyDescent="0.3">
      <c r="A3" s="426" t="s">
        <v>2596</v>
      </c>
      <c r="B3" s="426"/>
      <c r="C3" s="426"/>
      <c r="D3" s="426"/>
      <c r="E3" s="426"/>
      <c r="F3" s="426"/>
      <c r="G3" s="426"/>
      <c r="H3" s="426"/>
      <c r="I3" s="358"/>
    </row>
    <row r="4" spans="1:9" ht="21" customHeight="1" x14ac:dyDescent="0.3">
      <c r="A4" s="426" t="s">
        <v>721</v>
      </c>
      <c r="B4" s="426"/>
      <c r="C4" s="426"/>
      <c r="D4" s="426"/>
      <c r="E4" s="426"/>
      <c r="F4" s="426"/>
      <c r="G4" s="426"/>
      <c r="H4" s="426"/>
      <c r="I4" s="358"/>
    </row>
    <row r="5" spans="1:9" ht="18.75" customHeight="1" x14ac:dyDescent="0.3">
      <c r="A5" s="309"/>
      <c r="B5" s="309"/>
      <c r="C5" s="309"/>
      <c r="D5" s="309"/>
      <c r="E5" s="309"/>
      <c r="F5" s="309"/>
      <c r="G5" s="309"/>
      <c r="H5" s="309"/>
      <c r="I5" s="309"/>
    </row>
    <row r="6" spans="1:9" ht="39" customHeight="1" thickBot="1" x14ac:dyDescent="0.3">
      <c r="E6" s="351" t="s">
        <v>107</v>
      </c>
      <c r="F6" s="351"/>
      <c r="G6" s="351"/>
      <c r="H6" s="351"/>
    </row>
    <row r="7" spans="1:9" ht="39" customHeight="1" thickBot="1" x14ac:dyDescent="0.3">
      <c r="E7" s="438" t="s">
        <v>2691</v>
      </c>
      <c r="F7" s="438"/>
      <c r="G7" s="351"/>
      <c r="H7" s="351"/>
    </row>
    <row r="8" spans="1:9" ht="39" customHeight="1" thickBot="1" x14ac:dyDescent="0.3">
      <c r="E8" s="438" t="s">
        <v>2692</v>
      </c>
      <c r="F8" s="439"/>
      <c r="G8" s="352"/>
      <c r="H8" s="352"/>
    </row>
    <row r="9" spans="1:9" ht="39" customHeight="1" thickBot="1" x14ac:dyDescent="0.3">
      <c r="E9" s="352" t="s">
        <v>2677</v>
      </c>
      <c r="F9" s="352"/>
      <c r="G9" s="352"/>
      <c r="H9" s="352"/>
    </row>
    <row r="10" spans="1:9" ht="25.5" customHeight="1" x14ac:dyDescent="0.25">
      <c r="E10" s="357"/>
      <c r="F10" s="357"/>
      <c r="G10" s="357"/>
      <c r="H10" s="357"/>
    </row>
    <row r="11" spans="1:9" ht="21" customHeight="1" thickBot="1" x14ac:dyDescent="0.3"/>
    <row r="12" spans="1:9" s="310" customFormat="1" ht="25.5" customHeight="1" thickBot="1" x14ac:dyDescent="0.2">
      <c r="B12" s="429" t="s">
        <v>705</v>
      </c>
      <c r="C12" s="430"/>
      <c r="D12" s="431" t="s">
        <v>757</v>
      </c>
      <c r="E12" s="431"/>
      <c r="F12" s="431"/>
      <c r="G12" s="431"/>
      <c r="H12" s="430"/>
    </row>
    <row r="13" spans="1:9" s="310" customFormat="1" ht="25.5" customHeight="1" x14ac:dyDescent="0.15">
      <c r="B13" s="432" t="s">
        <v>706</v>
      </c>
      <c r="C13" s="433"/>
      <c r="D13" s="311" t="s">
        <v>707</v>
      </c>
      <c r="E13" s="312" t="s">
        <v>21</v>
      </c>
      <c r="F13" s="312" t="s">
        <v>708</v>
      </c>
      <c r="G13" s="312" t="s">
        <v>709</v>
      </c>
      <c r="H13" s="313" t="s">
        <v>762</v>
      </c>
    </row>
    <row r="14" spans="1:9" s="310" customFormat="1" ht="25.5" customHeight="1" thickBot="1" x14ac:dyDescent="0.2">
      <c r="B14" s="434"/>
      <c r="C14" s="435"/>
      <c r="D14" s="314" t="s">
        <v>710</v>
      </c>
      <c r="E14" s="315" t="s">
        <v>711</v>
      </c>
      <c r="F14" s="315" t="s">
        <v>711</v>
      </c>
      <c r="G14" s="315" t="s">
        <v>711</v>
      </c>
      <c r="H14" s="316" t="s">
        <v>711</v>
      </c>
    </row>
    <row r="15" spans="1:9" s="310" customFormat="1" ht="35.1" customHeight="1" x14ac:dyDescent="0.15">
      <c r="B15" s="436" t="s">
        <v>712</v>
      </c>
      <c r="C15" s="437"/>
      <c r="D15" s="339">
        <f>'一般朝（様式4-2朝）'!M82</f>
        <v>0</v>
      </c>
      <c r="E15" s="340">
        <f>'一般朝（様式4-2朝）'!O82</f>
        <v>0</v>
      </c>
      <c r="F15" s="340">
        <f>'一般朝（様式4-2朝）'!Q82</f>
        <v>0</v>
      </c>
      <c r="G15" s="340">
        <f>'一般朝（様式4-2朝）'!S82</f>
        <v>0</v>
      </c>
      <c r="H15" s="319">
        <f>'一般朝（様式4-2朝）'!W82</f>
        <v>0</v>
      </c>
    </row>
    <row r="16" spans="1:9" s="310" customFormat="1" ht="35.1" customHeight="1" x14ac:dyDescent="0.15">
      <c r="B16" s="427" t="s">
        <v>713</v>
      </c>
      <c r="C16" s="428"/>
      <c r="D16" s="317">
        <f>'一般昼（様式4-2昼）'!M82</f>
        <v>0</v>
      </c>
      <c r="E16" s="318">
        <f>'一般昼（様式4-2昼）'!O82</f>
        <v>0</v>
      </c>
      <c r="F16" s="318">
        <f>'一般昼（様式4-2昼）'!Q82</f>
        <v>0</v>
      </c>
      <c r="G16" s="318">
        <f>'一般昼（様式4-2昼）'!S82</f>
        <v>0</v>
      </c>
      <c r="H16" s="322">
        <f>'一般昼（様式4-2昼）'!W82</f>
        <v>0</v>
      </c>
    </row>
    <row r="17" spans="1:8" s="310" customFormat="1" ht="35.1" customHeight="1" x14ac:dyDescent="0.15">
      <c r="B17" s="427" t="s">
        <v>714</v>
      </c>
      <c r="C17" s="428"/>
      <c r="D17" s="317">
        <f>'一般夕（様式4-2夕）'!M82</f>
        <v>0</v>
      </c>
      <c r="E17" s="318">
        <f>'一般夕（様式4-2夕）'!O82</f>
        <v>0</v>
      </c>
      <c r="F17" s="318">
        <f>'一般夕（様式4-2夕）'!Q82</f>
        <v>0</v>
      </c>
      <c r="G17" s="318">
        <f>'一般夕（様式4-2夕）'!S82</f>
        <v>0</v>
      </c>
      <c r="H17" s="322">
        <f>'一般夕（様式4-2夕）'!W82</f>
        <v>0</v>
      </c>
    </row>
    <row r="18" spans="1:8" s="310" customFormat="1" ht="35.1" customHeight="1" thickBot="1" x14ac:dyDescent="0.2">
      <c r="B18" s="442" t="s">
        <v>715</v>
      </c>
      <c r="C18" s="443"/>
      <c r="D18" s="324">
        <f>SUM(D15:D17)</f>
        <v>0</v>
      </c>
      <c r="E18" s="325">
        <f>SUM(E15:E17)</f>
        <v>0</v>
      </c>
      <c r="F18" s="325">
        <f>SUM(F15:F17)</f>
        <v>0</v>
      </c>
      <c r="G18" s="325">
        <f>SUM(G15:G17)</f>
        <v>0</v>
      </c>
      <c r="H18" s="326">
        <f>SUM(H15:H17)</f>
        <v>0</v>
      </c>
    </row>
    <row r="19" spans="1:8" s="310" customFormat="1" ht="35.1" customHeight="1" x14ac:dyDescent="0.15">
      <c r="B19" s="427" t="s">
        <v>716</v>
      </c>
      <c r="C19" s="428"/>
      <c r="D19" s="327"/>
      <c r="E19" s="147"/>
      <c r="F19" s="348" t="str">
        <f>IF(E18=0,"",(E18*4/D18*100))</f>
        <v/>
      </c>
      <c r="G19" s="147" t="s">
        <v>2628</v>
      </c>
      <c r="H19" s="328"/>
    </row>
    <row r="20" spans="1:8" s="310" customFormat="1" ht="35.1" customHeight="1" x14ac:dyDescent="0.15">
      <c r="B20" s="427" t="s">
        <v>717</v>
      </c>
      <c r="C20" s="428"/>
      <c r="D20" s="329"/>
      <c r="E20" s="148"/>
      <c r="F20" s="349" t="str">
        <f>IF(F18=0,"",(F18*9/D18*100))</f>
        <v/>
      </c>
      <c r="G20" s="148" t="s">
        <v>2629</v>
      </c>
      <c r="H20" s="330"/>
    </row>
    <row r="21" spans="1:8" s="310" customFormat="1" ht="35.1" customHeight="1" thickBot="1" x14ac:dyDescent="0.2">
      <c r="B21" s="427" t="s">
        <v>718</v>
      </c>
      <c r="C21" s="428"/>
      <c r="D21" s="331"/>
      <c r="E21" s="149"/>
      <c r="F21" s="350" t="str">
        <f>IF(G18=0,"",(100-F19-F20))</f>
        <v/>
      </c>
      <c r="G21" s="149" t="s">
        <v>2629</v>
      </c>
      <c r="H21" s="332"/>
    </row>
    <row r="22" spans="1:8" s="310" customFormat="1" ht="39.75" customHeight="1" x14ac:dyDescent="0.15">
      <c r="B22" s="441" t="s">
        <v>2676</v>
      </c>
      <c r="C22" s="437"/>
      <c r="D22" s="327"/>
      <c r="E22" s="147"/>
      <c r="F22" s="353"/>
      <c r="G22" s="147" t="s">
        <v>2630</v>
      </c>
      <c r="H22" s="328"/>
    </row>
    <row r="23" spans="1:8" s="310" customFormat="1" ht="39.75" customHeight="1" x14ac:dyDescent="0.15">
      <c r="B23" s="444" t="s">
        <v>719</v>
      </c>
      <c r="C23" s="445"/>
      <c r="D23" s="329"/>
      <c r="E23" s="148"/>
      <c r="F23" s="354"/>
      <c r="G23" s="148" t="s">
        <v>2630</v>
      </c>
      <c r="H23" s="330"/>
    </row>
    <row r="24" spans="1:8" s="310" customFormat="1" ht="39.75" customHeight="1" thickBot="1" x14ac:dyDescent="0.2">
      <c r="B24" s="446" t="s">
        <v>2695</v>
      </c>
      <c r="C24" s="447"/>
      <c r="D24" s="333"/>
      <c r="E24" s="334"/>
      <c r="F24" s="355"/>
      <c r="G24" s="334" t="s">
        <v>2630</v>
      </c>
      <c r="H24" s="335"/>
    </row>
    <row r="25" spans="1:8" s="310" customFormat="1" ht="37.5" customHeight="1" thickTop="1" thickBot="1" x14ac:dyDescent="0.2">
      <c r="B25" s="448" t="s">
        <v>720</v>
      </c>
      <c r="C25" s="449"/>
      <c r="D25" s="336"/>
      <c r="E25" s="337"/>
      <c r="F25" s="337">
        <f>SUM(F22:F24)</f>
        <v>0</v>
      </c>
      <c r="G25" s="337" t="s">
        <v>2630</v>
      </c>
      <c r="H25" s="338"/>
    </row>
    <row r="26" spans="1:8" s="310" customFormat="1" ht="24.75" customHeight="1" x14ac:dyDescent="0.15">
      <c r="B26" s="341"/>
      <c r="C26" s="341"/>
      <c r="D26" s="341"/>
      <c r="E26" s="341"/>
      <c r="F26" s="341"/>
      <c r="G26" s="341"/>
      <c r="H26" s="341"/>
    </row>
    <row r="27" spans="1:8" ht="25.5" customHeight="1" x14ac:dyDescent="0.25">
      <c r="A27" s="440"/>
      <c r="B27" s="440"/>
      <c r="C27" s="440"/>
      <c r="D27" s="440"/>
      <c r="E27" s="440"/>
      <c r="F27" s="440"/>
      <c r="G27" s="440"/>
      <c r="H27" s="440"/>
    </row>
    <row r="28" spans="1:8" ht="11.25" customHeight="1" x14ac:dyDescent="0.25"/>
  </sheetData>
  <sheetProtection password="B602" sheet="1" objects="1" scenarios="1"/>
  <mergeCells count="19">
    <mergeCell ref="A27:H27"/>
    <mergeCell ref="B25:C25"/>
    <mergeCell ref="B18:C18"/>
    <mergeCell ref="B22:C22"/>
    <mergeCell ref="B21:C21"/>
    <mergeCell ref="B23:C23"/>
    <mergeCell ref="B24:C24"/>
    <mergeCell ref="B17:C17"/>
    <mergeCell ref="B19:C19"/>
    <mergeCell ref="B15:C15"/>
    <mergeCell ref="B12:C12"/>
    <mergeCell ref="B20:C20"/>
    <mergeCell ref="D12:H12"/>
    <mergeCell ref="B13:C14"/>
    <mergeCell ref="A3:H3"/>
    <mergeCell ref="A4:H4"/>
    <mergeCell ref="B16:C16"/>
    <mergeCell ref="E7:F7"/>
    <mergeCell ref="E8:F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&amp;R&amp;"Meiryo UI,標準"&amp;14Ver.2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824"/>
  <sheetViews>
    <sheetView zoomScale="85" zoomScaleNormal="85" workbookViewId="0"/>
  </sheetViews>
  <sheetFormatPr defaultRowHeight="15.75" x14ac:dyDescent="0.25"/>
  <cols>
    <col min="1" max="1" width="18.625" style="45" customWidth="1"/>
    <col min="2" max="2" width="8.125" style="46" customWidth="1"/>
    <col min="3" max="3" width="9" style="47"/>
    <col min="4" max="4" width="17.875" style="48" customWidth="1"/>
    <col min="5" max="5" width="9.625" style="45" hidden="1" customWidth="1"/>
    <col min="6" max="6" width="7.375" style="45" customWidth="1"/>
    <col min="7" max="7" width="14.125" style="45" hidden="1" customWidth="1"/>
    <col min="8" max="8" width="7.375" style="45" customWidth="1"/>
    <col min="9" max="9" width="38.75" style="45" hidden="1" customWidth="1"/>
    <col min="10" max="10" width="8.125" style="45" customWidth="1"/>
    <col min="11" max="11" width="7" style="49" customWidth="1"/>
    <col min="12" max="12" width="5.875" style="45" hidden="1" customWidth="1"/>
    <col min="13" max="13" width="9.125" style="45" customWidth="1"/>
    <col min="14" max="14" width="9.25" style="45" hidden="1" customWidth="1"/>
    <col min="15" max="15" width="9" style="45"/>
    <col min="16" max="16" width="16.25" style="45" hidden="1" customWidth="1"/>
    <col min="17" max="17" width="8.375" style="45" customWidth="1"/>
    <col min="18" max="18" width="5.875" style="45" hidden="1" customWidth="1"/>
    <col min="19" max="19" width="8.375" style="45" customWidth="1"/>
    <col min="20" max="20" width="8" style="45" hidden="1" customWidth="1"/>
    <col min="21" max="22" width="5.125" style="45" hidden="1" customWidth="1"/>
    <col min="23" max="23" width="9.625" style="45" bestFit="1" customWidth="1"/>
    <col min="24" max="24" width="5.875" style="45" hidden="1" customWidth="1"/>
    <col min="25" max="25" width="14.125" style="45" customWidth="1"/>
    <col min="26" max="26" width="24.625" style="45" customWidth="1"/>
    <col min="27" max="27" width="1.375" style="45" customWidth="1"/>
    <col min="28" max="38" width="8.875" style="45" hidden="1" customWidth="1"/>
    <col min="39" max="16384" width="9" style="45"/>
  </cols>
  <sheetData>
    <row r="1" spans="1:38" x14ac:dyDescent="0.25">
      <c r="Z1" s="50" t="s">
        <v>2606</v>
      </c>
    </row>
    <row r="2" spans="1:38" ht="19.5" x14ac:dyDescent="0.3">
      <c r="A2" s="144" t="s">
        <v>2608</v>
      </c>
      <c r="H2" s="51" t="s">
        <v>1999</v>
      </c>
      <c r="I2" s="52"/>
      <c r="AA2" s="53"/>
    </row>
    <row r="3" spans="1:38" ht="9" customHeight="1" x14ac:dyDescent="0.3">
      <c r="H3" s="51"/>
      <c r="I3" s="52"/>
      <c r="AA3" s="53"/>
    </row>
    <row r="4" spans="1:38" ht="9" customHeight="1" x14ac:dyDescent="0.25">
      <c r="Z4" s="54"/>
      <c r="AA4" s="53"/>
    </row>
    <row r="5" spans="1:38" ht="16.5" customHeight="1" thickBot="1" x14ac:dyDescent="0.3">
      <c r="A5" s="54" t="s">
        <v>695</v>
      </c>
      <c r="C5" s="55" t="s">
        <v>107</v>
      </c>
      <c r="D5" s="56"/>
      <c r="E5" s="57"/>
      <c r="F5" s="54" t="s">
        <v>108</v>
      </c>
      <c r="G5" s="54" t="s">
        <v>108</v>
      </c>
      <c r="H5" s="54"/>
      <c r="I5" s="54"/>
      <c r="J5" s="54"/>
      <c r="K5" s="58"/>
      <c r="L5" s="54"/>
      <c r="M5" s="54"/>
      <c r="N5" s="54"/>
      <c r="O5" s="54" t="s">
        <v>109</v>
      </c>
      <c r="P5" s="54" t="s">
        <v>109</v>
      </c>
      <c r="Q5" s="54"/>
      <c r="T5" s="54"/>
      <c r="U5" s="54"/>
      <c r="V5" s="54"/>
      <c r="W5" s="54"/>
      <c r="X5" s="54"/>
      <c r="Y5" s="54"/>
      <c r="Z5" s="54"/>
      <c r="AA5" s="59"/>
    </row>
    <row r="6" spans="1:38" ht="18.75" customHeight="1" x14ac:dyDescent="0.25">
      <c r="A6" s="416" t="s">
        <v>17</v>
      </c>
      <c r="B6" s="424" t="s">
        <v>692</v>
      </c>
      <c r="C6" s="420" t="s">
        <v>12</v>
      </c>
      <c r="D6" s="422" t="s">
        <v>18</v>
      </c>
      <c r="E6" s="422" t="s">
        <v>18</v>
      </c>
      <c r="F6" s="60" t="s">
        <v>9</v>
      </c>
      <c r="G6" s="60" t="s">
        <v>9</v>
      </c>
      <c r="H6" s="60" t="s">
        <v>14</v>
      </c>
      <c r="I6" s="60" t="s">
        <v>14</v>
      </c>
      <c r="J6" s="60" t="s">
        <v>10</v>
      </c>
      <c r="K6" s="61" t="s">
        <v>174</v>
      </c>
      <c r="L6" s="61" t="s">
        <v>174</v>
      </c>
      <c r="M6" s="60" t="s">
        <v>696</v>
      </c>
      <c r="N6" s="60" t="s">
        <v>696</v>
      </c>
      <c r="O6" s="60" t="s">
        <v>21</v>
      </c>
      <c r="P6" s="60" t="s">
        <v>21</v>
      </c>
      <c r="Q6" s="60" t="s">
        <v>15</v>
      </c>
      <c r="R6" s="60" t="s">
        <v>15</v>
      </c>
      <c r="S6" s="60" t="s">
        <v>20</v>
      </c>
      <c r="T6" s="60" t="s">
        <v>20</v>
      </c>
      <c r="U6" s="60" t="s">
        <v>22</v>
      </c>
      <c r="V6" s="60" t="s">
        <v>22</v>
      </c>
      <c r="W6" s="60" t="s">
        <v>762</v>
      </c>
      <c r="X6" s="60" t="s">
        <v>16</v>
      </c>
      <c r="Y6" s="60" t="s">
        <v>759</v>
      </c>
      <c r="Z6" s="414" t="s">
        <v>763</v>
      </c>
      <c r="AA6" s="62"/>
    </row>
    <row r="7" spans="1:38" ht="18.75" customHeight="1" thickBot="1" x14ac:dyDescent="0.3">
      <c r="A7" s="417"/>
      <c r="B7" s="425"/>
      <c r="C7" s="421"/>
      <c r="D7" s="423"/>
      <c r="E7" s="423"/>
      <c r="F7" s="63" t="s">
        <v>697</v>
      </c>
      <c r="G7" s="63" t="s">
        <v>697</v>
      </c>
      <c r="H7" s="63" t="s">
        <v>13</v>
      </c>
      <c r="I7" s="63" t="s">
        <v>13</v>
      </c>
      <c r="J7" s="63" t="s">
        <v>697</v>
      </c>
      <c r="K7" s="64" t="s">
        <v>175</v>
      </c>
      <c r="L7" s="64" t="s">
        <v>175</v>
      </c>
      <c r="M7" s="63" t="s">
        <v>698</v>
      </c>
      <c r="N7" s="63" t="s">
        <v>698</v>
      </c>
      <c r="O7" s="63" t="s">
        <v>697</v>
      </c>
      <c r="P7" s="63" t="s">
        <v>697</v>
      </c>
      <c r="Q7" s="63" t="s">
        <v>697</v>
      </c>
      <c r="R7" s="63" t="s">
        <v>697</v>
      </c>
      <c r="S7" s="63" t="s">
        <v>697</v>
      </c>
      <c r="T7" s="63" t="s">
        <v>697</v>
      </c>
      <c r="U7" s="63" t="s">
        <v>699</v>
      </c>
      <c r="V7" s="63" t="s">
        <v>699</v>
      </c>
      <c r="W7" s="63" t="s">
        <v>697</v>
      </c>
      <c r="X7" s="63" t="s">
        <v>697</v>
      </c>
      <c r="Y7" s="63" t="s">
        <v>760</v>
      </c>
      <c r="Z7" s="415"/>
      <c r="AC7" s="45" t="s">
        <v>30</v>
      </c>
      <c r="AD7" s="45" t="s">
        <v>31</v>
      </c>
      <c r="AE7" s="65" t="s">
        <v>28</v>
      </c>
      <c r="AF7" s="45" t="s">
        <v>29</v>
      </c>
      <c r="AG7" s="65" t="s">
        <v>23</v>
      </c>
      <c r="AH7" s="65" t="s">
        <v>24</v>
      </c>
      <c r="AI7" s="65" t="s">
        <v>25</v>
      </c>
      <c r="AJ7" s="65" t="s">
        <v>26</v>
      </c>
      <c r="AK7" s="66" t="s">
        <v>22</v>
      </c>
      <c r="AL7" s="65" t="s">
        <v>27</v>
      </c>
    </row>
    <row r="8" spans="1:38" ht="14.25" customHeight="1" x14ac:dyDescent="0.25">
      <c r="A8" s="67"/>
      <c r="B8" s="68"/>
      <c r="C8" s="69"/>
      <c r="D8" s="70" t="str">
        <f t="shared" ref="D8:D43" si="0">IF(B8="","",E8)</f>
        <v/>
      </c>
      <c r="E8" s="71" t="e">
        <f>IF(AD8="","",AD8)</f>
        <v>#N/A</v>
      </c>
      <c r="F8" s="72" t="str">
        <f>G8</f>
        <v/>
      </c>
      <c r="G8" s="73" t="str">
        <f t="shared" ref="G8:G43" si="1">IF(B8="","",J8/((100-K8)/100))</f>
        <v/>
      </c>
      <c r="H8" s="74" t="str">
        <f>I8</f>
        <v/>
      </c>
      <c r="I8" s="75" t="str">
        <f t="shared" ref="I8:I43" si="2">IF(B8="","",ROUND(G8*AF8,1))</f>
        <v/>
      </c>
      <c r="J8" s="76"/>
      <c r="K8" s="77" t="str">
        <f>IF(B8="","",L8)</f>
        <v/>
      </c>
      <c r="L8" s="71" t="e">
        <f>AE8</f>
        <v>#N/A</v>
      </c>
      <c r="M8" s="78" t="str">
        <f>N8</f>
        <v/>
      </c>
      <c r="N8" s="71" t="str">
        <f t="shared" ref="N8:N43" si="3">IF(B8="","",ROUND((J8*AG8)/100,0))</f>
        <v/>
      </c>
      <c r="O8" s="72" t="str">
        <f>P8</f>
        <v/>
      </c>
      <c r="P8" s="75" t="str">
        <f t="shared" ref="P8:P43" si="4">IF(B8="","",ROUND((J8*AH8)/100,1))</f>
        <v/>
      </c>
      <c r="Q8" s="72" t="str">
        <f>R8</f>
        <v/>
      </c>
      <c r="R8" s="75" t="str">
        <f t="shared" ref="R8:R43" si="5">IF(B8="","",ROUND((J8*AI8)/100,1))</f>
        <v/>
      </c>
      <c r="S8" s="72" t="str">
        <f>T8</f>
        <v/>
      </c>
      <c r="T8" s="75" t="str">
        <f t="shared" ref="T8:T43" si="6">IF(B8="","",ROUND((J8*AJ8)/100,1))</f>
        <v/>
      </c>
      <c r="U8" s="72" t="str">
        <f>V8</f>
        <v/>
      </c>
      <c r="V8" s="75" t="str">
        <f t="shared" ref="V8:V43" si="7">IF(B8="","",ROUND((J8*AK8)/100,1))</f>
        <v/>
      </c>
      <c r="W8" s="72" t="str">
        <f>X8</f>
        <v/>
      </c>
      <c r="X8" s="71" t="str">
        <f t="shared" ref="X8:X43" si="8">IF(B8="","",ROUND((J8*AL8)/100,1))</f>
        <v/>
      </c>
      <c r="Y8" s="79"/>
      <c r="Z8" s="80"/>
      <c r="AC8" s="81" t="e">
        <f>VLOOKUP(B8,栄養データ!$A$2:$J$482,1,)</f>
        <v>#N/A</v>
      </c>
      <c r="AD8" s="81" t="e">
        <f>VLOOKUP(B8,栄養データ!$A$2:$J$482,3,)</f>
        <v>#N/A</v>
      </c>
      <c r="AE8" s="81" t="e">
        <f>VLOOKUP(B8,栄養データ!$A$2:$J$482,4,)</f>
        <v>#N/A</v>
      </c>
      <c r="AF8" s="81" t="e">
        <f>VLOOKUP(B8,栄養データ!$A$2:$K$482,11,)</f>
        <v>#N/A</v>
      </c>
      <c r="AG8" s="81" t="e">
        <f>VLOOKUP(B8,栄養データ!$A$2:$J$482,5,)</f>
        <v>#N/A</v>
      </c>
      <c r="AH8" s="81" t="e">
        <f>VLOOKUP(B8,栄養データ!$A$2:$J$482,6,)</f>
        <v>#N/A</v>
      </c>
      <c r="AI8" s="81" t="e">
        <f>VLOOKUP(B8,栄養データ!$A$2:$J$482,7,)</f>
        <v>#N/A</v>
      </c>
      <c r="AJ8" s="81" t="e">
        <f>VLOOKUP(B8,栄養データ!$A$2:$J$482,8,)</f>
        <v>#N/A</v>
      </c>
      <c r="AK8" s="81" t="e">
        <f>VLOOKUP(B8,栄養データ!$A$2:$J$482,9,)</f>
        <v>#N/A</v>
      </c>
      <c r="AL8" s="81" t="e">
        <f>VLOOKUP(B8,栄養データ!$A$2:$J$482,10,)</f>
        <v>#N/A</v>
      </c>
    </row>
    <row r="9" spans="1:38" ht="14.25" customHeight="1" x14ac:dyDescent="0.25">
      <c r="A9" s="82"/>
      <c r="B9" s="83"/>
      <c r="C9" s="84"/>
      <c r="D9" s="85" t="str">
        <f t="shared" si="0"/>
        <v/>
      </c>
      <c r="E9" s="86" t="e">
        <f>IF(AD9="","",AD9)</f>
        <v>#N/A</v>
      </c>
      <c r="F9" s="87" t="str">
        <f t="shared" ref="F9:F43" si="9">G9</f>
        <v/>
      </c>
      <c r="G9" s="73" t="str">
        <f t="shared" si="1"/>
        <v/>
      </c>
      <c r="H9" s="88" t="str">
        <f t="shared" ref="H9:H43" si="10">I9</f>
        <v/>
      </c>
      <c r="I9" s="89" t="str">
        <f t="shared" si="2"/>
        <v/>
      </c>
      <c r="J9" s="90"/>
      <c r="K9" s="81" t="str">
        <f>IF(B9="","",L9)</f>
        <v/>
      </c>
      <c r="L9" s="86" t="e">
        <f t="shared" ref="L9:L43" si="11">AE9</f>
        <v>#N/A</v>
      </c>
      <c r="M9" s="91" t="str">
        <f t="shared" ref="M9:M43" si="12">N9</f>
        <v/>
      </c>
      <c r="N9" s="86" t="str">
        <f t="shared" si="3"/>
        <v/>
      </c>
      <c r="O9" s="87" t="str">
        <f t="shared" ref="O9:O43" si="13">P9</f>
        <v/>
      </c>
      <c r="P9" s="89" t="str">
        <f t="shared" si="4"/>
        <v/>
      </c>
      <c r="Q9" s="87" t="str">
        <f t="shared" ref="Q9:Q43" si="14">R9</f>
        <v/>
      </c>
      <c r="R9" s="89" t="str">
        <f t="shared" si="5"/>
        <v/>
      </c>
      <c r="S9" s="87" t="str">
        <f t="shared" ref="S9:S43" si="15">T9</f>
        <v/>
      </c>
      <c r="T9" s="89" t="str">
        <f t="shared" si="6"/>
        <v/>
      </c>
      <c r="U9" s="87" t="str">
        <f t="shared" ref="U9:U43" si="16">V9</f>
        <v/>
      </c>
      <c r="V9" s="89" t="str">
        <f t="shared" si="7"/>
        <v/>
      </c>
      <c r="W9" s="87" t="str">
        <f t="shared" ref="W9:W43" si="17">X9</f>
        <v/>
      </c>
      <c r="X9" s="86" t="str">
        <f t="shared" si="8"/>
        <v/>
      </c>
      <c r="Y9" s="92"/>
      <c r="Z9" s="93"/>
      <c r="AC9" s="81" t="e">
        <f>VLOOKUP(B9,栄養データ!$A$2:$J$482,1,)</f>
        <v>#N/A</v>
      </c>
      <c r="AD9" s="81" t="e">
        <f>VLOOKUP(B9,栄養データ!$A$2:$J$482,3,)</f>
        <v>#N/A</v>
      </c>
      <c r="AE9" s="81" t="e">
        <f>VLOOKUP(B9,栄養データ!$A$2:$J$482,4,)</f>
        <v>#N/A</v>
      </c>
      <c r="AF9" s="81" t="e">
        <f>VLOOKUP(B9,栄養データ!$A$2:$K$482,11,)</f>
        <v>#N/A</v>
      </c>
      <c r="AG9" s="81" t="e">
        <f>VLOOKUP(B9,栄養データ!$A$2:$J$482,5,)</f>
        <v>#N/A</v>
      </c>
      <c r="AH9" s="81" t="e">
        <f>VLOOKUP(B9,栄養データ!$A$2:$J$482,6,)</f>
        <v>#N/A</v>
      </c>
      <c r="AI9" s="81" t="e">
        <f>VLOOKUP(B9,栄養データ!$A$2:$J$482,7,)</f>
        <v>#N/A</v>
      </c>
      <c r="AJ9" s="81" t="e">
        <f>VLOOKUP(B9,栄養データ!$A$2:$J$482,8,)</f>
        <v>#N/A</v>
      </c>
      <c r="AK9" s="81" t="e">
        <f>VLOOKUP(B9,栄養データ!$A$2:$J$482,9,)</f>
        <v>#N/A</v>
      </c>
      <c r="AL9" s="81" t="e">
        <f>VLOOKUP(B9,栄養データ!$A$2:$J$482,10,)</f>
        <v>#N/A</v>
      </c>
    </row>
    <row r="10" spans="1:38" ht="14.25" customHeight="1" x14ac:dyDescent="0.25">
      <c r="A10" s="82"/>
      <c r="B10" s="83"/>
      <c r="C10" s="84"/>
      <c r="D10" s="85" t="str">
        <f t="shared" si="0"/>
        <v/>
      </c>
      <c r="E10" s="86" t="e">
        <f>IF(AD10="","",AD10)</f>
        <v>#N/A</v>
      </c>
      <c r="F10" s="87" t="str">
        <f t="shared" si="9"/>
        <v/>
      </c>
      <c r="G10" s="73" t="str">
        <f t="shared" si="1"/>
        <v/>
      </c>
      <c r="H10" s="88" t="str">
        <f t="shared" si="10"/>
        <v/>
      </c>
      <c r="I10" s="89" t="str">
        <f t="shared" si="2"/>
        <v/>
      </c>
      <c r="J10" s="90"/>
      <c r="K10" s="81" t="str">
        <f t="shared" ref="K10:K43" si="18">IF(B10="","",L10)</f>
        <v/>
      </c>
      <c r="L10" s="86" t="e">
        <f t="shared" si="11"/>
        <v>#N/A</v>
      </c>
      <c r="M10" s="91" t="str">
        <f t="shared" si="12"/>
        <v/>
      </c>
      <c r="N10" s="86" t="str">
        <f t="shared" si="3"/>
        <v/>
      </c>
      <c r="O10" s="87" t="str">
        <f t="shared" si="13"/>
        <v/>
      </c>
      <c r="P10" s="89" t="str">
        <f t="shared" si="4"/>
        <v/>
      </c>
      <c r="Q10" s="87" t="str">
        <f t="shared" si="14"/>
        <v/>
      </c>
      <c r="R10" s="89" t="str">
        <f t="shared" si="5"/>
        <v/>
      </c>
      <c r="S10" s="87" t="str">
        <f t="shared" si="15"/>
        <v/>
      </c>
      <c r="T10" s="89" t="str">
        <f t="shared" si="6"/>
        <v/>
      </c>
      <c r="U10" s="87" t="str">
        <f t="shared" si="16"/>
        <v/>
      </c>
      <c r="V10" s="89" t="str">
        <f t="shared" si="7"/>
        <v/>
      </c>
      <c r="W10" s="87" t="str">
        <f t="shared" si="17"/>
        <v/>
      </c>
      <c r="X10" s="86" t="str">
        <f t="shared" si="8"/>
        <v/>
      </c>
      <c r="Y10" s="92"/>
      <c r="Z10" s="93"/>
      <c r="AC10" s="81" t="e">
        <f>VLOOKUP(B10,栄養データ!$A$2:$J$482,1,)</f>
        <v>#N/A</v>
      </c>
      <c r="AD10" s="81" t="e">
        <f>VLOOKUP(B10,栄養データ!$A$2:$J$482,3,)</f>
        <v>#N/A</v>
      </c>
      <c r="AE10" s="81" t="e">
        <f>VLOOKUP(B10,栄養データ!$A$2:$J$482,4,)</f>
        <v>#N/A</v>
      </c>
      <c r="AF10" s="81" t="e">
        <f>VLOOKUP(B10,栄養データ!$A$2:$K$482,11,)</f>
        <v>#N/A</v>
      </c>
      <c r="AG10" s="81" t="e">
        <f>VLOOKUP(B10,栄養データ!$A$2:$J$482,5,)</f>
        <v>#N/A</v>
      </c>
      <c r="AH10" s="81" t="e">
        <f>VLOOKUP(B10,栄養データ!$A$2:$J$482,6,)</f>
        <v>#N/A</v>
      </c>
      <c r="AI10" s="81" t="e">
        <f>VLOOKUP(B10,栄養データ!$A$2:$J$482,7,)</f>
        <v>#N/A</v>
      </c>
      <c r="AJ10" s="81" t="e">
        <f>VLOOKUP(B10,栄養データ!$A$2:$J$482,8,)</f>
        <v>#N/A</v>
      </c>
      <c r="AK10" s="81" t="e">
        <f>VLOOKUP(B10,栄養データ!$A$2:$J$482,9,)</f>
        <v>#N/A</v>
      </c>
      <c r="AL10" s="81" t="e">
        <f>VLOOKUP(B10,栄養データ!$A$2:$J$482,10,)</f>
        <v>#N/A</v>
      </c>
    </row>
    <row r="11" spans="1:38" ht="14.25" customHeight="1" x14ac:dyDescent="0.25">
      <c r="A11" s="82"/>
      <c r="B11" s="83"/>
      <c r="C11" s="84"/>
      <c r="D11" s="85" t="str">
        <f t="shared" si="0"/>
        <v/>
      </c>
      <c r="E11" s="86" t="e">
        <f t="shared" ref="E11:E26" si="19">IF(AD11="","",AD11)</f>
        <v>#N/A</v>
      </c>
      <c r="F11" s="87" t="str">
        <f t="shared" si="9"/>
        <v/>
      </c>
      <c r="G11" s="73" t="str">
        <f t="shared" si="1"/>
        <v/>
      </c>
      <c r="H11" s="88" t="str">
        <f t="shared" si="10"/>
        <v/>
      </c>
      <c r="I11" s="89" t="str">
        <f t="shared" si="2"/>
        <v/>
      </c>
      <c r="J11" s="90"/>
      <c r="K11" s="81" t="str">
        <f t="shared" si="18"/>
        <v/>
      </c>
      <c r="L11" s="86" t="e">
        <f t="shared" si="11"/>
        <v>#N/A</v>
      </c>
      <c r="M11" s="91" t="str">
        <f t="shared" si="12"/>
        <v/>
      </c>
      <c r="N11" s="86" t="str">
        <f t="shared" si="3"/>
        <v/>
      </c>
      <c r="O11" s="87" t="str">
        <f t="shared" si="13"/>
        <v/>
      </c>
      <c r="P11" s="89" t="str">
        <f t="shared" si="4"/>
        <v/>
      </c>
      <c r="Q11" s="87" t="str">
        <f t="shared" si="14"/>
        <v/>
      </c>
      <c r="R11" s="89" t="str">
        <f t="shared" si="5"/>
        <v/>
      </c>
      <c r="S11" s="87" t="str">
        <f t="shared" si="15"/>
        <v/>
      </c>
      <c r="T11" s="89" t="str">
        <f t="shared" si="6"/>
        <v/>
      </c>
      <c r="U11" s="87" t="str">
        <f t="shared" si="16"/>
        <v/>
      </c>
      <c r="V11" s="89" t="str">
        <f t="shared" si="7"/>
        <v/>
      </c>
      <c r="W11" s="87" t="str">
        <f t="shared" si="17"/>
        <v/>
      </c>
      <c r="X11" s="86" t="str">
        <f t="shared" si="8"/>
        <v/>
      </c>
      <c r="Y11" s="92"/>
      <c r="Z11" s="93"/>
      <c r="AC11" s="81" t="e">
        <f>VLOOKUP(B11,栄養データ!$A$2:$J$482,1,)</f>
        <v>#N/A</v>
      </c>
      <c r="AD11" s="81" t="e">
        <f>VLOOKUP(B11,栄養データ!$A$2:$J$482,3,)</f>
        <v>#N/A</v>
      </c>
      <c r="AE11" s="81" t="e">
        <f>VLOOKUP(B11,栄養データ!$A$2:$J$482,4,)</f>
        <v>#N/A</v>
      </c>
      <c r="AF11" s="81" t="e">
        <f>VLOOKUP(B11,栄養データ!$A$2:$K$482,11,)</f>
        <v>#N/A</v>
      </c>
      <c r="AG11" s="81" t="e">
        <f>VLOOKUP(B11,栄養データ!$A$2:$J$482,5,)</f>
        <v>#N/A</v>
      </c>
      <c r="AH11" s="81" t="e">
        <f>VLOOKUP(B11,栄養データ!$A$2:$J$482,6,)</f>
        <v>#N/A</v>
      </c>
      <c r="AI11" s="81" t="e">
        <f>VLOOKUP(B11,栄養データ!$A$2:$J$482,7,)</f>
        <v>#N/A</v>
      </c>
      <c r="AJ11" s="81" t="e">
        <f>VLOOKUP(B11,栄養データ!$A$2:$J$482,8,)</f>
        <v>#N/A</v>
      </c>
      <c r="AK11" s="81" t="e">
        <f>VLOOKUP(B11,栄養データ!$A$2:$J$482,9,)</f>
        <v>#N/A</v>
      </c>
      <c r="AL11" s="81" t="e">
        <f>VLOOKUP(B11,栄養データ!$A$2:$J$482,10,)</f>
        <v>#N/A</v>
      </c>
    </row>
    <row r="12" spans="1:38" ht="14.25" customHeight="1" x14ac:dyDescent="0.25">
      <c r="A12" s="82"/>
      <c r="B12" s="83"/>
      <c r="C12" s="84"/>
      <c r="D12" s="85" t="str">
        <f t="shared" si="0"/>
        <v/>
      </c>
      <c r="E12" s="86" t="e">
        <f t="shared" si="19"/>
        <v>#N/A</v>
      </c>
      <c r="F12" s="87" t="str">
        <f t="shared" si="9"/>
        <v/>
      </c>
      <c r="G12" s="73" t="str">
        <f t="shared" si="1"/>
        <v/>
      </c>
      <c r="H12" s="88" t="str">
        <f t="shared" si="10"/>
        <v/>
      </c>
      <c r="I12" s="89" t="str">
        <f t="shared" si="2"/>
        <v/>
      </c>
      <c r="J12" s="90"/>
      <c r="K12" s="81" t="str">
        <f t="shared" si="18"/>
        <v/>
      </c>
      <c r="L12" s="86" t="e">
        <f t="shared" si="11"/>
        <v>#N/A</v>
      </c>
      <c r="M12" s="91" t="str">
        <f t="shared" si="12"/>
        <v/>
      </c>
      <c r="N12" s="86" t="str">
        <f t="shared" si="3"/>
        <v/>
      </c>
      <c r="O12" s="87" t="str">
        <f t="shared" si="13"/>
        <v/>
      </c>
      <c r="P12" s="89" t="str">
        <f t="shared" si="4"/>
        <v/>
      </c>
      <c r="Q12" s="87" t="str">
        <f t="shared" si="14"/>
        <v/>
      </c>
      <c r="R12" s="89" t="str">
        <f t="shared" si="5"/>
        <v/>
      </c>
      <c r="S12" s="87" t="str">
        <f t="shared" si="15"/>
        <v/>
      </c>
      <c r="T12" s="89" t="str">
        <f t="shared" si="6"/>
        <v/>
      </c>
      <c r="U12" s="87" t="str">
        <f t="shared" si="16"/>
        <v/>
      </c>
      <c r="V12" s="89" t="str">
        <f t="shared" si="7"/>
        <v/>
      </c>
      <c r="W12" s="87" t="str">
        <f t="shared" si="17"/>
        <v/>
      </c>
      <c r="X12" s="86" t="str">
        <f t="shared" si="8"/>
        <v/>
      </c>
      <c r="Y12" s="92"/>
      <c r="Z12" s="93"/>
      <c r="AC12" s="81" t="e">
        <f>VLOOKUP(B12,栄養データ!$A$2:$J$482,1,)</f>
        <v>#N/A</v>
      </c>
      <c r="AD12" s="81" t="e">
        <f>VLOOKUP(B12,栄養データ!$A$2:$J$482,3,)</f>
        <v>#N/A</v>
      </c>
      <c r="AE12" s="81" t="e">
        <f>VLOOKUP(B12,栄養データ!$A$2:$J$482,4,)</f>
        <v>#N/A</v>
      </c>
      <c r="AF12" s="81" t="e">
        <f>VLOOKUP(B12,栄養データ!$A$2:$K$482,11,)</f>
        <v>#N/A</v>
      </c>
      <c r="AG12" s="81" t="e">
        <f>VLOOKUP(B12,栄養データ!$A$2:$J$482,5,)</f>
        <v>#N/A</v>
      </c>
      <c r="AH12" s="81" t="e">
        <f>VLOOKUP(B12,栄養データ!$A$2:$J$482,6,)</f>
        <v>#N/A</v>
      </c>
      <c r="AI12" s="81" t="e">
        <f>VLOOKUP(B12,栄養データ!$A$2:$J$482,7,)</f>
        <v>#N/A</v>
      </c>
      <c r="AJ12" s="81" t="e">
        <f>VLOOKUP(B12,栄養データ!$A$2:$J$482,8,)</f>
        <v>#N/A</v>
      </c>
      <c r="AK12" s="81" t="e">
        <f>VLOOKUP(B12,栄養データ!$A$2:$J$482,9,)</f>
        <v>#N/A</v>
      </c>
      <c r="AL12" s="81" t="e">
        <f>VLOOKUP(B12,栄養データ!$A$2:$J$482,10,)</f>
        <v>#N/A</v>
      </c>
    </row>
    <row r="13" spans="1:38" ht="14.25" customHeight="1" x14ac:dyDescent="0.25">
      <c r="A13" s="82"/>
      <c r="B13" s="83"/>
      <c r="C13" s="84"/>
      <c r="D13" s="85" t="str">
        <f t="shared" si="0"/>
        <v/>
      </c>
      <c r="E13" s="86" t="e">
        <f t="shared" si="19"/>
        <v>#N/A</v>
      </c>
      <c r="F13" s="87" t="str">
        <f t="shared" si="9"/>
        <v/>
      </c>
      <c r="G13" s="73" t="str">
        <f t="shared" si="1"/>
        <v/>
      </c>
      <c r="H13" s="88" t="str">
        <f t="shared" si="10"/>
        <v/>
      </c>
      <c r="I13" s="89" t="str">
        <f t="shared" si="2"/>
        <v/>
      </c>
      <c r="J13" s="90"/>
      <c r="K13" s="81" t="str">
        <f t="shared" si="18"/>
        <v/>
      </c>
      <c r="L13" s="86" t="e">
        <f t="shared" si="11"/>
        <v>#N/A</v>
      </c>
      <c r="M13" s="91" t="str">
        <f t="shared" si="12"/>
        <v/>
      </c>
      <c r="N13" s="86" t="str">
        <f t="shared" si="3"/>
        <v/>
      </c>
      <c r="O13" s="87" t="str">
        <f t="shared" si="13"/>
        <v/>
      </c>
      <c r="P13" s="89" t="str">
        <f t="shared" si="4"/>
        <v/>
      </c>
      <c r="Q13" s="87" t="str">
        <f t="shared" si="14"/>
        <v/>
      </c>
      <c r="R13" s="89" t="str">
        <f t="shared" si="5"/>
        <v/>
      </c>
      <c r="S13" s="87" t="str">
        <f t="shared" si="15"/>
        <v/>
      </c>
      <c r="T13" s="89" t="str">
        <f t="shared" si="6"/>
        <v/>
      </c>
      <c r="U13" s="87" t="str">
        <f t="shared" si="16"/>
        <v/>
      </c>
      <c r="V13" s="89" t="str">
        <f t="shared" si="7"/>
        <v/>
      </c>
      <c r="W13" s="87" t="str">
        <f t="shared" si="17"/>
        <v/>
      </c>
      <c r="X13" s="86" t="str">
        <f t="shared" si="8"/>
        <v/>
      </c>
      <c r="Y13" s="92"/>
      <c r="Z13" s="93"/>
      <c r="AC13" s="81" t="e">
        <f>VLOOKUP(B13,栄養データ!$A$2:$J$482,1,)</f>
        <v>#N/A</v>
      </c>
      <c r="AD13" s="81" t="e">
        <f>VLOOKUP(B13,栄養データ!$A$2:$J$482,3,)</f>
        <v>#N/A</v>
      </c>
      <c r="AE13" s="81" t="e">
        <f>VLOOKUP(B13,栄養データ!$A$2:$J$482,4,)</f>
        <v>#N/A</v>
      </c>
      <c r="AF13" s="81" t="e">
        <f>VLOOKUP(B13,栄養データ!$A$2:$K$482,11,)</f>
        <v>#N/A</v>
      </c>
      <c r="AG13" s="81" t="e">
        <f>VLOOKUP(B13,栄養データ!$A$2:$J$482,5,)</f>
        <v>#N/A</v>
      </c>
      <c r="AH13" s="81" t="e">
        <f>VLOOKUP(B13,栄養データ!$A$2:$J$482,6,)</f>
        <v>#N/A</v>
      </c>
      <c r="AI13" s="81" t="e">
        <f>VLOOKUP(B13,栄養データ!$A$2:$J$482,7,)</f>
        <v>#N/A</v>
      </c>
      <c r="AJ13" s="81" t="e">
        <f>VLOOKUP(B13,栄養データ!$A$2:$J$482,8,)</f>
        <v>#N/A</v>
      </c>
      <c r="AK13" s="81" t="e">
        <f>VLOOKUP(B13,栄養データ!$A$2:$J$482,9,)</f>
        <v>#N/A</v>
      </c>
      <c r="AL13" s="81" t="e">
        <f>VLOOKUP(B13,栄養データ!$A$2:$J$482,10,)</f>
        <v>#N/A</v>
      </c>
    </row>
    <row r="14" spans="1:38" ht="14.25" customHeight="1" x14ac:dyDescent="0.25">
      <c r="A14" s="94"/>
      <c r="B14" s="83"/>
      <c r="C14" s="84"/>
      <c r="D14" s="85" t="str">
        <f t="shared" si="0"/>
        <v/>
      </c>
      <c r="E14" s="86" t="e">
        <f t="shared" si="19"/>
        <v>#N/A</v>
      </c>
      <c r="F14" s="87" t="str">
        <f t="shared" si="9"/>
        <v/>
      </c>
      <c r="G14" s="73" t="str">
        <f t="shared" si="1"/>
        <v/>
      </c>
      <c r="H14" s="88" t="str">
        <f t="shared" si="10"/>
        <v/>
      </c>
      <c r="I14" s="89" t="str">
        <f t="shared" si="2"/>
        <v/>
      </c>
      <c r="J14" s="90"/>
      <c r="K14" s="81" t="str">
        <f t="shared" si="18"/>
        <v/>
      </c>
      <c r="L14" s="86" t="e">
        <f t="shared" si="11"/>
        <v>#N/A</v>
      </c>
      <c r="M14" s="91" t="str">
        <f t="shared" si="12"/>
        <v/>
      </c>
      <c r="N14" s="86" t="str">
        <f t="shared" si="3"/>
        <v/>
      </c>
      <c r="O14" s="87" t="str">
        <f t="shared" si="13"/>
        <v/>
      </c>
      <c r="P14" s="89" t="str">
        <f t="shared" si="4"/>
        <v/>
      </c>
      <c r="Q14" s="87" t="str">
        <f t="shared" si="14"/>
        <v/>
      </c>
      <c r="R14" s="89" t="str">
        <f t="shared" si="5"/>
        <v/>
      </c>
      <c r="S14" s="87" t="str">
        <f t="shared" si="15"/>
        <v/>
      </c>
      <c r="T14" s="89" t="str">
        <f t="shared" si="6"/>
        <v/>
      </c>
      <c r="U14" s="87" t="str">
        <f t="shared" si="16"/>
        <v/>
      </c>
      <c r="V14" s="89" t="str">
        <f t="shared" si="7"/>
        <v/>
      </c>
      <c r="W14" s="87" t="str">
        <f t="shared" si="17"/>
        <v/>
      </c>
      <c r="X14" s="86" t="str">
        <f t="shared" si="8"/>
        <v/>
      </c>
      <c r="Y14" s="92"/>
      <c r="Z14" s="93"/>
      <c r="AC14" s="81" t="e">
        <f>VLOOKUP(B14,栄養データ!$A$2:$J$482,1,)</f>
        <v>#N/A</v>
      </c>
      <c r="AD14" s="81" t="e">
        <f>VLOOKUP(B14,栄養データ!$A$2:$J$482,3,)</f>
        <v>#N/A</v>
      </c>
      <c r="AE14" s="81" t="e">
        <f>VLOOKUP(B14,栄養データ!$A$2:$J$482,4,)</f>
        <v>#N/A</v>
      </c>
      <c r="AF14" s="81" t="e">
        <f>VLOOKUP(B14,栄養データ!$A$2:$K$482,11,)</f>
        <v>#N/A</v>
      </c>
      <c r="AG14" s="81" t="e">
        <f>VLOOKUP(B14,栄養データ!$A$2:$J$482,5,)</f>
        <v>#N/A</v>
      </c>
      <c r="AH14" s="81" t="e">
        <f>VLOOKUP(B14,栄養データ!$A$2:$J$482,6,)</f>
        <v>#N/A</v>
      </c>
      <c r="AI14" s="81" t="e">
        <f>VLOOKUP(B14,栄養データ!$A$2:$J$482,7,)</f>
        <v>#N/A</v>
      </c>
      <c r="AJ14" s="81" t="e">
        <f>VLOOKUP(B14,栄養データ!$A$2:$J$482,8,)</f>
        <v>#N/A</v>
      </c>
      <c r="AK14" s="81" t="e">
        <f>VLOOKUP(B14,栄養データ!$A$2:$J$482,9,)</f>
        <v>#N/A</v>
      </c>
      <c r="AL14" s="81" t="e">
        <f>VLOOKUP(B14,栄養データ!$A$2:$J$482,10,)</f>
        <v>#N/A</v>
      </c>
    </row>
    <row r="15" spans="1:38" ht="14.25" customHeight="1" x14ac:dyDescent="0.25">
      <c r="A15" s="82"/>
      <c r="B15" s="83"/>
      <c r="C15" s="84"/>
      <c r="D15" s="85" t="str">
        <f t="shared" si="0"/>
        <v/>
      </c>
      <c r="E15" s="86" t="e">
        <f t="shared" si="19"/>
        <v>#N/A</v>
      </c>
      <c r="F15" s="87" t="str">
        <f t="shared" si="9"/>
        <v/>
      </c>
      <c r="G15" s="73" t="str">
        <f t="shared" si="1"/>
        <v/>
      </c>
      <c r="H15" s="88" t="str">
        <f t="shared" si="10"/>
        <v/>
      </c>
      <c r="I15" s="89" t="str">
        <f t="shared" si="2"/>
        <v/>
      </c>
      <c r="J15" s="90"/>
      <c r="K15" s="81" t="str">
        <f t="shared" si="18"/>
        <v/>
      </c>
      <c r="L15" s="86" t="e">
        <f t="shared" si="11"/>
        <v>#N/A</v>
      </c>
      <c r="M15" s="91" t="str">
        <f t="shared" si="12"/>
        <v/>
      </c>
      <c r="N15" s="86" t="str">
        <f t="shared" si="3"/>
        <v/>
      </c>
      <c r="O15" s="87" t="str">
        <f t="shared" si="13"/>
        <v/>
      </c>
      <c r="P15" s="89" t="str">
        <f t="shared" si="4"/>
        <v/>
      </c>
      <c r="Q15" s="87" t="str">
        <f t="shared" si="14"/>
        <v/>
      </c>
      <c r="R15" s="89" t="str">
        <f t="shared" si="5"/>
        <v/>
      </c>
      <c r="S15" s="87" t="str">
        <f t="shared" si="15"/>
        <v/>
      </c>
      <c r="T15" s="89" t="str">
        <f t="shared" si="6"/>
        <v/>
      </c>
      <c r="U15" s="87" t="str">
        <f t="shared" si="16"/>
        <v/>
      </c>
      <c r="V15" s="89" t="str">
        <f t="shared" si="7"/>
        <v/>
      </c>
      <c r="W15" s="87" t="str">
        <f t="shared" si="17"/>
        <v/>
      </c>
      <c r="X15" s="86" t="str">
        <f t="shared" si="8"/>
        <v/>
      </c>
      <c r="Y15" s="92"/>
      <c r="Z15" s="93"/>
      <c r="AC15" s="81" t="e">
        <f>VLOOKUP(B15,栄養データ!$A$2:$J$482,1,)</f>
        <v>#N/A</v>
      </c>
      <c r="AD15" s="81" t="e">
        <f>VLOOKUP(B15,栄養データ!$A$2:$J$482,3,)</f>
        <v>#N/A</v>
      </c>
      <c r="AE15" s="81" t="e">
        <f>VLOOKUP(B15,栄養データ!$A$2:$J$482,4,)</f>
        <v>#N/A</v>
      </c>
      <c r="AF15" s="81" t="e">
        <f>VLOOKUP(B15,栄養データ!$A$2:$K$482,11,)</f>
        <v>#N/A</v>
      </c>
      <c r="AG15" s="81" t="e">
        <f>VLOOKUP(B15,栄養データ!$A$2:$J$482,5,)</f>
        <v>#N/A</v>
      </c>
      <c r="AH15" s="81" t="e">
        <f>VLOOKUP(B15,栄養データ!$A$2:$J$482,6,)</f>
        <v>#N/A</v>
      </c>
      <c r="AI15" s="81" t="e">
        <f>VLOOKUP(B15,栄養データ!$A$2:$J$482,7,)</f>
        <v>#N/A</v>
      </c>
      <c r="AJ15" s="81" t="e">
        <f>VLOOKUP(B15,栄養データ!$A$2:$J$482,8,)</f>
        <v>#N/A</v>
      </c>
      <c r="AK15" s="81" t="e">
        <f>VLOOKUP(B15,栄養データ!$A$2:$J$482,9,)</f>
        <v>#N/A</v>
      </c>
      <c r="AL15" s="81" t="e">
        <f>VLOOKUP(B15,栄養データ!$A$2:$J$482,10,)</f>
        <v>#N/A</v>
      </c>
    </row>
    <row r="16" spans="1:38" ht="14.25" customHeight="1" x14ac:dyDescent="0.25">
      <c r="A16" s="82"/>
      <c r="B16" s="83"/>
      <c r="C16" s="84"/>
      <c r="D16" s="85" t="str">
        <f t="shared" si="0"/>
        <v/>
      </c>
      <c r="E16" s="86" t="e">
        <f t="shared" si="19"/>
        <v>#N/A</v>
      </c>
      <c r="F16" s="87" t="str">
        <f t="shared" si="9"/>
        <v/>
      </c>
      <c r="G16" s="73" t="str">
        <f t="shared" si="1"/>
        <v/>
      </c>
      <c r="H16" s="88" t="str">
        <f t="shared" si="10"/>
        <v/>
      </c>
      <c r="I16" s="89" t="str">
        <f t="shared" si="2"/>
        <v/>
      </c>
      <c r="J16" s="90"/>
      <c r="K16" s="81" t="str">
        <f t="shared" si="18"/>
        <v/>
      </c>
      <c r="L16" s="86" t="e">
        <f t="shared" si="11"/>
        <v>#N/A</v>
      </c>
      <c r="M16" s="91" t="str">
        <f t="shared" si="12"/>
        <v/>
      </c>
      <c r="N16" s="86" t="str">
        <f t="shared" si="3"/>
        <v/>
      </c>
      <c r="O16" s="87" t="str">
        <f t="shared" si="13"/>
        <v/>
      </c>
      <c r="P16" s="89" t="str">
        <f t="shared" si="4"/>
        <v/>
      </c>
      <c r="Q16" s="87" t="str">
        <f t="shared" si="14"/>
        <v/>
      </c>
      <c r="R16" s="89" t="str">
        <f t="shared" si="5"/>
        <v/>
      </c>
      <c r="S16" s="87" t="str">
        <f t="shared" si="15"/>
        <v/>
      </c>
      <c r="T16" s="89" t="str">
        <f t="shared" si="6"/>
        <v/>
      </c>
      <c r="U16" s="87" t="str">
        <f t="shared" si="16"/>
        <v/>
      </c>
      <c r="V16" s="89" t="str">
        <f t="shared" si="7"/>
        <v/>
      </c>
      <c r="W16" s="87" t="str">
        <f t="shared" si="17"/>
        <v/>
      </c>
      <c r="X16" s="86" t="str">
        <f t="shared" si="8"/>
        <v/>
      </c>
      <c r="Y16" s="92"/>
      <c r="Z16" s="93"/>
      <c r="AC16" s="81" t="e">
        <f>VLOOKUP(B16,栄養データ!$A$2:$J$482,1,)</f>
        <v>#N/A</v>
      </c>
      <c r="AD16" s="81" t="e">
        <f>VLOOKUP(B16,栄養データ!$A$2:$J$482,3,)</f>
        <v>#N/A</v>
      </c>
      <c r="AE16" s="81" t="e">
        <f>VLOOKUP(B16,栄養データ!$A$2:$J$482,4,)</f>
        <v>#N/A</v>
      </c>
      <c r="AF16" s="81" t="e">
        <f>VLOOKUP(B16,栄養データ!$A$2:$K$482,11,)</f>
        <v>#N/A</v>
      </c>
      <c r="AG16" s="81" t="e">
        <f>VLOOKUP(B16,栄養データ!$A$2:$J$482,5,)</f>
        <v>#N/A</v>
      </c>
      <c r="AH16" s="81" t="e">
        <f>VLOOKUP(B16,栄養データ!$A$2:$J$482,6,)</f>
        <v>#N/A</v>
      </c>
      <c r="AI16" s="81" t="e">
        <f>VLOOKUP(B16,栄養データ!$A$2:$J$482,7,)</f>
        <v>#N/A</v>
      </c>
      <c r="AJ16" s="81" t="e">
        <f>VLOOKUP(B16,栄養データ!$A$2:$J$482,8,)</f>
        <v>#N/A</v>
      </c>
      <c r="AK16" s="81" t="e">
        <f>VLOOKUP(B16,栄養データ!$A$2:$J$482,9,)</f>
        <v>#N/A</v>
      </c>
      <c r="AL16" s="81" t="e">
        <f>VLOOKUP(B16,栄養データ!$A$2:$J$482,10,)</f>
        <v>#N/A</v>
      </c>
    </row>
    <row r="17" spans="1:38" ht="14.25" customHeight="1" x14ac:dyDescent="0.25">
      <c r="A17" s="82"/>
      <c r="B17" s="83"/>
      <c r="C17" s="84"/>
      <c r="D17" s="85" t="str">
        <f t="shared" si="0"/>
        <v/>
      </c>
      <c r="E17" s="86" t="e">
        <f t="shared" si="19"/>
        <v>#N/A</v>
      </c>
      <c r="F17" s="87" t="str">
        <f t="shared" si="9"/>
        <v/>
      </c>
      <c r="G17" s="73" t="str">
        <f t="shared" si="1"/>
        <v/>
      </c>
      <c r="H17" s="88" t="str">
        <f t="shared" si="10"/>
        <v/>
      </c>
      <c r="I17" s="89" t="str">
        <f t="shared" si="2"/>
        <v/>
      </c>
      <c r="J17" s="90"/>
      <c r="K17" s="81" t="str">
        <f t="shared" si="18"/>
        <v/>
      </c>
      <c r="L17" s="86" t="e">
        <f t="shared" si="11"/>
        <v>#N/A</v>
      </c>
      <c r="M17" s="91" t="str">
        <f t="shared" si="12"/>
        <v/>
      </c>
      <c r="N17" s="86" t="str">
        <f t="shared" si="3"/>
        <v/>
      </c>
      <c r="O17" s="87" t="str">
        <f t="shared" si="13"/>
        <v/>
      </c>
      <c r="P17" s="89" t="str">
        <f t="shared" si="4"/>
        <v/>
      </c>
      <c r="Q17" s="87" t="str">
        <f t="shared" si="14"/>
        <v/>
      </c>
      <c r="R17" s="89" t="str">
        <f t="shared" si="5"/>
        <v/>
      </c>
      <c r="S17" s="87" t="str">
        <f t="shared" si="15"/>
        <v/>
      </c>
      <c r="T17" s="89" t="str">
        <f t="shared" si="6"/>
        <v/>
      </c>
      <c r="U17" s="87" t="str">
        <f t="shared" si="16"/>
        <v/>
      </c>
      <c r="V17" s="89" t="str">
        <f t="shared" si="7"/>
        <v/>
      </c>
      <c r="W17" s="87" t="str">
        <f t="shared" si="17"/>
        <v/>
      </c>
      <c r="X17" s="86" t="str">
        <f t="shared" si="8"/>
        <v/>
      </c>
      <c r="Y17" s="92"/>
      <c r="Z17" s="93"/>
      <c r="AC17" s="81" t="e">
        <f>VLOOKUP(B17,栄養データ!$A$2:$J$482,1,)</f>
        <v>#N/A</v>
      </c>
      <c r="AD17" s="81" t="e">
        <f>VLOOKUP(B17,栄養データ!$A$2:$J$482,3,)</f>
        <v>#N/A</v>
      </c>
      <c r="AE17" s="81" t="e">
        <f>VLOOKUP(B17,栄養データ!$A$2:$J$482,4,)</f>
        <v>#N/A</v>
      </c>
      <c r="AF17" s="81" t="e">
        <f>VLOOKUP(B17,栄養データ!$A$2:$K$482,11,)</f>
        <v>#N/A</v>
      </c>
      <c r="AG17" s="81" t="e">
        <f>VLOOKUP(B17,栄養データ!$A$2:$J$482,5,)</f>
        <v>#N/A</v>
      </c>
      <c r="AH17" s="81" t="e">
        <f>VLOOKUP(B17,栄養データ!$A$2:$J$482,6,)</f>
        <v>#N/A</v>
      </c>
      <c r="AI17" s="81" t="e">
        <f>VLOOKUP(B17,栄養データ!$A$2:$J$482,7,)</f>
        <v>#N/A</v>
      </c>
      <c r="AJ17" s="81" t="e">
        <f>VLOOKUP(B17,栄養データ!$A$2:$J$482,8,)</f>
        <v>#N/A</v>
      </c>
      <c r="AK17" s="81" t="e">
        <f>VLOOKUP(B17,栄養データ!$A$2:$J$482,9,)</f>
        <v>#N/A</v>
      </c>
      <c r="AL17" s="81" t="e">
        <f>VLOOKUP(B17,栄養データ!$A$2:$J$482,10,)</f>
        <v>#N/A</v>
      </c>
    </row>
    <row r="18" spans="1:38" ht="14.25" customHeight="1" x14ac:dyDescent="0.25">
      <c r="A18" s="82"/>
      <c r="B18" s="83"/>
      <c r="C18" s="84"/>
      <c r="D18" s="85" t="str">
        <f t="shared" si="0"/>
        <v/>
      </c>
      <c r="E18" s="86" t="e">
        <f t="shared" si="19"/>
        <v>#N/A</v>
      </c>
      <c r="F18" s="87" t="str">
        <f t="shared" si="9"/>
        <v/>
      </c>
      <c r="G18" s="73" t="str">
        <f t="shared" si="1"/>
        <v/>
      </c>
      <c r="H18" s="88" t="str">
        <f t="shared" si="10"/>
        <v/>
      </c>
      <c r="I18" s="89" t="str">
        <f t="shared" si="2"/>
        <v/>
      </c>
      <c r="J18" s="90"/>
      <c r="K18" s="81" t="str">
        <f t="shared" si="18"/>
        <v/>
      </c>
      <c r="L18" s="86" t="e">
        <f t="shared" si="11"/>
        <v>#N/A</v>
      </c>
      <c r="M18" s="91" t="str">
        <f t="shared" si="12"/>
        <v/>
      </c>
      <c r="N18" s="86" t="str">
        <f t="shared" si="3"/>
        <v/>
      </c>
      <c r="O18" s="87" t="str">
        <f t="shared" si="13"/>
        <v/>
      </c>
      <c r="P18" s="89" t="str">
        <f t="shared" si="4"/>
        <v/>
      </c>
      <c r="Q18" s="87" t="str">
        <f t="shared" si="14"/>
        <v/>
      </c>
      <c r="R18" s="89" t="str">
        <f t="shared" si="5"/>
        <v/>
      </c>
      <c r="S18" s="87" t="str">
        <f t="shared" si="15"/>
        <v/>
      </c>
      <c r="T18" s="89" t="str">
        <f t="shared" si="6"/>
        <v/>
      </c>
      <c r="U18" s="87" t="str">
        <f t="shared" si="16"/>
        <v/>
      </c>
      <c r="V18" s="89" t="str">
        <f t="shared" si="7"/>
        <v/>
      </c>
      <c r="W18" s="87" t="str">
        <f t="shared" si="17"/>
        <v/>
      </c>
      <c r="X18" s="86" t="str">
        <f t="shared" si="8"/>
        <v/>
      </c>
      <c r="Y18" s="92"/>
      <c r="Z18" s="93"/>
      <c r="AC18" s="81" t="e">
        <f>VLOOKUP(B18,栄養データ!$A$2:$J$482,1,)</f>
        <v>#N/A</v>
      </c>
      <c r="AD18" s="81" t="e">
        <f>VLOOKUP(B18,栄養データ!$A$2:$J$482,3,)</f>
        <v>#N/A</v>
      </c>
      <c r="AE18" s="81" t="e">
        <f>VLOOKUP(B18,栄養データ!$A$2:$J$482,4,)</f>
        <v>#N/A</v>
      </c>
      <c r="AF18" s="81" t="e">
        <f>VLOOKUP(B18,栄養データ!$A$2:$K$482,11,)</f>
        <v>#N/A</v>
      </c>
      <c r="AG18" s="81" t="e">
        <f>VLOOKUP(B18,栄養データ!$A$2:$J$482,5,)</f>
        <v>#N/A</v>
      </c>
      <c r="AH18" s="81" t="e">
        <f>VLOOKUP(B18,栄養データ!$A$2:$J$482,6,)</f>
        <v>#N/A</v>
      </c>
      <c r="AI18" s="81" t="e">
        <f>VLOOKUP(B18,栄養データ!$A$2:$J$482,7,)</f>
        <v>#N/A</v>
      </c>
      <c r="AJ18" s="81" t="e">
        <f>VLOOKUP(B18,栄養データ!$A$2:$J$482,8,)</f>
        <v>#N/A</v>
      </c>
      <c r="AK18" s="81" t="e">
        <f>VLOOKUP(B18,栄養データ!$A$2:$J$482,9,)</f>
        <v>#N/A</v>
      </c>
      <c r="AL18" s="81" t="e">
        <f>VLOOKUP(B18,栄養データ!$A$2:$J$482,10,)</f>
        <v>#N/A</v>
      </c>
    </row>
    <row r="19" spans="1:38" ht="14.25" customHeight="1" x14ac:dyDescent="0.25">
      <c r="A19" s="82"/>
      <c r="B19" s="83"/>
      <c r="C19" s="84"/>
      <c r="D19" s="85" t="str">
        <f t="shared" si="0"/>
        <v/>
      </c>
      <c r="E19" s="86" t="e">
        <f t="shared" si="19"/>
        <v>#N/A</v>
      </c>
      <c r="F19" s="87" t="str">
        <f t="shared" si="9"/>
        <v/>
      </c>
      <c r="G19" s="73" t="str">
        <f t="shared" si="1"/>
        <v/>
      </c>
      <c r="H19" s="88" t="str">
        <f t="shared" si="10"/>
        <v/>
      </c>
      <c r="I19" s="89" t="str">
        <f t="shared" si="2"/>
        <v/>
      </c>
      <c r="J19" s="90"/>
      <c r="K19" s="81" t="str">
        <f t="shared" si="18"/>
        <v/>
      </c>
      <c r="L19" s="86" t="e">
        <f t="shared" si="11"/>
        <v>#N/A</v>
      </c>
      <c r="M19" s="91" t="str">
        <f t="shared" si="12"/>
        <v/>
      </c>
      <c r="N19" s="86" t="str">
        <f t="shared" si="3"/>
        <v/>
      </c>
      <c r="O19" s="87" t="str">
        <f t="shared" si="13"/>
        <v/>
      </c>
      <c r="P19" s="89" t="str">
        <f t="shared" si="4"/>
        <v/>
      </c>
      <c r="Q19" s="87" t="str">
        <f t="shared" si="14"/>
        <v/>
      </c>
      <c r="R19" s="89" t="str">
        <f t="shared" si="5"/>
        <v/>
      </c>
      <c r="S19" s="87" t="str">
        <f t="shared" si="15"/>
        <v/>
      </c>
      <c r="T19" s="89" t="str">
        <f t="shared" si="6"/>
        <v/>
      </c>
      <c r="U19" s="87" t="str">
        <f t="shared" si="16"/>
        <v/>
      </c>
      <c r="V19" s="89" t="str">
        <f t="shared" si="7"/>
        <v/>
      </c>
      <c r="W19" s="87" t="str">
        <f t="shared" si="17"/>
        <v/>
      </c>
      <c r="X19" s="86" t="str">
        <f t="shared" si="8"/>
        <v/>
      </c>
      <c r="Y19" s="92"/>
      <c r="Z19" s="93"/>
      <c r="AC19" s="81" t="e">
        <f>VLOOKUP(B19,栄養データ!$A$2:$J$482,1,)</f>
        <v>#N/A</v>
      </c>
      <c r="AD19" s="81" t="e">
        <f>VLOOKUP(B19,栄養データ!$A$2:$J$482,3,)</f>
        <v>#N/A</v>
      </c>
      <c r="AE19" s="81" t="e">
        <f>VLOOKUP(B19,栄養データ!$A$2:$J$482,4,)</f>
        <v>#N/A</v>
      </c>
      <c r="AF19" s="81" t="e">
        <f>VLOOKUP(B19,栄養データ!$A$2:$K$482,11,)</f>
        <v>#N/A</v>
      </c>
      <c r="AG19" s="81" t="e">
        <f>VLOOKUP(B19,栄養データ!$A$2:$J$482,5,)</f>
        <v>#N/A</v>
      </c>
      <c r="AH19" s="81" t="e">
        <f>VLOOKUP(B19,栄養データ!$A$2:$J$482,6,)</f>
        <v>#N/A</v>
      </c>
      <c r="AI19" s="81" t="e">
        <f>VLOOKUP(B19,栄養データ!$A$2:$J$482,7,)</f>
        <v>#N/A</v>
      </c>
      <c r="AJ19" s="81" t="e">
        <f>VLOOKUP(B19,栄養データ!$A$2:$J$482,8,)</f>
        <v>#N/A</v>
      </c>
      <c r="AK19" s="81" t="e">
        <f>VLOOKUP(B19,栄養データ!$A$2:$J$482,9,)</f>
        <v>#N/A</v>
      </c>
      <c r="AL19" s="81" t="e">
        <f>VLOOKUP(B19,栄養データ!$A$2:$J$482,10,)</f>
        <v>#N/A</v>
      </c>
    </row>
    <row r="20" spans="1:38" ht="14.25" customHeight="1" x14ac:dyDescent="0.25">
      <c r="A20" s="82"/>
      <c r="B20" s="83"/>
      <c r="C20" s="84"/>
      <c r="D20" s="85" t="str">
        <f t="shared" si="0"/>
        <v/>
      </c>
      <c r="E20" s="86" t="e">
        <f t="shared" si="19"/>
        <v>#N/A</v>
      </c>
      <c r="F20" s="87" t="str">
        <f t="shared" si="9"/>
        <v/>
      </c>
      <c r="G20" s="73" t="str">
        <f t="shared" si="1"/>
        <v/>
      </c>
      <c r="H20" s="88" t="str">
        <f t="shared" si="10"/>
        <v/>
      </c>
      <c r="I20" s="89" t="str">
        <f t="shared" si="2"/>
        <v/>
      </c>
      <c r="J20" s="90"/>
      <c r="K20" s="81" t="str">
        <f t="shared" si="18"/>
        <v/>
      </c>
      <c r="L20" s="86" t="e">
        <f t="shared" si="11"/>
        <v>#N/A</v>
      </c>
      <c r="M20" s="91" t="str">
        <f t="shared" si="12"/>
        <v/>
      </c>
      <c r="N20" s="86" t="str">
        <f t="shared" si="3"/>
        <v/>
      </c>
      <c r="O20" s="87" t="str">
        <f t="shared" si="13"/>
        <v/>
      </c>
      <c r="P20" s="89" t="str">
        <f t="shared" si="4"/>
        <v/>
      </c>
      <c r="Q20" s="87" t="str">
        <f t="shared" si="14"/>
        <v/>
      </c>
      <c r="R20" s="89" t="str">
        <f t="shared" si="5"/>
        <v/>
      </c>
      <c r="S20" s="87" t="str">
        <f t="shared" si="15"/>
        <v/>
      </c>
      <c r="T20" s="89" t="str">
        <f t="shared" si="6"/>
        <v/>
      </c>
      <c r="U20" s="87" t="str">
        <f t="shared" si="16"/>
        <v/>
      </c>
      <c r="V20" s="89" t="str">
        <f t="shared" si="7"/>
        <v/>
      </c>
      <c r="W20" s="87" t="str">
        <f t="shared" si="17"/>
        <v/>
      </c>
      <c r="X20" s="86" t="str">
        <f t="shared" si="8"/>
        <v/>
      </c>
      <c r="Y20" s="92"/>
      <c r="Z20" s="95"/>
      <c r="AC20" s="81" t="e">
        <f>VLOOKUP(B20,栄養データ!$A$2:$J$482,1,)</f>
        <v>#N/A</v>
      </c>
      <c r="AD20" s="81" t="e">
        <f>VLOOKUP(B20,栄養データ!$A$2:$J$482,3,)</f>
        <v>#N/A</v>
      </c>
      <c r="AE20" s="81" t="e">
        <f>VLOOKUP(B20,栄養データ!$A$2:$J$482,4,)</f>
        <v>#N/A</v>
      </c>
      <c r="AF20" s="81" t="e">
        <f>VLOOKUP(B20,栄養データ!$A$2:$K$482,11,)</f>
        <v>#N/A</v>
      </c>
      <c r="AG20" s="81" t="e">
        <f>VLOOKUP(B20,栄養データ!$A$2:$J$482,5,)</f>
        <v>#N/A</v>
      </c>
      <c r="AH20" s="81" t="e">
        <f>VLOOKUP(B20,栄養データ!$A$2:$J$482,6,)</f>
        <v>#N/A</v>
      </c>
      <c r="AI20" s="81" t="e">
        <f>VLOOKUP(B20,栄養データ!$A$2:$J$482,7,)</f>
        <v>#N/A</v>
      </c>
      <c r="AJ20" s="81" t="e">
        <f>VLOOKUP(B20,栄養データ!$A$2:$J$482,8,)</f>
        <v>#N/A</v>
      </c>
      <c r="AK20" s="81" t="e">
        <f>VLOOKUP(B20,栄養データ!$A$2:$J$482,9,)</f>
        <v>#N/A</v>
      </c>
      <c r="AL20" s="81" t="e">
        <f>VLOOKUP(B20,栄養データ!$A$2:$J$482,10,)</f>
        <v>#N/A</v>
      </c>
    </row>
    <row r="21" spans="1:38" ht="14.25" customHeight="1" x14ac:dyDescent="0.25">
      <c r="A21" s="82"/>
      <c r="B21" s="83"/>
      <c r="C21" s="84"/>
      <c r="D21" s="85" t="str">
        <f t="shared" si="0"/>
        <v/>
      </c>
      <c r="E21" s="86" t="e">
        <f t="shared" si="19"/>
        <v>#N/A</v>
      </c>
      <c r="F21" s="87" t="str">
        <f t="shared" si="9"/>
        <v/>
      </c>
      <c r="G21" s="73" t="str">
        <f t="shared" si="1"/>
        <v/>
      </c>
      <c r="H21" s="88" t="str">
        <f t="shared" si="10"/>
        <v/>
      </c>
      <c r="I21" s="89" t="str">
        <f t="shared" si="2"/>
        <v/>
      </c>
      <c r="J21" s="90"/>
      <c r="K21" s="81" t="str">
        <f t="shared" si="18"/>
        <v/>
      </c>
      <c r="L21" s="86" t="e">
        <f t="shared" si="11"/>
        <v>#N/A</v>
      </c>
      <c r="M21" s="91" t="str">
        <f t="shared" si="12"/>
        <v/>
      </c>
      <c r="N21" s="86" t="str">
        <f t="shared" si="3"/>
        <v/>
      </c>
      <c r="O21" s="87" t="str">
        <f t="shared" si="13"/>
        <v/>
      </c>
      <c r="P21" s="89" t="str">
        <f t="shared" si="4"/>
        <v/>
      </c>
      <c r="Q21" s="87" t="str">
        <f t="shared" si="14"/>
        <v/>
      </c>
      <c r="R21" s="89" t="str">
        <f t="shared" si="5"/>
        <v/>
      </c>
      <c r="S21" s="87" t="str">
        <f t="shared" si="15"/>
        <v/>
      </c>
      <c r="T21" s="89" t="str">
        <f t="shared" si="6"/>
        <v/>
      </c>
      <c r="U21" s="87" t="str">
        <f t="shared" si="16"/>
        <v/>
      </c>
      <c r="V21" s="89" t="str">
        <f t="shared" si="7"/>
        <v/>
      </c>
      <c r="W21" s="87" t="str">
        <f t="shared" si="17"/>
        <v/>
      </c>
      <c r="X21" s="86" t="str">
        <f t="shared" si="8"/>
        <v/>
      </c>
      <c r="Y21" s="92"/>
      <c r="Z21" s="95"/>
      <c r="AC21" s="81" t="e">
        <f>VLOOKUP(B21,栄養データ!$A$2:$J$482,1,)</f>
        <v>#N/A</v>
      </c>
      <c r="AD21" s="81" t="e">
        <f>VLOOKUP(B21,栄養データ!$A$2:$J$482,3,)</f>
        <v>#N/A</v>
      </c>
      <c r="AE21" s="81" t="e">
        <f>VLOOKUP(B21,栄養データ!$A$2:$J$482,4,)</f>
        <v>#N/A</v>
      </c>
      <c r="AF21" s="81" t="e">
        <f>VLOOKUP(B21,栄養データ!$A$2:$K$482,11,)</f>
        <v>#N/A</v>
      </c>
      <c r="AG21" s="81" t="e">
        <f>VLOOKUP(B21,栄養データ!$A$2:$J$482,5,)</f>
        <v>#N/A</v>
      </c>
      <c r="AH21" s="81" t="e">
        <f>VLOOKUP(B21,栄養データ!$A$2:$J$482,6,)</f>
        <v>#N/A</v>
      </c>
      <c r="AI21" s="81" t="e">
        <f>VLOOKUP(B21,栄養データ!$A$2:$J$482,7,)</f>
        <v>#N/A</v>
      </c>
      <c r="AJ21" s="81" t="e">
        <f>VLOOKUP(B21,栄養データ!$A$2:$J$482,8,)</f>
        <v>#N/A</v>
      </c>
      <c r="AK21" s="81" t="e">
        <f>VLOOKUP(B21,栄養データ!$A$2:$J$482,9,)</f>
        <v>#N/A</v>
      </c>
      <c r="AL21" s="81" t="e">
        <f>VLOOKUP(B21,栄養データ!$A$2:$J$482,10,)</f>
        <v>#N/A</v>
      </c>
    </row>
    <row r="22" spans="1:38" ht="14.25" customHeight="1" x14ac:dyDescent="0.25">
      <c r="A22" s="82"/>
      <c r="B22" s="83"/>
      <c r="C22" s="84"/>
      <c r="D22" s="85" t="str">
        <f t="shared" si="0"/>
        <v/>
      </c>
      <c r="E22" s="86" t="e">
        <f t="shared" si="19"/>
        <v>#N/A</v>
      </c>
      <c r="F22" s="87" t="str">
        <f t="shared" si="9"/>
        <v/>
      </c>
      <c r="G22" s="73" t="str">
        <f t="shared" si="1"/>
        <v/>
      </c>
      <c r="H22" s="88" t="str">
        <f t="shared" si="10"/>
        <v/>
      </c>
      <c r="I22" s="89" t="str">
        <f t="shared" si="2"/>
        <v/>
      </c>
      <c r="J22" s="90"/>
      <c r="K22" s="81" t="str">
        <f t="shared" si="18"/>
        <v/>
      </c>
      <c r="L22" s="86" t="e">
        <f t="shared" si="11"/>
        <v>#N/A</v>
      </c>
      <c r="M22" s="91" t="str">
        <f t="shared" si="12"/>
        <v/>
      </c>
      <c r="N22" s="86" t="str">
        <f t="shared" si="3"/>
        <v/>
      </c>
      <c r="O22" s="87" t="str">
        <f t="shared" si="13"/>
        <v/>
      </c>
      <c r="P22" s="89" t="str">
        <f t="shared" si="4"/>
        <v/>
      </c>
      <c r="Q22" s="87" t="str">
        <f t="shared" si="14"/>
        <v/>
      </c>
      <c r="R22" s="89" t="str">
        <f t="shared" si="5"/>
        <v/>
      </c>
      <c r="S22" s="87" t="str">
        <f t="shared" si="15"/>
        <v/>
      </c>
      <c r="T22" s="89" t="str">
        <f t="shared" si="6"/>
        <v/>
      </c>
      <c r="U22" s="87" t="str">
        <f t="shared" si="16"/>
        <v/>
      </c>
      <c r="V22" s="89" t="str">
        <f t="shared" si="7"/>
        <v/>
      </c>
      <c r="W22" s="87" t="str">
        <f t="shared" si="17"/>
        <v/>
      </c>
      <c r="X22" s="86" t="str">
        <f t="shared" si="8"/>
        <v/>
      </c>
      <c r="Y22" s="92"/>
      <c r="Z22" s="95"/>
      <c r="AC22" s="81" t="e">
        <f>VLOOKUP(B22,栄養データ!$A$2:$J$482,1,)</f>
        <v>#N/A</v>
      </c>
      <c r="AD22" s="81" t="e">
        <f>VLOOKUP(B22,栄養データ!$A$2:$J$482,3,)</f>
        <v>#N/A</v>
      </c>
      <c r="AE22" s="81" t="e">
        <f>VLOOKUP(B22,栄養データ!$A$2:$J$482,4,)</f>
        <v>#N/A</v>
      </c>
      <c r="AF22" s="81" t="e">
        <f>VLOOKUP(B22,栄養データ!$A$2:$K$482,11,)</f>
        <v>#N/A</v>
      </c>
      <c r="AG22" s="81" t="e">
        <f>VLOOKUP(B22,栄養データ!$A$2:$J$482,5,)</f>
        <v>#N/A</v>
      </c>
      <c r="AH22" s="81" t="e">
        <f>VLOOKUP(B22,栄養データ!$A$2:$J$482,6,)</f>
        <v>#N/A</v>
      </c>
      <c r="AI22" s="81" t="e">
        <f>VLOOKUP(B22,栄養データ!$A$2:$J$482,7,)</f>
        <v>#N/A</v>
      </c>
      <c r="AJ22" s="81" t="e">
        <f>VLOOKUP(B22,栄養データ!$A$2:$J$482,8,)</f>
        <v>#N/A</v>
      </c>
      <c r="AK22" s="81" t="e">
        <f>VLOOKUP(B22,栄養データ!$A$2:$J$482,9,)</f>
        <v>#N/A</v>
      </c>
      <c r="AL22" s="81" t="e">
        <f>VLOOKUP(B22,栄養データ!$A$2:$J$482,10,)</f>
        <v>#N/A</v>
      </c>
    </row>
    <row r="23" spans="1:38" ht="14.25" customHeight="1" x14ac:dyDescent="0.25">
      <c r="A23" s="82"/>
      <c r="B23" s="83"/>
      <c r="C23" s="84"/>
      <c r="D23" s="85" t="str">
        <f t="shared" si="0"/>
        <v/>
      </c>
      <c r="E23" s="86" t="e">
        <f t="shared" si="19"/>
        <v>#N/A</v>
      </c>
      <c r="F23" s="87" t="str">
        <f t="shared" si="9"/>
        <v/>
      </c>
      <c r="G23" s="73" t="str">
        <f t="shared" si="1"/>
        <v/>
      </c>
      <c r="H23" s="88" t="str">
        <f t="shared" si="10"/>
        <v/>
      </c>
      <c r="I23" s="89" t="str">
        <f t="shared" si="2"/>
        <v/>
      </c>
      <c r="J23" s="90"/>
      <c r="K23" s="81" t="str">
        <f t="shared" si="18"/>
        <v/>
      </c>
      <c r="L23" s="86" t="e">
        <f t="shared" si="11"/>
        <v>#N/A</v>
      </c>
      <c r="M23" s="91" t="str">
        <f t="shared" si="12"/>
        <v/>
      </c>
      <c r="N23" s="86" t="str">
        <f t="shared" si="3"/>
        <v/>
      </c>
      <c r="O23" s="87" t="str">
        <f t="shared" si="13"/>
        <v/>
      </c>
      <c r="P23" s="89" t="str">
        <f t="shared" si="4"/>
        <v/>
      </c>
      <c r="Q23" s="87" t="str">
        <f t="shared" si="14"/>
        <v/>
      </c>
      <c r="R23" s="89" t="str">
        <f t="shared" si="5"/>
        <v/>
      </c>
      <c r="S23" s="87" t="str">
        <f t="shared" si="15"/>
        <v/>
      </c>
      <c r="T23" s="89" t="str">
        <f t="shared" si="6"/>
        <v/>
      </c>
      <c r="U23" s="87" t="str">
        <f t="shared" si="16"/>
        <v/>
      </c>
      <c r="V23" s="89" t="str">
        <f t="shared" si="7"/>
        <v/>
      </c>
      <c r="W23" s="87" t="str">
        <f t="shared" si="17"/>
        <v/>
      </c>
      <c r="X23" s="86" t="str">
        <f t="shared" si="8"/>
        <v/>
      </c>
      <c r="Y23" s="92"/>
      <c r="Z23" s="96"/>
      <c r="AC23" s="81" t="e">
        <f>VLOOKUP(B23,栄養データ!$A$2:$J$482,1,)</f>
        <v>#N/A</v>
      </c>
      <c r="AD23" s="81" t="e">
        <f>VLOOKUP(B23,栄養データ!$A$2:$J$482,3,)</f>
        <v>#N/A</v>
      </c>
      <c r="AE23" s="81" t="e">
        <f>VLOOKUP(B23,栄養データ!$A$2:$J$482,4,)</f>
        <v>#N/A</v>
      </c>
      <c r="AF23" s="81" t="e">
        <f>VLOOKUP(B23,栄養データ!$A$2:$K$482,11,)</f>
        <v>#N/A</v>
      </c>
      <c r="AG23" s="81" t="e">
        <f>VLOOKUP(B23,栄養データ!$A$2:$J$482,5,)</f>
        <v>#N/A</v>
      </c>
      <c r="AH23" s="81" t="e">
        <f>VLOOKUP(B23,栄養データ!$A$2:$J$482,6,)</f>
        <v>#N/A</v>
      </c>
      <c r="AI23" s="81" t="e">
        <f>VLOOKUP(B23,栄養データ!$A$2:$J$482,7,)</f>
        <v>#N/A</v>
      </c>
      <c r="AJ23" s="81" t="e">
        <f>VLOOKUP(B23,栄養データ!$A$2:$J$482,8,)</f>
        <v>#N/A</v>
      </c>
      <c r="AK23" s="81" t="e">
        <f>VLOOKUP(B23,栄養データ!$A$2:$J$482,9,)</f>
        <v>#N/A</v>
      </c>
      <c r="AL23" s="81" t="e">
        <f>VLOOKUP(B23,栄養データ!$A$2:$J$482,10,)</f>
        <v>#N/A</v>
      </c>
    </row>
    <row r="24" spans="1:38" ht="14.25" customHeight="1" x14ac:dyDescent="0.25">
      <c r="A24" s="82"/>
      <c r="B24" s="83"/>
      <c r="C24" s="84"/>
      <c r="D24" s="85" t="str">
        <f t="shared" si="0"/>
        <v/>
      </c>
      <c r="E24" s="86" t="e">
        <f t="shared" si="19"/>
        <v>#N/A</v>
      </c>
      <c r="F24" s="87" t="str">
        <f t="shared" si="9"/>
        <v/>
      </c>
      <c r="G24" s="73" t="str">
        <f t="shared" si="1"/>
        <v/>
      </c>
      <c r="H24" s="88" t="str">
        <f t="shared" si="10"/>
        <v/>
      </c>
      <c r="I24" s="89" t="str">
        <f t="shared" si="2"/>
        <v/>
      </c>
      <c r="J24" s="90"/>
      <c r="K24" s="81" t="str">
        <f t="shared" si="18"/>
        <v/>
      </c>
      <c r="L24" s="86" t="e">
        <f t="shared" si="11"/>
        <v>#N/A</v>
      </c>
      <c r="M24" s="91" t="str">
        <f t="shared" si="12"/>
        <v/>
      </c>
      <c r="N24" s="86" t="str">
        <f t="shared" si="3"/>
        <v/>
      </c>
      <c r="O24" s="87" t="str">
        <f t="shared" si="13"/>
        <v/>
      </c>
      <c r="P24" s="89" t="str">
        <f t="shared" si="4"/>
        <v/>
      </c>
      <c r="Q24" s="87" t="str">
        <f t="shared" si="14"/>
        <v/>
      </c>
      <c r="R24" s="89" t="str">
        <f t="shared" si="5"/>
        <v/>
      </c>
      <c r="S24" s="87" t="str">
        <f t="shared" si="15"/>
        <v/>
      </c>
      <c r="T24" s="89" t="str">
        <f t="shared" si="6"/>
        <v/>
      </c>
      <c r="U24" s="87" t="str">
        <f t="shared" si="16"/>
        <v/>
      </c>
      <c r="V24" s="89" t="str">
        <f t="shared" si="7"/>
        <v/>
      </c>
      <c r="W24" s="87" t="str">
        <f t="shared" si="17"/>
        <v/>
      </c>
      <c r="X24" s="86" t="str">
        <f t="shared" si="8"/>
        <v/>
      </c>
      <c r="Y24" s="92"/>
      <c r="Z24" s="97"/>
      <c r="AC24" s="81" t="e">
        <f>VLOOKUP(B24,栄養データ!$A$2:$J$482,1,)</f>
        <v>#N/A</v>
      </c>
      <c r="AD24" s="81" t="e">
        <f>VLOOKUP(B24,栄養データ!$A$2:$J$482,3,)</f>
        <v>#N/A</v>
      </c>
      <c r="AE24" s="81" t="e">
        <f>VLOOKUP(B24,栄養データ!$A$2:$J$482,4,)</f>
        <v>#N/A</v>
      </c>
      <c r="AF24" s="81" t="e">
        <f>VLOOKUP(B24,栄養データ!$A$2:$K$482,11,)</f>
        <v>#N/A</v>
      </c>
      <c r="AG24" s="81" t="e">
        <f>VLOOKUP(B24,栄養データ!$A$2:$J$482,5,)</f>
        <v>#N/A</v>
      </c>
      <c r="AH24" s="81" t="e">
        <f>VLOOKUP(B24,栄養データ!$A$2:$J$482,6,)</f>
        <v>#N/A</v>
      </c>
      <c r="AI24" s="81" t="e">
        <f>VLOOKUP(B24,栄養データ!$A$2:$J$482,7,)</f>
        <v>#N/A</v>
      </c>
      <c r="AJ24" s="81" t="e">
        <f>VLOOKUP(B24,栄養データ!$A$2:$J$482,8,)</f>
        <v>#N/A</v>
      </c>
      <c r="AK24" s="81" t="e">
        <f>VLOOKUP(B24,栄養データ!$A$2:$J$482,9,)</f>
        <v>#N/A</v>
      </c>
      <c r="AL24" s="81" t="e">
        <f>VLOOKUP(B24,栄養データ!$A$2:$J$482,10,)</f>
        <v>#N/A</v>
      </c>
    </row>
    <row r="25" spans="1:38" ht="14.25" customHeight="1" x14ac:dyDescent="0.25">
      <c r="A25" s="82"/>
      <c r="B25" s="83"/>
      <c r="C25" s="84"/>
      <c r="D25" s="85" t="str">
        <f t="shared" si="0"/>
        <v/>
      </c>
      <c r="E25" s="86" t="e">
        <f t="shared" si="19"/>
        <v>#N/A</v>
      </c>
      <c r="F25" s="87" t="str">
        <f t="shared" si="9"/>
        <v/>
      </c>
      <c r="G25" s="73" t="str">
        <f t="shared" si="1"/>
        <v/>
      </c>
      <c r="H25" s="88" t="str">
        <f t="shared" si="10"/>
        <v/>
      </c>
      <c r="I25" s="89" t="str">
        <f t="shared" si="2"/>
        <v/>
      </c>
      <c r="J25" s="90"/>
      <c r="K25" s="81" t="str">
        <f>IF(B25="","",L25)</f>
        <v/>
      </c>
      <c r="L25" s="86" t="e">
        <f t="shared" si="11"/>
        <v>#N/A</v>
      </c>
      <c r="M25" s="91" t="str">
        <f t="shared" si="12"/>
        <v/>
      </c>
      <c r="N25" s="86" t="str">
        <f t="shared" si="3"/>
        <v/>
      </c>
      <c r="O25" s="87" t="str">
        <f t="shared" si="13"/>
        <v/>
      </c>
      <c r="P25" s="89" t="str">
        <f t="shared" si="4"/>
        <v/>
      </c>
      <c r="Q25" s="87" t="str">
        <f t="shared" si="14"/>
        <v/>
      </c>
      <c r="R25" s="89" t="str">
        <f t="shared" si="5"/>
        <v/>
      </c>
      <c r="S25" s="87" t="str">
        <f t="shared" si="15"/>
        <v/>
      </c>
      <c r="T25" s="89" t="str">
        <f t="shared" si="6"/>
        <v/>
      </c>
      <c r="U25" s="87" t="str">
        <f t="shared" si="16"/>
        <v/>
      </c>
      <c r="V25" s="89" t="str">
        <f t="shared" si="7"/>
        <v/>
      </c>
      <c r="W25" s="87" t="str">
        <f t="shared" si="17"/>
        <v/>
      </c>
      <c r="X25" s="86" t="str">
        <f t="shared" si="8"/>
        <v/>
      </c>
      <c r="Y25" s="92"/>
      <c r="Z25" s="97"/>
      <c r="AC25" s="81" t="e">
        <f>VLOOKUP(B25,栄養データ!$A$2:$J$482,1,)</f>
        <v>#N/A</v>
      </c>
      <c r="AD25" s="81" t="e">
        <f>VLOOKUP(B25,栄養データ!$A$2:$J$482,3,)</f>
        <v>#N/A</v>
      </c>
      <c r="AE25" s="81" t="e">
        <f>VLOOKUP(B25,栄養データ!$A$2:$J$482,4,)</f>
        <v>#N/A</v>
      </c>
      <c r="AF25" s="81" t="e">
        <f>VLOOKUP(B25,栄養データ!$A$2:$K$482,11,)</f>
        <v>#N/A</v>
      </c>
      <c r="AG25" s="81" t="e">
        <f>VLOOKUP(B25,栄養データ!$A$2:$J$482,5,)</f>
        <v>#N/A</v>
      </c>
      <c r="AH25" s="81" t="e">
        <f>VLOOKUP(B25,栄養データ!$A$2:$J$482,6,)</f>
        <v>#N/A</v>
      </c>
      <c r="AI25" s="81" t="e">
        <f>VLOOKUP(B25,栄養データ!$A$2:$J$482,7,)</f>
        <v>#N/A</v>
      </c>
      <c r="AJ25" s="81" t="e">
        <f>VLOOKUP(B25,栄養データ!$A$2:$J$482,8,)</f>
        <v>#N/A</v>
      </c>
      <c r="AK25" s="81" t="e">
        <f>VLOOKUP(B25,栄養データ!$A$2:$J$482,9,)</f>
        <v>#N/A</v>
      </c>
      <c r="AL25" s="81" t="e">
        <f>VLOOKUP(B25,栄養データ!$A$2:$J$482,10,)</f>
        <v>#N/A</v>
      </c>
    </row>
    <row r="26" spans="1:38" ht="14.25" customHeight="1" x14ac:dyDescent="0.25">
      <c r="A26" s="94"/>
      <c r="B26" s="83"/>
      <c r="C26" s="84"/>
      <c r="D26" s="85" t="str">
        <f t="shared" si="0"/>
        <v/>
      </c>
      <c r="E26" s="86" t="e">
        <f t="shared" si="19"/>
        <v>#N/A</v>
      </c>
      <c r="F26" s="87" t="str">
        <f t="shared" si="9"/>
        <v/>
      </c>
      <c r="G26" s="73" t="str">
        <f t="shared" si="1"/>
        <v/>
      </c>
      <c r="H26" s="88" t="str">
        <f t="shared" si="10"/>
        <v/>
      </c>
      <c r="I26" s="89" t="str">
        <f t="shared" si="2"/>
        <v/>
      </c>
      <c r="J26" s="90"/>
      <c r="K26" s="81" t="str">
        <f t="shared" si="18"/>
        <v/>
      </c>
      <c r="L26" s="86" t="e">
        <f t="shared" si="11"/>
        <v>#N/A</v>
      </c>
      <c r="M26" s="91" t="str">
        <f t="shared" si="12"/>
        <v/>
      </c>
      <c r="N26" s="86" t="str">
        <f t="shared" si="3"/>
        <v/>
      </c>
      <c r="O26" s="87" t="str">
        <f t="shared" si="13"/>
        <v/>
      </c>
      <c r="P26" s="89" t="str">
        <f t="shared" si="4"/>
        <v/>
      </c>
      <c r="Q26" s="87" t="str">
        <f t="shared" si="14"/>
        <v/>
      </c>
      <c r="R26" s="89" t="str">
        <f t="shared" si="5"/>
        <v/>
      </c>
      <c r="S26" s="87" t="str">
        <f t="shared" si="15"/>
        <v/>
      </c>
      <c r="T26" s="89" t="str">
        <f t="shared" si="6"/>
        <v/>
      </c>
      <c r="U26" s="87" t="str">
        <f t="shared" si="16"/>
        <v/>
      </c>
      <c r="V26" s="89" t="str">
        <f t="shared" si="7"/>
        <v/>
      </c>
      <c r="W26" s="87" t="str">
        <f t="shared" si="17"/>
        <v/>
      </c>
      <c r="X26" s="86" t="str">
        <f t="shared" si="8"/>
        <v/>
      </c>
      <c r="Y26" s="92"/>
      <c r="Z26" s="97"/>
      <c r="AC26" s="81" t="e">
        <f>VLOOKUP(B26,栄養データ!$A$2:$J$482,1,)</f>
        <v>#N/A</v>
      </c>
      <c r="AD26" s="81" t="e">
        <f>VLOOKUP(B26,栄養データ!$A$2:$J$482,3,)</f>
        <v>#N/A</v>
      </c>
      <c r="AE26" s="81" t="e">
        <f>VLOOKUP(B26,栄養データ!$A$2:$J$482,4,)</f>
        <v>#N/A</v>
      </c>
      <c r="AF26" s="81" t="e">
        <f>VLOOKUP(B26,栄養データ!$A$2:$K$482,11,)</f>
        <v>#N/A</v>
      </c>
      <c r="AG26" s="81" t="e">
        <f>VLOOKUP(B26,栄養データ!$A$2:$J$482,5,)</f>
        <v>#N/A</v>
      </c>
      <c r="AH26" s="81" t="e">
        <f>VLOOKUP(B26,栄養データ!$A$2:$J$482,6,)</f>
        <v>#N/A</v>
      </c>
      <c r="AI26" s="81" t="e">
        <f>VLOOKUP(B26,栄養データ!$A$2:$J$482,7,)</f>
        <v>#N/A</v>
      </c>
      <c r="AJ26" s="81" t="e">
        <f>VLOOKUP(B26,栄養データ!$A$2:$J$482,8,)</f>
        <v>#N/A</v>
      </c>
      <c r="AK26" s="81" t="e">
        <f>VLOOKUP(B26,栄養データ!$A$2:$J$482,9,)</f>
        <v>#N/A</v>
      </c>
      <c r="AL26" s="81" t="e">
        <f>VLOOKUP(B26,栄養データ!$A$2:$J$482,10,)</f>
        <v>#N/A</v>
      </c>
    </row>
    <row r="27" spans="1:38" ht="14.25" customHeight="1" x14ac:dyDescent="0.25">
      <c r="A27" s="94"/>
      <c r="B27" s="83"/>
      <c r="C27" s="84"/>
      <c r="D27" s="85" t="str">
        <f t="shared" si="0"/>
        <v/>
      </c>
      <c r="E27" s="86" t="e">
        <f>IF(AD27="","",AD27)</f>
        <v>#N/A</v>
      </c>
      <c r="F27" s="87" t="str">
        <f t="shared" si="9"/>
        <v/>
      </c>
      <c r="G27" s="73" t="str">
        <f t="shared" si="1"/>
        <v/>
      </c>
      <c r="H27" s="88" t="str">
        <f t="shared" si="10"/>
        <v/>
      </c>
      <c r="I27" s="89" t="str">
        <f t="shared" si="2"/>
        <v/>
      </c>
      <c r="J27" s="90"/>
      <c r="K27" s="81" t="str">
        <f t="shared" si="18"/>
        <v/>
      </c>
      <c r="L27" s="86" t="e">
        <f t="shared" si="11"/>
        <v>#N/A</v>
      </c>
      <c r="M27" s="91" t="str">
        <f t="shared" si="12"/>
        <v/>
      </c>
      <c r="N27" s="86" t="str">
        <f t="shared" si="3"/>
        <v/>
      </c>
      <c r="O27" s="87" t="str">
        <f t="shared" si="13"/>
        <v/>
      </c>
      <c r="P27" s="89" t="str">
        <f t="shared" si="4"/>
        <v/>
      </c>
      <c r="Q27" s="87" t="str">
        <f t="shared" si="14"/>
        <v/>
      </c>
      <c r="R27" s="89" t="str">
        <f t="shared" si="5"/>
        <v/>
      </c>
      <c r="S27" s="87" t="str">
        <f t="shared" si="15"/>
        <v/>
      </c>
      <c r="T27" s="89" t="str">
        <f t="shared" si="6"/>
        <v/>
      </c>
      <c r="U27" s="87" t="str">
        <f>V27</f>
        <v/>
      </c>
      <c r="V27" s="89" t="str">
        <f t="shared" si="7"/>
        <v/>
      </c>
      <c r="W27" s="87" t="str">
        <f t="shared" si="17"/>
        <v/>
      </c>
      <c r="X27" s="86" t="str">
        <f t="shared" si="8"/>
        <v/>
      </c>
      <c r="Y27" s="92"/>
      <c r="Z27" s="97"/>
      <c r="AC27" s="81" t="e">
        <f>VLOOKUP(B27,栄養データ!$A$2:$J$482,1,)</f>
        <v>#N/A</v>
      </c>
      <c r="AD27" s="81" t="e">
        <f>VLOOKUP(B27,栄養データ!$A$2:$J$482,3,)</f>
        <v>#N/A</v>
      </c>
      <c r="AE27" s="81" t="e">
        <f>VLOOKUP(B27,栄養データ!$A$2:$J$482,4,)</f>
        <v>#N/A</v>
      </c>
      <c r="AF27" s="81" t="e">
        <f>VLOOKUP(B27,栄養データ!$A$2:$K$482,11,)</f>
        <v>#N/A</v>
      </c>
      <c r="AG27" s="81" t="e">
        <f>VLOOKUP(B27,栄養データ!$A$2:$J$482,5,)</f>
        <v>#N/A</v>
      </c>
      <c r="AH27" s="81" t="e">
        <f>VLOOKUP(B27,栄養データ!$A$2:$J$482,6,)</f>
        <v>#N/A</v>
      </c>
      <c r="AI27" s="81" t="e">
        <f>VLOOKUP(B27,栄養データ!$A$2:$J$482,7,)</f>
        <v>#N/A</v>
      </c>
      <c r="AJ27" s="81" t="e">
        <f>VLOOKUP(B27,栄養データ!$A$2:$J$482,8,)</f>
        <v>#N/A</v>
      </c>
      <c r="AK27" s="81" t="e">
        <f>VLOOKUP(B27,栄養データ!$A$2:$J$482,9,)</f>
        <v>#N/A</v>
      </c>
      <c r="AL27" s="81" t="e">
        <f>VLOOKUP(B27,栄養データ!$A$2:$J$482,10,)</f>
        <v>#N/A</v>
      </c>
    </row>
    <row r="28" spans="1:38" ht="14.25" customHeight="1" x14ac:dyDescent="0.25">
      <c r="A28" s="82"/>
      <c r="B28" s="83"/>
      <c r="C28" s="84"/>
      <c r="D28" s="85" t="str">
        <f t="shared" si="0"/>
        <v/>
      </c>
      <c r="E28" s="86" t="e">
        <f>IF(AD28="","",AD28)</f>
        <v>#N/A</v>
      </c>
      <c r="F28" s="87" t="str">
        <f t="shared" si="9"/>
        <v/>
      </c>
      <c r="G28" s="73" t="str">
        <f t="shared" si="1"/>
        <v/>
      </c>
      <c r="H28" s="88" t="str">
        <f t="shared" si="10"/>
        <v/>
      </c>
      <c r="I28" s="89" t="str">
        <f t="shared" si="2"/>
        <v/>
      </c>
      <c r="J28" s="90"/>
      <c r="K28" s="81" t="str">
        <f t="shared" si="18"/>
        <v/>
      </c>
      <c r="L28" s="86" t="e">
        <f t="shared" si="11"/>
        <v>#N/A</v>
      </c>
      <c r="M28" s="91" t="str">
        <f t="shared" si="12"/>
        <v/>
      </c>
      <c r="N28" s="86" t="str">
        <f t="shared" si="3"/>
        <v/>
      </c>
      <c r="O28" s="87" t="str">
        <f>P28</f>
        <v/>
      </c>
      <c r="P28" s="89" t="str">
        <f t="shared" si="4"/>
        <v/>
      </c>
      <c r="Q28" s="87" t="str">
        <f t="shared" si="14"/>
        <v/>
      </c>
      <c r="R28" s="89" t="str">
        <f t="shared" si="5"/>
        <v/>
      </c>
      <c r="S28" s="87" t="str">
        <f t="shared" si="15"/>
        <v/>
      </c>
      <c r="T28" s="89" t="str">
        <f t="shared" si="6"/>
        <v/>
      </c>
      <c r="U28" s="87" t="str">
        <f t="shared" si="16"/>
        <v/>
      </c>
      <c r="V28" s="89" t="str">
        <f t="shared" si="7"/>
        <v/>
      </c>
      <c r="W28" s="87" t="str">
        <f t="shared" si="17"/>
        <v/>
      </c>
      <c r="X28" s="86" t="str">
        <f t="shared" si="8"/>
        <v/>
      </c>
      <c r="Y28" s="92"/>
      <c r="Z28" s="97"/>
      <c r="AC28" s="81" t="e">
        <f>VLOOKUP(B28,栄養データ!$A$2:$J$482,1,)</f>
        <v>#N/A</v>
      </c>
      <c r="AD28" s="81" t="e">
        <f>VLOOKUP(B28,栄養データ!$A$2:$J$482,3,)</f>
        <v>#N/A</v>
      </c>
      <c r="AE28" s="81" t="e">
        <f>VLOOKUP(B28,栄養データ!$A$2:$J$482,4,)</f>
        <v>#N/A</v>
      </c>
      <c r="AF28" s="81" t="e">
        <f>VLOOKUP(B28,栄養データ!$A$2:$K$482,11,)</f>
        <v>#N/A</v>
      </c>
      <c r="AG28" s="81" t="e">
        <f>VLOOKUP(B28,栄養データ!$A$2:$J$482,5,)</f>
        <v>#N/A</v>
      </c>
      <c r="AH28" s="81" t="e">
        <f>VLOOKUP(B28,栄養データ!$A$2:$J$482,6,)</f>
        <v>#N/A</v>
      </c>
      <c r="AI28" s="81" t="e">
        <f>VLOOKUP(B28,栄養データ!$A$2:$J$482,7,)</f>
        <v>#N/A</v>
      </c>
      <c r="AJ28" s="81" t="e">
        <f>VLOOKUP(B28,栄養データ!$A$2:$J$482,8,)</f>
        <v>#N/A</v>
      </c>
      <c r="AK28" s="81" t="e">
        <f>VLOOKUP(B28,栄養データ!$A$2:$J$482,9,)</f>
        <v>#N/A</v>
      </c>
      <c r="AL28" s="81" t="e">
        <f>VLOOKUP(B28,栄養データ!$A$2:$J$482,10,)</f>
        <v>#N/A</v>
      </c>
    </row>
    <row r="29" spans="1:38" ht="14.25" customHeight="1" x14ac:dyDescent="0.25">
      <c r="A29" s="82"/>
      <c r="B29" s="83"/>
      <c r="C29" s="84"/>
      <c r="D29" s="85" t="str">
        <f t="shared" si="0"/>
        <v/>
      </c>
      <c r="E29" s="86" t="e">
        <f>IF(AD29="","",AD29)</f>
        <v>#N/A</v>
      </c>
      <c r="F29" s="87" t="str">
        <f t="shared" si="9"/>
        <v/>
      </c>
      <c r="G29" s="73" t="str">
        <f t="shared" si="1"/>
        <v/>
      </c>
      <c r="H29" s="88" t="str">
        <f t="shared" si="10"/>
        <v/>
      </c>
      <c r="I29" s="89" t="str">
        <f t="shared" si="2"/>
        <v/>
      </c>
      <c r="J29" s="90"/>
      <c r="K29" s="81" t="str">
        <f t="shared" si="18"/>
        <v/>
      </c>
      <c r="L29" s="86" t="e">
        <f t="shared" si="11"/>
        <v>#N/A</v>
      </c>
      <c r="M29" s="91" t="str">
        <f t="shared" si="12"/>
        <v/>
      </c>
      <c r="N29" s="86" t="str">
        <f t="shared" si="3"/>
        <v/>
      </c>
      <c r="O29" s="87" t="str">
        <f t="shared" si="13"/>
        <v/>
      </c>
      <c r="P29" s="89" t="str">
        <f t="shared" si="4"/>
        <v/>
      </c>
      <c r="Q29" s="87" t="str">
        <f t="shared" si="14"/>
        <v/>
      </c>
      <c r="R29" s="89" t="str">
        <f t="shared" si="5"/>
        <v/>
      </c>
      <c r="S29" s="87" t="str">
        <f t="shared" si="15"/>
        <v/>
      </c>
      <c r="T29" s="89" t="str">
        <f t="shared" si="6"/>
        <v/>
      </c>
      <c r="U29" s="87" t="str">
        <f t="shared" si="16"/>
        <v/>
      </c>
      <c r="V29" s="89" t="str">
        <f t="shared" si="7"/>
        <v/>
      </c>
      <c r="W29" s="87" t="str">
        <f t="shared" si="17"/>
        <v/>
      </c>
      <c r="X29" s="86" t="str">
        <f t="shared" si="8"/>
        <v/>
      </c>
      <c r="Y29" s="92"/>
      <c r="Z29" s="97"/>
      <c r="AC29" s="81" t="e">
        <f>VLOOKUP(B29,栄養データ!$A$2:$J$482,1,)</f>
        <v>#N/A</v>
      </c>
      <c r="AD29" s="81" t="e">
        <f>VLOOKUP(B29,栄養データ!$A$2:$J$482,3,)</f>
        <v>#N/A</v>
      </c>
      <c r="AE29" s="81" t="e">
        <f>VLOOKUP(B29,栄養データ!$A$2:$J$482,4,)</f>
        <v>#N/A</v>
      </c>
      <c r="AF29" s="81" t="e">
        <f>VLOOKUP(B29,栄養データ!$A$2:$K$482,11,)</f>
        <v>#N/A</v>
      </c>
      <c r="AG29" s="81" t="e">
        <f>VLOOKUP(B29,栄養データ!$A$2:$J$482,5,)</f>
        <v>#N/A</v>
      </c>
      <c r="AH29" s="81" t="e">
        <f>VLOOKUP(B29,栄養データ!$A$2:$J$482,6,)</f>
        <v>#N/A</v>
      </c>
      <c r="AI29" s="81" t="e">
        <f>VLOOKUP(B29,栄養データ!$A$2:$J$482,7,)</f>
        <v>#N/A</v>
      </c>
      <c r="AJ29" s="81" t="e">
        <f>VLOOKUP(B29,栄養データ!$A$2:$J$482,8,)</f>
        <v>#N/A</v>
      </c>
      <c r="AK29" s="81" t="e">
        <f>VLOOKUP(B29,栄養データ!$A$2:$J$482,9,)</f>
        <v>#N/A</v>
      </c>
      <c r="AL29" s="81" t="e">
        <f>VLOOKUP(B29,栄養データ!$A$2:$J$482,10,)</f>
        <v>#N/A</v>
      </c>
    </row>
    <row r="30" spans="1:38" ht="14.25" customHeight="1" x14ac:dyDescent="0.25">
      <c r="A30" s="82"/>
      <c r="B30" s="83"/>
      <c r="C30" s="84"/>
      <c r="D30" s="85" t="str">
        <f t="shared" si="0"/>
        <v/>
      </c>
      <c r="E30" s="86" t="e">
        <f t="shared" ref="E30:E43" si="20">IF(AD30="","",AD30)</f>
        <v>#N/A</v>
      </c>
      <c r="F30" s="87" t="str">
        <f t="shared" si="9"/>
        <v/>
      </c>
      <c r="G30" s="73" t="str">
        <f t="shared" si="1"/>
        <v/>
      </c>
      <c r="H30" s="88" t="str">
        <f t="shared" si="10"/>
        <v/>
      </c>
      <c r="I30" s="89" t="str">
        <f t="shared" si="2"/>
        <v/>
      </c>
      <c r="J30" s="90"/>
      <c r="K30" s="81" t="str">
        <f t="shared" si="18"/>
        <v/>
      </c>
      <c r="L30" s="86" t="e">
        <f t="shared" si="11"/>
        <v>#N/A</v>
      </c>
      <c r="M30" s="91" t="str">
        <f t="shared" si="12"/>
        <v/>
      </c>
      <c r="N30" s="86" t="str">
        <f t="shared" si="3"/>
        <v/>
      </c>
      <c r="O30" s="87" t="str">
        <f t="shared" si="13"/>
        <v/>
      </c>
      <c r="P30" s="89" t="str">
        <f t="shared" si="4"/>
        <v/>
      </c>
      <c r="Q30" s="87" t="str">
        <f>R30</f>
        <v/>
      </c>
      <c r="R30" s="89" t="str">
        <f t="shared" si="5"/>
        <v/>
      </c>
      <c r="S30" s="87" t="str">
        <f t="shared" si="15"/>
        <v/>
      </c>
      <c r="T30" s="89" t="str">
        <f t="shared" si="6"/>
        <v/>
      </c>
      <c r="U30" s="87" t="str">
        <f t="shared" si="16"/>
        <v/>
      </c>
      <c r="V30" s="89" t="str">
        <f t="shared" si="7"/>
        <v/>
      </c>
      <c r="W30" s="87" t="str">
        <f t="shared" si="17"/>
        <v/>
      </c>
      <c r="X30" s="86" t="str">
        <f t="shared" si="8"/>
        <v/>
      </c>
      <c r="Y30" s="92"/>
      <c r="Z30" s="97"/>
      <c r="AC30" s="81" t="e">
        <f>VLOOKUP(B30,栄養データ!$A$2:$J$482,1,)</f>
        <v>#N/A</v>
      </c>
      <c r="AD30" s="81" t="e">
        <f>VLOOKUP(B30,栄養データ!$A$2:$J$482,3,)</f>
        <v>#N/A</v>
      </c>
      <c r="AE30" s="81" t="e">
        <f>VLOOKUP(B30,栄養データ!$A$2:$J$482,4,)</f>
        <v>#N/A</v>
      </c>
      <c r="AF30" s="81" t="e">
        <f>VLOOKUP(B30,栄養データ!$A$2:$K$482,11,)</f>
        <v>#N/A</v>
      </c>
      <c r="AG30" s="81" t="e">
        <f>VLOOKUP(B30,栄養データ!$A$2:$J$482,5,)</f>
        <v>#N/A</v>
      </c>
      <c r="AH30" s="81" t="e">
        <f>VLOOKUP(B30,栄養データ!$A$2:$J$482,6,)</f>
        <v>#N/A</v>
      </c>
      <c r="AI30" s="81" t="e">
        <f>VLOOKUP(B30,栄養データ!$A$2:$J$482,7,)</f>
        <v>#N/A</v>
      </c>
      <c r="AJ30" s="81" t="e">
        <f>VLOOKUP(B30,栄養データ!$A$2:$J$482,8,)</f>
        <v>#N/A</v>
      </c>
      <c r="AK30" s="81" t="e">
        <f>VLOOKUP(B30,栄養データ!$A$2:$J$482,9,)</f>
        <v>#N/A</v>
      </c>
      <c r="AL30" s="81" t="e">
        <f>VLOOKUP(B30,栄養データ!$A$2:$J$482,10,)</f>
        <v>#N/A</v>
      </c>
    </row>
    <row r="31" spans="1:38" ht="14.25" customHeight="1" x14ac:dyDescent="0.25">
      <c r="A31" s="82"/>
      <c r="B31" s="83"/>
      <c r="C31" s="84"/>
      <c r="D31" s="85" t="str">
        <f t="shared" si="0"/>
        <v/>
      </c>
      <c r="E31" s="86" t="e">
        <f t="shared" si="20"/>
        <v>#N/A</v>
      </c>
      <c r="F31" s="87" t="str">
        <f t="shared" si="9"/>
        <v/>
      </c>
      <c r="G31" s="73" t="str">
        <f t="shared" si="1"/>
        <v/>
      </c>
      <c r="H31" s="88" t="str">
        <f t="shared" si="10"/>
        <v/>
      </c>
      <c r="I31" s="89" t="str">
        <f t="shared" si="2"/>
        <v/>
      </c>
      <c r="J31" s="90"/>
      <c r="K31" s="81" t="str">
        <f t="shared" si="18"/>
        <v/>
      </c>
      <c r="L31" s="86" t="e">
        <f t="shared" si="11"/>
        <v>#N/A</v>
      </c>
      <c r="M31" s="91" t="str">
        <f t="shared" si="12"/>
        <v/>
      </c>
      <c r="N31" s="86" t="str">
        <f t="shared" si="3"/>
        <v/>
      </c>
      <c r="O31" s="87" t="str">
        <f t="shared" si="13"/>
        <v/>
      </c>
      <c r="P31" s="89" t="str">
        <f t="shared" si="4"/>
        <v/>
      </c>
      <c r="Q31" s="87" t="str">
        <f t="shared" si="14"/>
        <v/>
      </c>
      <c r="R31" s="89" t="str">
        <f t="shared" si="5"/>
        <v/>
      </c>
      <c r="S31" s="87" t="str">
        <f t="shared" si="15"/>
        <v/>
      </c>
      <c r="T31" s="89" t="str">
        <f t="shared" si="6"/>
        <v/>
      </c>
      <c r="U31" s="87" t="str">
        <f t="shared" si="16"/>
        <v/>
      </c>
      <c r="V31" s="89" t="str">
        <f t="shared" si="7"/>
        <v/>
      </c>
      <c r="W31" s="87" t="str">
        <f t="shared" si="17"/>
        <v/>
      </c>
      <c r="X31" s="86" t="str">
        <f t="shared" si="8"/>
        <v/>
      </c>
      <c r="Y31" s="92"/>
      <c r="Z31" s="97"/>
      <c r="AC31" s="81" t="e">
        <f>VLOOKUP(B31,栄養データ!$A$2:$J$482,1,)</f>
        <v>#N/A</v>
      </c>
      <c r="AD31" s="81" t="e">
        <f>VLOOKUP(B31,栄養データ!$A$2:$J$482,3,)</f>
        <v>#N/A</v>
      </c>
      <c r="AE31" s="81" t="e">
        <f>VLOOKUP(B31,栄養データ!$A$2:$J$482,4,)</f>
        <v>#N/A</v>
      </c>
      <c r="AF31" s="81" t="e">
        <f>VLOOKUP(B31,栄養データ!$A$2:$K$482,11,)</f>
        <v>#N/A</v>
      </c>
      <c r="AG31" s="81" t="e">
        <f>VLOOKUP(B31,栄養データ!$A$2:$J$482,5,)</f>
        <v>#N/A</v>
      </c>
      <c r="AH31" s="81" t="e">
        <f>VLOOKUP(B31,栄養データ!$A$2:$J$482,6,)</f>
        <v>#N/A</v>
      </c>
      <c r="AI31" s="81" t="e">
        <f>VLOOKUP(B31,栄養データ!$A$2:$J$482,7,)</f>
        <v>#N/A</v>
      </c>
      <c r="AJ31" s="81" t="e">
        <f>VLOOKUP(B31,栄養データ!$A$2:$J$482,8,)</f>
        <v>#N/A</v>
      </c>
      <c r="AK31" s="81" t="e">
        <f>VLOOKUP(B31,栄養データ!$A$2:$J$482,9,)</f>
        <v>#N/A</v>
      </c>
      <c r="AL31" s="81" t="e">
        <f>VLOOKUP(B31,栄養データ!$A$2:$J$482,10,)</f>
        <v>#N/A</v>
      </c>
    </row>
    <row r="32" spans="1:38" ht="14.25" customHeight="1" x14ac:dyDescent="0.25">
      <c r="A32" s="82"/>
      <c r="B32" s="83"/>
      <c r="C32" s="84"/>
      <c r="D32" s="85" t="str">
        <f t="shared" si="0"/>
        <v/>
      </c>
      <c r="E32" s="86" t="e">
        <f t="shared" si="20"/>
        <v>#N/A</v>
      </c>
      <c r="F32" s="87" t="str">
        <f t="shared" si="9"/>
        <v/>
      </c>
      <c r="G32" s="73" t="str">
        <f t="shared" si="1"/>
        <v/>
      </c>
      <c r="H32" s="88" t="str">
        <f t="shared" si="10"/>
        <v/>
      </c>
      <c r="I32" s="89" t="str">
        <f t="shared" si="2"/>
        <v/>
      </c>
      <c r="J32" s="90"/>
      <c r="K32" s="81" t="str">
        <f t="shared" si="18"/>
        <v/>
      </c>
      <c r="L32" s="86" t="e">
        <f t="shared" si="11"/>
        <v>#N/A</v>
      </c>
      <c r="M32" s="91" t="str">
        <f t="shared" si="12"/>
        <v/>
      </c>
      <c r="N32" s="86" t="str">
        <f t="shared" si="3"/>
        <v/>
      </c>
      <c r="O32" s="87" t="str">
        <f t="shared" si="13"/>
        <v/>
      </c>
      <c r="P32" s="89" t="str">
        <f t="shared" si="4"/>
        <v/>
      </c>
      <c r="Q32" s="87" t="str">
        <f t="shared" si="14"/>
        <v/>
      </c>
      <c r="R32" s="89" t="str">
        <f t="shared" si="5"/>
        <v/>
      </c>
      <c r="S32" s="87" t="str">
        <f t="shared" si="15"/>
        <v/>
      </c>
      <c r="T32" s="89" t="str">
        <f t="shared" si="6"/>
        <v/>
      </c>
      <c r="U32" s="87" t="str">
        <f t="shared" si="16"/>
        <v/>
      </c>
      <c r="V32" s="89" t="str">
        <f t="shared" si="7"/>
        <v/>
      </c>
      <c r="W32" s="87" t="str">
        <f t="shared" si="17"/>
        <v/>
      </c>
      <c r="X32" s="86" t="str">
        <f t="shared" si="8"/>
        <v/>
      </c>
      <c r="Y32" s="92"/>
      <c r="Z32" s="97"/>
      <c r="AC32" s="81" t="e">
        <f>VLOOKUP(B32,栄養データ!$A$2:$J$482,1,)</f>
        <v>#N/A</v>
      </c>
      <c r="AD32" s="81" t="e">
        <f>VLOOKUP(B32,栄養データ!$A$2:$J$482,3,)</f>
        <v>#N/A</v>
      </c>
      <c r="AE32" s="81" t="e">
        <f>VLOOKUP(B32,栄養データ!$A$2:$J$482,4,)</f>
        <v>#N/A</v>
      </c>
      <c r="AF32" s="81" t="e">
        <f>VLOOKUP(B32,栄養データ!$A$2:$K$482,11,)</f>
        <v>#N/A</v>
      </c>
      <c r="AG32" s="81" t="e">
        <f>VLOOKUP(B32,栄養データ!$A$2:$J$482,5,)</f>
        <v>#N/A</v>
      </c>
      <c r="AH32" s="81" t="e">
        <f>VLOOKUP(B32,栄養データ!$A$2:$J$482,6,)</f>
        <v>#N/A</v>
      </c>
      <c r="AI32" s="81" t="e">
        <f>VLOOKUP(B32,栄養データ!$A$2:$J$482,7,)</f>
        <v>#N/A</v>
      </c>
      <c r="AJ32" s="81" t="e">
        <f>VLOOKUP(B32,栄養データ!$A$2:$J$482,8,)</f>
        <v>#N/A</v>
      </c>
      <c r="AK32" s="81" t="e">
        <f>VLOOKUP(B32,栄養データ!$A$2:$J$482,9,)</f>
        <v>#N/A</v>
      </c>
      <c r="AL32" s="81" t="e">
        <f>VLOOKUP(B32,栄養データ!$A$2:$J$482,10,)</f>
        <v>#N/A</v>
      </c>
    </row>
    <row r="33" spans="1:38" ht="14.25" customHeight="1" x14ac:dyDescent="0.25">
      <c r="A33" s="82"/>
      <c r="B33" s="83"/>
      <c r="C33" s="84"/>
      <c r="D33" s="85" t="str">
        <f t="shared" si="0"/>
        <v/>
      </c>
      <c r="E33" s="86" t="e">
        <f t="shared" si="20"/>
        <v>#N/A</v>
      </c>
      <c r="F33" s="87" t="str">
        <f t="shared" si="9"/>
        <v/>
      </c>
      <c r="G33" s="73" t="str">
        <f t="shared" si="1"/>
        <v/>
      </c>
      <c r="H33" s="88" t="str">
        <f t="shared" si="10"/>
        <v/>
      </c>
      <c r="I33" s="89" t="str">
        <f t="shared" si="2"/>
        <v/>
      </c>
      <c r="J33" s="90"/>
      <c r="K33" s="81" t="str">
        <f t="shared" si="18"/>
        <v/>
      </c>
      <c r="L33" s="86" t="e">
        <f t="shared" si="11"/>
        <v>#N/A</v>
      </c>
      <c r="M33" s="91" t="str">
        <f t="shared" si="12"/>
        <v/>
      </c>
      <c r="N33" s="86" t="str">
        <f t="shared" si="3"/>
        <v/>
      </c>
      <c r="O33" s="87" t="str">
        <f t="shared" si="13"/>
        <v/>
      </c>
      <c r="P33" s="89" t="str">
        <f t="shared" si="4"/>
        <v/>
      </c>
      <c r="Q33" s="87" t="str">
        <f t="shared" si="14"/>
        <v/>
      </c>
      <c r="R33" s="89" t="str">
        <f t="shared" si="5"/>
        <v/>
      </c>
      <c r="S33" s="87" t="str">
        <f t="shared" si="15"/>
        <v/>
      </c>
      <c r="T33" s="89" t="str">
        <f t="shared" si="6"/>
        <v/>
      </c>
      <c r="U33" s="87" t="str">
        <f t="shared" si="16"/>
        <v/>
      </c>
      <c r="V33" s="89" t="str">
        <f t="shared" si="7"/>
        <v/>
      </c>
      <c r="W33" s="87" t="str">
        <f t="shared" si="17"/>
        <v/>
      </c>
      <c r="X33" s="86" t="str">
        <f t="shared" si="8"/>
        <v/>
      </c>
      <c r="Y33" s="92"/>
      <c r="Z33" s="97"/>
      <c r="AC33" s="81" t="e">
        <f>VLOOKUP(B33,栄養データ!$A$2:$J$482,1,)</f>
        <v>#N/A</v>
      </c>
      <c r="AD33" s="81" t="e">
        <f>VLOOKUP(B33,栄養データ!$A$2:$J$482,3,)</f>
        <v>#N/A</v>
      </c>
      <c r="AE33" s="81" t="e">
        <f>VLOOKUP(B33,栄養データ!$A$2:$J$482,4,)</f>
        <v>#N/A</v>
      </c>
      <c r="AF33" s="81" t="e">
        <f>VLOOKUP(B33,栄養データ!$A$2:$K$482,11,)</f>
        <v>#N/A</v>
      </c>
      <c r="AG33" s="81" t="e">
        <f>VLOOKUP(B33,栄養データ!$A$2:$J$482,5,)</f>
        <v>#N/A</v>
      </c>
      <c r="AH33" s="81" t="e">
        <f>VLOOKUP(B33,栄養データ!$A$2:$J$482,6,)</f>
        <v>#N/A</v>
      </c>
      <c r="AI33" s="81" t="e">
        <f>VLOOKUP(B33,栄養データ!$A$2:$J$482,7,)</f>
        <v>#N/A</v>
      </c>
      <c r="AJ33" s="81" t="e">
        <f>VLOOKUP(B33,栄養データ!$A$2:$J$482,8,)</f>
        <v>#N/A</v>
      </c>
      <c r="AK33" s="81" t="e">
        <f>VLOOKUP(B33,栄養データ!$A$2:$J$482,9,)</f>
        <v>#N/A</v>
      </c>
      <c r="AL33" s="81" t="e">
        <f>VLOOKUP(B33,栄養データ!$A$2:$J$482,10,)</f>
        <v>#N/A</v>
      </c>
    </row>
    <row r="34" spans="1:38" ht="14.25" customHeight="1" x14ac:dyDescent="0.25">
      <c r="A34" s="82"/>
      <c r="B34" s="83"/>
      <c r="C34" s="84"/>
      <c r="D34" s="85" t="str">
        <f t="shared" si="0"/>
        <v/>
      </c>
      <c r="E34" s="86" t="e">
        <f t="shared" si="20"/>
        <v>#N/A</v>
      </c>
      <c r="F34" s="87" t="str">
        <f t="shared" si="9"/>
        <v/>
      </c>
      <c r="G34" s="73" t="str">
        <f t="shared" si="1"/>
        <v/>
      </c>
      <c r="H34" s="88" t="str">
        <f t="shared" si="10"/>
        <v/>
      </c>
      <c r="I34" s="89" t="str">
        <f t="shared" si="2"/>
        <v/>
      </c>
      <c r="J34" s="90"/>
      <c r="K34" s="81" t="str">
        <f t="shared" si="18"/>
        <v/>
      </c>
      <c r="L34" s="86" t="e">
        <f t="shared" si="11"/>
        <v>#N/A</v>
      </c>
      <c r="M34" s="91" t="str">
        <f t="shared" si="12"/>
        <v/>
      </c>
      <c r="N34" s="86" t="str">
        <f t="shared" si="3"/>
        <v/>
      </c>
      <c r="O34" s="87" t="str">
        <f t="shared" si="13"/>
        <v/>
      </c>
      <c r="P34" s="89" t="str">
        <f t="shared" si="4"/>
        <v/>
      </c>
      <c r="Q34" s="87" t="str">
        <f t="shared" si="14"/>
        <v/>
      </c>
      <c r="R34" s="89" t="str">
        <f t="shared" si="5"/>
        <v/>
      </c>
      <c r="S34" s="87" t="str">
        <f t="shared" si="15"/>
        <v/>
      </c>
      <c r="T34" s="89" t="str">
        <f t="shared" si="6"/>
        <v/>
      </c>
      <c r="U34" s="87" t="str">
        <f t="shared" si="16"/>
        <v/>
      </c>
      <c r="V34" s="89" t="str">
        <f t="shared" si="7"/>
        <v/>
      </c>
      <c r="W34" s="87" t="str">
        <f t="shared" si="17"/>
        <v/>
      </c>
      <c r="X34" s="86" t="str">
        <f t="shared" si="8"/>
        <v/>
      </c>
      <c r="Y34" s="92"/>
      <c r="Z34" s="97"/>
      <c r="AC34" s="81" t="e">
        <f>VLOOKUP(B34,栄養データ!$A$2:$J$482,1,)</f>
        <v>#N/A</v>
      </c>
      <c r="AD34" s="81" t="e">
        <f>VLOOKUP(B34,栄養データ!$A$2:$J$482,3,)</f>
        <v>#N/A</v>
      </c>
      <c r="AE34" s="81" t="e">
        <f>VLOOKUP(B34,栄養データ!$A$2:$J$482,4,)</f>
        <v>#N/A</v>
      </c>
      <c r="AF34" s="81" t="e">
        <f>VLOOKUP(B34,栄養データ!$A$2:$K$482,11,)</f>
        <v>#N/A</v>
      </c>
      <c r="AG34" s="81" t="e">
        <f>VLOOKUP(B34,栄養データ!$A$2:$J$482,5,)</f>
        <v>#N/A</v>
      </c>
      <c r="AH34" s="81" t="e">
        <f>VLOOKUP(B34,栄養データ!$A$2:$J$482,6,)</f>
        <v>#N/A</v>
      </c>
      <c r="AI34" s="81" t="e">
        <f>VLOOKUP(B34,栄養データ!$A$2:$J$482,7,)</f>
        <v>#N/A</v>
      </c>
      <c r="AJ34" s="81" t="e">
        <f>VLOOKUP(B34,栄養データ!$A$2:$J$482,8,)</f>
        <v>#N/A</v>
      </c>
      <c r="AK34" s="81" t="e">
        <f>VLOOKUP(B34,栄養データ!$A$2:$J$482,9,)</f>
        <v>#N/A</v>
      </c>
      <c r="AL34" s="81" t="e">
        <f>VLOOKUP(B34,栄養データ!$A$2:$J$482,10,)</f>
        <v>#N/A</v>
      </c>
    </row>
    <row r="35" spans="1:38" ht="14.25" customHeight="1" x14ac:dyDescent="0.25">
      <c r="A35" s="82"/>
      <c r="B35" s="83"/>
      <c r="C35" s="84"/>
      <c r="D35" s="85" t="str">
        <f t="shared" si="0"/>
        <v/>
      </c>
      <c r="E35" s="86" t="e">
        <f t="shared" si="20"/>
        <v>#N/A</v>
      </c>
      <c r="F35" s="87" t="str">
        <f t="shared" si="9"/>
        <v/>
      </c>
      <c r="G35" s="73" t="str">
        <f t="shared" si="1"/>
        <v/>
      </c>
      <c r="H35" s="88" t="str">
        <f t="shared" si="10"/>
        <v/>
      </c>
      <c r="I35" s="89" t="str">
        <f t="shared" si="2"/>
        <v/>
      </c>
      <c r="J35" s="90"/>
      <c r="K35" s="81" t="str">
        <f t="shared" si="18"/>
        <v/>
      </c>
      <c r="L35" s="86" t="e">
        <f t="shared" si="11"/>
        <v>#N/A</v>
      </c>
      <c r="M35" s="91" t="str">
        <f t="shared" si="12"/>
        <v/>
      </c>
      <c r="N35" s="86" t="str">
        <f t="shared" si="3"/>
        <v/>
      </c>
      <c r="O35" s="87" t="str">
        <f t="shared" si="13"/>
        <v/>
      </c>
      <c r="P35" s="89" t="str">
        <f t="shared" si="4"/>
        <v/>
      </c>
      <c r="Q35" s="87" t="str">
        <f t="shared" si="14"/>
        <v/>
      </c>
      <c r="R35" s="89" t="str">
        <f t="shared" si="5"/>
        <v/>
      </c>
      <c r="S35" s="87" t="str">
        <f t="shared" si="15"/>
        <v/>
      </c>
      <c r="T35" s="89" t="str">
        <f t="shared" si="6"/>
        <v/>
      </c>
      <c r="U35" s="87" t="str">
        <f t="shared" si="16"/>
        <v/>
      </c>
      <c r="V35" s="89" t="str">
        <f t="shared" si="7"/>
        <v/>
      </c>
      <c r="W35" s="87" t="str">
        <f t="shared" si="17"/>
        <v/>
      </c>
      <c r="X35" s="86" t="str">
        <f t="shared" si="8"/>
        <v/>
      </c>
      <c r="Y35" s="92"/>
      <c r="Z35" s="97"/>
      <c r="AC35" s="81" t="e">
        <f>VLOOKUP(B35,栄養データ!$A$2:$J$482,1,)</f>
        <v>#N/A</v>
      </c>
      <c r="AD35" s="81" t="e">
        <f>VLOOKUP(B35,栄養データ!$A$2:$J$482,3,)</f>
        <v>#N/A</v>
      </c>
      <c r="AE35" s="81" t="e">
        <f>VLOOKUP(B35,栄養データ!$A$2:$J$482,4,)</f>
        <v>#N/A</v>
      </c>
      <c r="AF35" s="81" t="e">
        <f>VLOOKUP(B35,栄養データ!$A$2:$K$482,11,)</f>
        <v>#N/A</v>
      </c>
      <c r="AG35" s="81" t="e">
        <f>VLOOKUP(B35,栄養データ!$A$2:$J$482,5,)</f>
        <v>#N/A</v>
      </c>
      <c r="AH35" s="81" t="e">
        <f>VLOOKUP(B35,栄養データ!$A$2:$J$482,6,)</f>
        <v>#N/A</v>
      </c>
      <c r="AI35" s="81" t="e">
        <f>VLOOKUP(B35,栄養データ!$A$2:$J$482,7,)</f>
        <v>#N/A</v>
      </c>
      <c r="AJ35" s="81" t="e">
        <f>VLOOKUP(B35,栄養データ!$A$2:$J$482,8,)</f>
        <v>#N/A</v>
      </c>
      <c r="AK35" s="81" t="e">
        <f>VLOOKUP(B35,栄養データ!$A$2:$J$482,9,)</f>
        <v>#N/A</v>
      </c>
      <c r="AL35" s="81" t="e">
        <f>VLOOKUP(B35,栄養データ!$A$2:$J$482,10,)</f>
        <v>#N/A</v>
      </c>
    </row>
    <row r="36" spans="1:38" ht="14.25" customHeight="1" x14ac:dyDescent="0.25">
      <c r="A36" s="82"/>
      <c r="B36" s="83"/>
      <c r="C36" s="84"/>
      <c r="D36" s="85" t="str">
        <f t="shared" si="0"/>
        <v/>
      </c>
      <c r="E36" s="86" t="e">
        <f t="shared" si="20"/>
        <v>#N/A</v>
      </c>
      <c r="F36" s="87" t="str">
        <f t="shared" si="9"/>
        <v/>
      </c>
      <c r="G36" s="73" t="str">
        <f t="shared" si="1"/>
        <v/>
      </c>
      <c r="H36" s="88" t="str">
        <f t="shared" si="10"/>
        <v/>
      </c>
      <c r="I36" s="89" t="str">
        <f t="shared" si="2"/>
        <v/>
      </c>
      <c r="J36" s="90"/>
      <c r="K36" s="81" t="str">
        <f t="shared" si="18"/>
        <v/>
      </c>
      <c r="L36" s="86" t="e">
        <f t="shared" si="11"/>
        <v>#N/A</v>
      </c>
      <c r="M36" s="91" t="str">
        <f t="shared" si="12"/>
        <v/>
      </c>
      <c r="N36" s="86" t="str">
        <f t="shared" si="3"/>
        <v/>
      </c>
      <c r="O36" s="87" t="str">
        <f t="shared" si="13"/>
        <v/>
      </c>
      <c r="P36" s="89" t="str">
        <f t="shared" si="4"/>
        <v/>
      </c>
      <c r="Q36" s="87" t="str">
        <f t="shared" si="14"/>
        <v/>
      </c>
      <c r="R36" s="89" t="str">
        <f t="shared" si="5"/>
        <v/>
      </c>
      <c r="S36" s="87" t="str">
        <f t="shared" si="15"/>
        <v/>
      </c>
      <c r="T36" s="89" t="str">
        <f t="shared" si="6"/>
        <v/>
      </c>
      <c r="U36" s="87" t="str">
        <f t="shared" si="16"/>
        <v/>
      </c>
      <c r="V36" s="89" t="str">
        <f t="shared" si="7"/>
        <v/>
      </c>
      <c r="W36" s="87" t="str">
        <f t="shared" si="17"/>
        <v/>
      </c>
      <c r="X36" s="86" t="str">
        <f t="shared" si="8"/>
        <v/>
      </c>
      <c r="Y36" s="92"/>
      <c r="Z36" s="97"/>
      <c r="AC36" s="81" t="e">
        <f>VLOOKUP(B36,栄養データ!$A$2:$J$482,1,)</f>
        <v>#N/A</v>
      </c>
      <c r="AD36" s="81" t="e">
        <f>VLOOKUP(B36,栄養データ!$A$2:$J$482,3,)</f>
        <v>#N/A</v>
      </c>
      <c r="AE36" s="81" t="e">
        <f>VLOOKUP(B36,栄養データ!$A$2:$J$482,4,)</f>
        <v>#N/A</v>
      </c>
      <c r="AF36" s="81" t="e">
        <f>VLOOKUP(B36,栄養データ!$A$2:$K$482,11,)</f>
        <v>#N/A</v>
      </c>
      <c r="AG36" s="81" t="e">
        <f>VLOOKUP(B36,栄養データ!$A$2:$J$482,5,)</f>
        <v>#N/A</v>
      </c>
      <c r="AH36" s="81" t="e">
        <f>VLOOKUP(B36,栄養データ!$A$2:$J$482,6,)</f>
        <v>#N/A</v>
      </c>
      <c r="AI36" s="81" t="e">
        <f>VLOOKUP(B36,栄養データ!$A$2:$J$482,7,)</f>
        <v>#N/A</v>
      </c>
      <c r="AJ36" s="81" t="e">
        <f>VLOOKUP(B36,栄養データ!$A$2:$J$482,8,)</f>
        <v>#N/A</v>
      </c>
      <c r="AK36" s="81" t="e">
        <f>VLOOKUP(B36,栄養データ!$A$2:$J$482,9,)</f>
        <v>#N/A</v>
      </c>
      <c r="AL36" s="81" t="e">
        <f>VLOOKUP(B36,栄養データ!$A$2:$J$482,10,)</f>
        <v>#N/A</v>
      </c>
    </row>
    <row r="37" spans="1:38" ht="14.25" customHeight="1" x14ac:dyDescent="0.25">
      <c r="A37" s="82"/>
      <c r="B37" s="83"/>
      <c r="C37" s="84"/>
      <c r="D37" s="85" t="str">
        <f t="shared" si="0"/>
        <v/>
      </c>
      <c r="E37" s="86" t="e">
        <f t="shared" si="20"/>
        <v>#N/A</v>
      </c>
      <c r="F37" s="87" t="str">
        <f t="shared" si="9"/>
        <v/>
      </c>
      <c r="G37" s="73" t="str">
        <f t="shared" si="1"/>
        <v/>
      </c>
      <c r="H37" s="88" t="str">
        <f t="shared" si="10"/>
        <v/>
      </c>
      <c r="I37" s="89" t="str">
        <f t="shared" si="2"/>
        <v/>
      </c>
      <c r="J37" s="90"/>
      <c r="K37" s="81" t="str">
        <f t="shared" si="18"/>
        <v/>
      </c>
      <c r="L37" s="86" t="e">
        <f t="shared" si="11"/>
        <v>#N/A</v>
      </c>
      <c r="M37" s="91" t="str">
        <f t="shared" si="12"/>
        <v/>
      </c>
      <c r="N37" s="86" t="str">
        <f t="shared" si="3"/>
        <v/>
      </c>
      <c r="O37" s="87" t="str">
        <f t="shared" si="13"/>
        <v/>
      </c>
      <c r="P37" s="89" t="str">
        <f t="shared" si="4"/>
        <v/>
      </c>
      <c r="Q37" s="87" t="str">
        <f t="shared" si="14"/>
        <v/>
      </c>
      <c r="R37" s="89" t="str">
        <f t="shared" si="5"/>
        <v/>
      </c>
      <c r="S37" s="87" t="str">
        <f t="shared" si="15"/>
        <v/>
      </c>
      <c r="T37" s="89" t="str">
        <f t="shared" si="6"/>
        <v/>
      </c>
      <c r="U37" s="87" t="str">
        <f t="shared" si="16"/>
        <v/>
      </c>
      <c r="V37" s="89" t="str">
        <f t="shared" si="7"/>
        <v/>
      </c>
      <c r="W37" s="87" t="str">
        <f t="shared" si="17"/>
        <v/>
      </c>
      <c r="X37" s="86" t="str">
        <f t="shared" si="8"/>
        <v/>
      </c>
      <c r="Y37" s="92"/>
      <c r="Z37" s="95"/>
      <c r="AC37" s="81" t="e">
        <f>VLOOKUP(B37,栄養データ!$A$2:$J$482,1,)</f>
        <v>#N/A</v>
      </c>
      <c r="AD37" s="81" t="e">
        <f>VLOOKUP(B37,栄養データ!$A$2:$J$482,3,)</f>
        <v>#N/A</v>
      </c>
      <c r="AE37" s="81" t="e">
        <f>VLOOKUP(B37,栄養データ!$A$2:$J$482,4,)</f>
        <v>#N/A</v>
      </c>
      <c r="AF37" s="81" t="e">
        <f>VLOOKUP(B37,栄養データ!$A$2:$K$482,11,)</f>
        <v>#N/A</v>
      </c>
      <c r="AG37" s="81" t="e">
        <f>VLOOKUP(B37,栄養データ!$A$2:$J$482,5,)</f>
        <v>#N/A</v>
      </c>
      <c r="AH37" s="81" t="e">
        <f>VLOOKUP(B37,栄養データ!$A$2:$J$482,6,)</f>
        <v>#N/A</v>
      </c>
      <c r="AI37" s="81" t="e">
        <f>VLOOKUP(B37,栄養データ!$A$2:$J$482,7,)</f>
        <v>#N/A</v>
      </c>
      <c r="AJ37" s="81" t="e">
        <f>VLOOKUP(B37,栄養データ!$A$2:$J$482,8,)</f>
        <v>#N/A</v>
      </c>
      <c r="AK37" s="81" t="e">
        <f>VLOOKUP(B37,栄養データ!$A$2:$J$482,9,)</f>
        <v>#N/A</v>
      </c>
      <c r="AL37" s="81" t="e">
        <f>VLOOKUP(B37,栄養データ!$A$2:$J$482,10,)</f>
        <v>#N/A</v>
      </c>
    </row>
    <row r="38" spans="1:38" ht="14.25" customHeight="1" x14ac:dyDescent="0.25">
      <c r="A38" s="98"/>
      <c r="B38" s="83"/>
      <c r="C38" s="84"/>
      <c r="D38" s="85" t="str">
        <f t="shared" si="0"/>
        <v/>
      </c>
      <c r="E38" s="86" t="e">
        <f t="shared" si="20"/>
        <v>#N/A</v>
      </c>
      <c r="F38" s="87" t="str">
        <f t="shared" si="9"/>
        <v/>
      </c>
      <c r="G38" s="73" t="str">
        <f t="shared" si="1"/>
        <v/>
      </c>
      <c r="H38" s="88" t="str">
        <f t="shared" si="10"/>
        <v/>
      </c>
      <c r="I38" s="89" t="str">
        <f t="shared" si="2"/>
        <v/>
      </c>
      <c r="J38" s="90"/>
      <c r="K38" s="81" t="str">
        <f t="shared" si="18"/>
        <v/>
      </c>
      <c r="L38" s="86" t="e">
        <f t="shared" si="11"/>
        <v>#N/A</v>
      </c>
      <c r="M38" s="91" t="str">
        <f t="shared" si="12"/>
        <v/>
      </c>
      <c r="N38" s="86" t="str">
        <f t="shared" si="3"/>
        <v/>
      </c>
      <c r="O38" s="87" t="str">
        <f t="shared" si="13"/>
        <v/>
      </c>
      <c r="P38" s="89" t="str">
        <f t="shared" si="4"/>
        <v/>
      </c>
      <c r="Q38" s="87" t="str">
        <f t="shared" si="14"/>
        <v/>
      </c>
      <c r="R38" s="89" t="str">
        <f t="shared" si="5"/>
        <v/>
      </c>
      <c r="S38" s="87" t="str">
        <f t="shared" si="15"/>
        <v/>
      </c>
      <c r="T38" s="89" t="str">
        <f t="shared" si="6"/>
        <v/>
      </c>
      <c r="U38" s="87" t="str">
        <f t="shared" si="16"/>
        <v/>
      </c>
      <c r="V38" s="89" t="str">
        <f t="shared" si="7"/>
        <v/>
      </c>
      <c r="W38" s="87" t="str">
        <f t="shared" si="17"/>
        <v/>
      </c>
      <c r="X38" s="86" t="str">
        <f t="shared" si="8"/>
        <v/>
      </c>
      <c r="Y38" s="92"/>
      <c r="Z38" s="95"/>
      <c r="AC38" s="81" t="e">
        <f>VLOOKUP(B38,栄養データ!$A$2:$J$482,1,)</f>
        <v>#N/A</v>
      </c>
      <c r="AD38" s="81" t="e">
        <f>VLOOKUP(B38,栄養データ!$A$2:$J$482,3,)</f>
        <v>#N/A</v>
      </c>
      <c r="AE38" s="81" t="e">
        <f>VLOOKUP(B38,栄養データ!$A$2:$J$482,4,)</f>
        <v>#N/A</v>
      </c>
      <c r="AF38" s="81" t="e">
        <f>VLOOKUP(B38,栄養データ!$A$2:$K$482,11,)</f>
        <v>#N/A</v>
      </c>
      <c r="AG38" s="81" t="e">
        <f>VLOOKUP(B38,栄養データ!$A$2:$J$482,5,)</f>
        <v>#N/A</v>
      </c>
      <c r="AH38" s="81" t="e">
        <f>VLOOKUP(B38,栄養データ!$A$2:$J$482,6,)</f>
        <v>#N/A</v>
      </c>
      <c r="AI38" s="81" t="e">
        <f>VLOOKUP(B38,栄養データ!$A$2:$J$482,7,)</f>
        <v>#N/A</v>
      </c>
      <c r="AJ38" s="81" t="e">
        <f>VLOOKUP(B38,栄養データ!$A$2:$J$482,8,)</f>
        <v>#N/A</v>
      </c>
      <c r="AK38" s="81" t="e">
        <f>VLOOKUP(B38,栄養データ!$A$2:$J$482,9,)</f>
        <v>#N/A</v>
      </c>
      <c r="AL38" s="81" t="e">
        <f>VLOOKUP(B38,栄養データ!$A$2:$J$482,10,)</f>
        <v>#N/A</v>
      </c>
    </row>
    <row r="39" spans="1:38" ht="14.25" customHeight="1" x14ac:dyDescent="0.25">
      <c r="A39" s="98"/>
      <c r="B39" s="83"/>
      <c r="C39" s="84"/>
      <c r="D39" s="85" t="str">
        <f t="shared" si="0"/>
        <v/>
      </c>
      <c r="E39" s="86" t="e">
        <f t="shared" si="20"/>
        <v>#N/A</v>
      </c>
      <c r="F39" s="87" t="str">
        <f t="shared" si="9"/>
        <v/>
      </c>
      <c r="G39" s="73" t="str">
        <f t="shared" si="1"/>
        <v/>
      </c>
      <c r="H39" s="88" t="str">
        <f t="shared" si="10"/>
        <v/>
      </c>
      <c r="I39" s="89" t="str">
        <f t="shared" si="2"/>
        <v/>
      </c>
      <c r="J39" s="90"/>
      <c r="K39" s="81" t="str">
        <f>IF(B39="","",L39)</f>
        <v/>
      </c>
      <c r="L39" s="86" t="e">
        <f t="shared" si="11"/>
        <v>#N/A</v>
      </c>
      <c r="M39" s="91" t="str">
        <f t="shared" si="12"/>
        <v/>
      </c>
      <c r="N39" s="86" t="str">
        <f t="shared" si="3"/>
        <v/>
      </c>
      <c r="O39" s="87" t="str">
        <f t="shared" si="13"/>
        <v/>
      </c>
      <c r="P39" s="89" t="str">
        <f t="shared" si="4"/>
        <v/>
      </c>
      <c r="Q39" s="87" t="str">
        <f t="shared" si="14"/>
        <v/>
      </c>
      <c r="R39" s="89" t="str">
        <f t="shared" si="5"/>
        <v/>
      </c>
      <c r="S39" s="87" t="str">
        <f t="shared" si="15"/>
        <v/>
      </c>
      <c r="T39" s="89" t="str">
        <f t="shared" si="6"/>
        <v/>
      </c>
      <c r="U39" s="87" t="str">
        <f t="shared" si="16"/>
        <v/>
      </c>
      <c r="V39" s="89" t="str">
        <f t="shared" si="7"/>
        <v/>
      </c>
      <c r="W39" s="87" t="str">
        <f t="shared" si="17"/>
        <v/>
      </c>
      <c r="X39" s="86" t="str">
        <f t="shared" si="8"/>
        <v/>
      </c>
      <c r="Y39" s="92"/>
      <c r="Z39" s="95"/>
      <c r="AC39" s="81" t="e">
        <f>VLOOKUP(B39,栄養データ!$A$2:$J$482,1,)</f>
        <v>#N/A</v>
      </c>
      <c r="AD39" s="81" t="e">
        <f>VLOOKUP(B39,栄養データ!$A$2:$J$482,3,)</f>
        <v>#N/A</v>
      </c>
      <c r="AE39" s="81" t="e">
        <f>VLOOKUP(B39,栄養データ!$A$2:$J$482,4,)</f>
        <v>#N/A</v>
      </c>
      <c r="AF39" s="81" t="e">
        <f>VLOOKUP(B39,栄養データ!$A$2:$K$482,11,)</f>
        <v>#N/A</v>
      </c>
      <c r="AG39" s="81" t="e">
        <f>VLOOKUP(B39,栄養データ!$A$2:$J$482,5,)</f>
        <v>#N/A</v>
      </c>
      <c r="AH39" s="81" t="e">
        <f>VLOOKUP(B39,栄養データ!$A$2:$J$482,6,)</f>
        <v>#N/A</v>
      </c>
      <c r="AI39" s="81" t="e">
        <f>VLOOKUP(B39,栄養データ!$A$2:$J$482,7,)</f>
        <v>#N/A</v>
      </c>
      <c r="AJ39" s="81" t="e">
        <f>VLOOKUP(B39,栄養データ!$A$2:$J$482,8,)</f>
        <v>#N/A</v>
      </c>
      <c r="AK39" s="81" t="e">
        <f>VLOOKUP(B39,栄養データ!$A$2:$J$482,9,)</f>
        <v>#N/A</v>
      </c>
      <c r="AL39" s="81" t="e">
        <f>VLOOKUP(B39,栄養データ!$A$2:$J$482,10,)</f>
        <v>#N/A</v>
      </c>
    </row>
    <row r="40" spans="1:38" s="49" customFormat="1" ht="14.25" customHeight="1" x14ac:dyDescent="0.25">
      <c r="A40" s="98"/>
      <c r="B40" s="83"/>
      <c r="C40" s="84"/>
      <c r="D40" s="85" t="str">
        <f t="shared" si="0"/>
        <v/>
      </c>
      <c r="E40" s="86" t="e">
        <f t="shared" si="20"/>
        <v>#N/A</v>
      </c>
      <c r="F40" s="87" t="str">
        <f t="shared" si="9"/>
        <v/>
      </c>
      <c r="G40" s="73" t="str">
        <f t="shared" si="1"/>
        <v/>
      </c>
      <c r="H40" s="88" t="str">
        <f t="shared" si="10"/>
        <v/>
      </c>
      <c r="I40" s="89" t="str">
        <f t="shared" si="2"/>
        <v/>
      </c>
      <c r="J40" s="90"/>
      <c r="K40" s="81" t="str">
        <f t="shared" si="18"/>
        <v/>
      </c>
      <c r="L40" s="86" t="e">
        <f t="shared" si="11"/>
        <v>#N/A</v>
      </c>
      <c r="M40" s="91" t="str">
        <f t="shared" si="12"/>
        <v/>
      </c>
      <c r="N40" s="86" t="str">
        <f t="shared" si="3"/>
        <v/>
      </c>
      <c r="O40" s="87" t="str">
        <f t="shared" si="13"/>
        <v/>
      </c>
      <c r="P40" s="89" t="str">
        <f t="shared" si="4"/>
        <v/>
      </c>
      <c r="Q40" s="87" t="str">
        <f t="shared" si="14"/>
        <v/>
      </c>
      <c r="R40" s="89" t="str">
        <f t="shared" si="5"/>
        <v/>
      </c>
      <c r="S40" s="87" t="str">
        <f t="shared" si="15"/>
        <v/>
      </c>
      <c r="T40" s="89" t="str">
        <f t="shared" si="6"/>
        <v/>
      </c>
      <c r="U40" s="87" t="str">
        <f t="shared" si="16"/>
        <v/>
      </c>
      <c r="V40" s="89" t="str">
        <f t="shared" si="7"/>
        <v/>
      </c>
      <c r="W40" s="87" t="str">
        <f t="shared" si="17"/>
        <v/>
      </c>
      <c r="X40" s="86" t="str">
        <f t="shared" si="8"/>
        <v/>
      </c>
      <c r="Y40" s="92"/>
      <c r="Z40" s="99"/>
      <c r="AC40" s="81" t="e">
        <f>VLOOKUP(B40,栄養データ!$A$2:$J$482,1,)</f>
        <v>#N/A</v>
      </c>
      <c r="AD40" s="81" t="e">
        <f>VLOOKUP(B40,栄養データ!$A$2:$J$482,3,)</f>
        <v>#N/A</v>
      </c>
      <c r="AE40" s="81" t="e">
        <f>VLOOKUP(B40,栄養データ!$A$2:$J$482,4,)</f>
        <v>#N/A</v>
      </c>
      <c r="AF40" s="81" t="e">
        <f>VLOOKUP(B40,栄養データ!$A$2:$K$482,11,)</f>
        <v>#N/A</v>
      </c>
      <c r="AG40" s="81" t="e">
        <f>VLOOKUP(B40,栄養データ!$A$2:$J$482,5,)</f>
        <v>#N/A</v>
      </c>
      <c r="AH40" s="81" t="e">
        <f>VLOOKUP(B40,栄養データ!$A$2:$J$482,6,)</f>
        <v>#N/A</v>
      </c>
      <c r="AI40" s="81" t="e">
        <f>VLOOKUP(B40,栄養データ!$A$2:$J$482,7,)</f>
        <v>#N/A</v>
      </c>
      <c r="AJ40" s="81" t="e">
        <f>VLOOKUP(B40,栄養データ!$A$2:$J$482,8,)</f>
        <v>#N/A</v>
      </c>
      <c r="AK40" s="81" t="e">
        <f>VLOOKUP(B40,栄養データ!$A$2:$J$482,9,)</f>
        <v>#N/A</v>
      </c>
      <c r="AL40" s="81" t="e">
        <f>VLOOKUP(B40,栄養データ!$A$2:$J$482,10,)</f>
        <v>#N/A</v>
      </c>
    </row>
    <row r="41" spans="1:38" ht="14.25" customHeight="1" x14ac:dyDescent="0.25">
      <c r="A41" s="82"/>
      <c r="B41" s="83"/>
      <c r="C41" s="84"/>
      <c r="D41" s="85" t="str">
        <f t="shared" si="0"/>
        <v/>
      </c>
      <c r="E41" s="86" t="e">
        <f t="shared" si="20"/>
        <v>#N/A</v>
      </c>
      <c r="F41" s="87" t="str">
        <f t="shared" si="9"/>
        <v/>
      </c>
      <c r="G41" s="73" t="str">
        <f t="shared" si="1"/>
        <v/>
      </c>
      <c r="H41" s="88" t="str">
        <f t="shared" si="10"/>
        <v/>
      </c>
      <c r="I41" s="89" t="str">
        <f t="shared" si="2"/>
        <v/>
      </c>
      <c r="J41" s="90"/>
      <c r="K41" s="81" t="str">
        <f t="shared" si="18"/>
        <v/>
      </c>
      <c r="L41" s="86" t="e">
        <f t="shared" si="11"/>
        <v>#N/A</v>
      </c>
      <c r="M41" s="91" t="str">
        <f t="shared" si="12"/>
        <v/>
      </c>
      <c r="N41" s="86" t="str">
        <f t="shared" si="3"/>
        <v/>
      </c>
      <c r="O41" s="87" t="str">
        <f t="shared" si="13"/>
        <v/>
      </c>
      <c r="P41" s="89" t="str">
        <f t="shared" si="4"/>
        <v/>
      </c>
      <c r="Q41" s="87" t="str">
        <f t="shared" si="14"/>
        <v/>
      </c>
      <c r="R41" s="89" t="str">
        <f t="shared" si="5"/>
        <v/>
      </c>
      <c r="S41" s="87" t="str">
        <f t="shared" si="15"/>
        <v/>
      </c>
      <c r="T41" s="89" t="str">
        <f t="shared" si="6"/>
        <v/>
      </c>
      <c r="U41" s="87" t="str">
        <f t="shared" si="16"/>
        <v/>
      </c>
      <c r="V41" s="89" t="str">
        <f t="shared" si="7"/>
        <v/>
      </c>
      <c r="W41" s="87" t="str">
        <f t="shared" si="17"/>
        <v/>
      </c>
      <c r="X41" s="86" t="str">
        <f t="shared" si="8"/>
        <v/>
      </c>
      <c r="Y41" s="100"/>
      <c r="Z41" s="101"/>
      <c r="AC41" s="81" t="e">
        <f>VLOOKUP(B41,栄養データ!$A$2:$J$482,1,)</f>
        <v>#N/A</v>
      </c>
      <c r="AD41" s="81" t="e">
        <f>VLOOKUP(B41,栄養データ!$A$2:$J$482,3,)</f>
        <v>#N/A</v>
      </c>
      <c r="AE41" s="81" t="e">
        <f>VLOOKUP(B41,栄養データ!$A$2:$J$482,4,)</f>
        <v>#N/A</v>
      </c>
      <c r="AF41" s="81" t="e">
        <f>VLOOKUP(B41,栄養データ!$A$2:$K$482,11,)</f>
        <v>#N/A</v>
      </c>
      <c r="AG41" s="81" t="e">
        <f>VLOOKUP(B41,栄養データ!$A$2:$J$482,5,)</f>
        <v>#N/A</v>
      </c>
      <c r="AH41" s="81" t="e">
        <f>VLOOKUP(B41,栄養データ!$A$2:$J$482,6,)</f>
        <v>#N/A</v>
      </c>
      <c r="AI41" s="81" t="e">
        <f>VLOOKUP(B41,栄養データ!$A$2:$J$482,7,)</f>
        <v>#N/A</v>
      </c>
      <c r="AJ41" s="81" t="e">
        <f>VLOOKUP(B41,栄養データ!$A$2:$J$482,8,)</f>
        <v>#N/A</v>
      </c>
      <c r="AK41" s="81" t="e">
        <f>VLOOKUP(B41,栄養データ!$A$2:$J$482,9,)</f>
        <v>#N/A</v>
      </c>
      <c r="AL41" s="81" t="e">
        <f>VLOOKUP(B41,栄養データ!$A$2:$J$482,10,)</f>
        <v>#N/A</v>
      </c>
    </row>
    <row r="42" spans="1:38" ht="14.25" customHeight="1" x14ac:dyDescent="0.25">
      <c r="A42" s="82"/>
      <c r="B42" s="83"/>
      <c r="C42" s="84"/>
      <c r="D42" s="85" t="str">
        <f t="shared" si="0"/>
        <v/>
      </c>
      <c r="E42" s="86" t="e">
        <f t="shared" si="20"/>
        <v>#N/A</v>
      </c>
      <c r="F42" s="87" t="str">
        <f t="shared" si="9"/>
        <v/>
      </c>
      <c r="G42" s="73" t="str">
        <f t="shared" si="1"/>
        <v/>
      </c>
      <c r="H42" s="88" t="str">
        <f t="shared" si="10"/>
        <v/>
      </c>
      <c r="I42" s="89" t="str">
        <f t="shared" si="2"/>
        <v/>
      </c>
      <c r="J42" s="90"/>
      <c r="K42" s="81" t="str">
        <f t="shared" si="18"/>
        <v/>
      </c>
      <c r="L42" s="86" t="e">
        <f t="shared" si="11"/>
        <v>#N/A</v>
      </c>
      <c r="M42" s="91" t="str">
        <f t="shared" si="12"/>
        <v/>
      </c>
      <c r="N42" s="86" t="str">
        <f t="shared" si="3"/>
        <v/>
      </c>
      <c r="O42" s="87" t="str">
        <f t="shared" si="13"/>
        <v/>
      </c>
      <c r="P42" s="89" t="str">
        <f t="shared" si="4"/>
        <v/>
      </c>
      <c r="Q42" s="87" t="str">
        <f t="shared" si="14"/>
        <v/>
      </c>
      <c r="R42" s="89" t="str">
        <f t="shared" si="5"/>
        <v/>
      </c>
      <c r="S42" s="87" t="str">
        <f t="shared" si="15"/>
        <v/>
      </c>
      <c r="T42" s="89" t="str">
        <f t="shared" si="6"/>
        <v/>
      </c>
      <c r="U42" s="87" t="str">
        <f t="shared" si="16"/>
        <v/>
      </c>
      <c r="V42" s="89" t="str">
        <f t="shared" si="7"/>
        <v/>
      </c>
      <c r="W42" s="87" t="str">
        <f t="shared" si="17"/>
        <v/>
      </c>
      <c r="X42" s="86" t="str">
        <f t="shared" si="8"/>
        <v/>
      </c>
      <c r="Y42" s="100"/>
      <c r="Z42" s="101"/>
      <c r="AC42" s="81" t="e">
        <f>VLOOKUP(B42,栄養データ!$A$2:$J$482,1,)</f>
        <v>#N/A</v>
      </c>
      <c r="AD42" s="81" t="e">
        <f>VLOOKUP(B42,栄養データ!$A$2:$J$482,3,)</f>
        <v>#N/A</v>
      </c>
      <c r="AE42" s="81" t="e">
        <f>VLOOKUP(B42,栄養データ!$A$2:$J$482,4,)</f>
        <v>#N/A</v>
      </c>
      <c r="AF42" s="81" t="e">
        <f>VLOOKUP(B42,栄養データ!$A$2:$K$482,11,)</f>
        <v>#N/A</v>
      </c>
      <c r="AG42" s="81" t="e">
        <f>VLOOKUP(B42,栄養データ!$A$2:$J$482,5,)</f>
        <v>#N/A</v>
      </c>
      <c r="AH42" s="81" t="e">
        <f>VLOOKUP(B42,栄養データ!$A$2:$J$482,6,)</f>
        <v>#N/A</v>
      </c>
      <c r="AI42" s="81" t="e">
        <f>VLOOKUP(B42,栄養データ!$A$2:$J$482,7,)</f>
        <v>#N/A</v>
      </c>
      <c r="AJ42" s="81" t="e">
        <f>VLOOKUP(B42,栄養データ!$A$2:$J$482,8,)</f>
        <v>#N/A</v>
      </c>
      <c r="AK42" s="81" t="e">
        <f>VLOOKUP(B42,栄養データ!$A$2:$J$482,9,)</f>
        <v>#N/A</v>
      </c>
      <c r="AL42" s="81" t="e">
        <f>VLOOKUP(B42,栄養データ!$A$2:$J$482,10,)</f>
        <v>#N/A</v>
      </c>
    </row>
    <row r="43" spans="1:38" ht="14.25" customHeight="1" x14ac:dyDescent="0.25">
      <c r="A43" s="82"/>
      <c r="B43" s="102"/>
      <c r="C43" s="84"/>
      <c r="D43" s="103" t="str">
        <f t="shared" si="0"/>
        <v/>
      </c>
      <c r="E43" s="104" t="e">
        <f t="shared" si="20"/>
        <v>#N/A</v>
      </c>
      <c r="F43" s="105" t="str">
        <f t="shared" si="9"/>
        <v/>
      </c>
      <c r="G43" s="106" t="str">
        <f t="shared" si="1"/>
        <v/>
      </c>
      <c r="H43" s="107" t="str">
        <f t="shared" si="10"/>
        <v/>
      </c>
      <c r="I43" s="108" t="str">
        <f t="shared" si="2"/>
        <v/>
      </c>
      <c r="J43" s="90"/>
      <c r="K43" s="109" t="str">
        <f t="shared" si="18"/>
        <v/>
      </c>
      <c r="L43" s="104" t="e">
        <f t="shared" si="11"/>
        <v>#N/A</v>
      </c>
      <c r="M43" s="110" t="str">
        <f t="shared" si="12"/>
        <v/>
      </c>
      <c r="N43" s="104" t="str">
        <f t="shared" si="3"/>
        <v/>
      </c>
      <c r="O43" s="105" t="str">
        <f t="shared" si="13"/>
        <v/>
      </c>
      <c r="P43" s="108" t="str">
        <f t="shared" si="4"/>
        <v/>
      </c>
      <c r="Q43" s="105" t="str">
        <f t="shared" si="14"/>
        <v/>
      </c>
      <c r="R43" s="108" t="str">
        <f t="shared" si="5"/>
        <v/>
      </c>
      <c r="S43" s="105" t="str">
        <f t="shared" si="15"/>
        <v/>
      </c>
      <c r="T43" s="108" t="str">
        <f t="shared" si="6"/>
        <v/>
      </c>
      <c r="U43" s="105" t="str">
        <f t="shared" si="16"/>
        <v/>
      </c>
      <c r="V43" s="108" t="str">
        <f t="shared" si="7"/>
        <v/>
      </c>
      <c r="W43" s="105" t="str">
        <f t="shared" si="17"/>
        <v/>
      </c>
      <c r="X43" s="104" t="str">
        <f t="shared" si="8"/>
        <v/>
      </c>
      <c r="Y43" s="100"/>
      <c r="Z43" s="101"/>
      <c r="AC43" s="81" t="e">
        <f>VLOOKUP(B43,栄養データ!$A$2:$J$482,1,)</f>
        <v>#N/A</v>
      </c>
      <c r="AD43" s="81" t="e">
        <f>VLOOKUP(B43,栄養データ!$A$2:$J$482,3,)</f>
        <v>#N/A</v>
      </c>
      <c r="AE43" s="81" t="e">
        <f>VLOOKUP(B43,栄養データ!$A$2:$J$482,4,)</f>
        <v>#N/A</v>
      </c>
      <c r="AF43" s="81" t="e">
        <f>VLOOKUP(B43,栄養データ!$A$2:$K$482,11,)</f>
        <v>#N/A</v>
      </c>
      <c r="AG43" s="81" t="e">
        <f>VLOOKUP(B43,栄養データ!$A$2:$J$482,5,)</f>
        <v>#N/A</v>
      </c>
      <c r="AH43" s="81" t="e">
        <f>VLOOKUP(B43,栄養データ!$A$2:$J$482,6,)</f>
        <v>#N/A</v>
      </c>
      <c r="AI43" s="81" t="e">
        <f>VLOOKUP(B43,栄養データ!$A$2:$J$482,7,)</f>
        <v>#N/A</v>
      </c>
      <c r="AJ43" s="81" t="e">
        <f>VLOOKUP(B43,栄養データ!$A$2:$J$482,8,)</f>
        <v>#N/A</v>
      </c>
      <c r="AK43" s="81" t="e">
        <f>VLOOKUP(B43,栄養データ!$A$2:$J$482,9,)</f>
        <v>#N/A</v>
      </c>
      <c r="AL43" s="81" t="e">
        <f>VLOOKUP(B43,栄養データ!$A$2:$J$482,10,)</f>
        <v>#N/A</v>
      </c>
    </row>
    <row r="44" spans="1:38" ht="14.25" customHeight="1" x14ac:dyDescent="0.25">
      <c r="A44" s="111"/>
      <c r="B44" s="83"/>
      <c r="C44" s="112"/>
      <c r="D44" s="85" t="str">
        <f>IF(B44="","",E44)</f>
        <v/>
      </c>
      <c r="E44" s="86" t="e">
        <f>IF(AD44="","",AD44)</f>
        <v>#N/A</v>
      </c>
      <c r="F44" s="87" t="str">
        <f>G44</f>
        <v/>
      </c>
      <c r="G44" s="73" t="str">
        <f>IF(B44="","",J44/((100-K44)/100))</f>
        <v/>
      </c>
      <c r="H44" s="88" t="str">
        <f>I44</f>
        <v/>
      </c>
      <c r="I44" s="89" t="str">
        <f>IF(B44="","",ROUND(G44*AF44,1))</f>
        <v/>
      </c>
      <c r="J44" s="113"/>
      <c r="K44" s="81" t="str">
        <f>IF(B44="","",L44)</f>
        <v/>
      </c>
      <c r="L44" s="86" t="e">
        <f>AE44</f>
        <v>#N/A</v>
      </c>
      <c r="M44" s="91" t="str">
        <f>N44</f>
        <v/>
      </c>
      <c r="N44" s="86" t="str">
        <f>IF(B44="","",ROUND((J44*AG44)/100,0))</f>
        <v/>
      </c>
      <c r="O44" s="87" t="str">
        <f>P44</f>
        <v/>
      </c>
      <c r="P44" s="89" t="str">
        <f>IF(B44="","",ROUND((J44*AH44)/100,1))</f>
        <v/>
      </c>
      <c r="Q44" s="87" t="str">
        <f>R44</f>
        <v/>
      </c>
      <c r="R44" s="89" t="str">
        <f>IF(B44="","",ROUND((J44*AI44)/100,1))</f>
        <v/>
      </c>
      <c r="S44" s="87" t="str">
        <f>T44</f>
        <v/>
      </c>
      <c r="T44" s="89" t="str">
        <f>IF(B44="","",ROUND((J44*AJ44)/100,1))</f>
        <v/>
      </c>
      <c r="U44" s="87" t="str">
        <f>V44</f>
        <v/>
      </c>
      <c r="V44" s="89" t="str">
        <f>IF(B44="","",ROUND((J44*AK44)/100,1))</f>
        <v/>
      </c>
      <c r="W44" s="87" t="str">
        <f>X44</f>
        <v/>
      </c>
      <c r="X44" s="86" t="str">
        <f>IF(B44="","",ROUND((J44*AL44)/100,1))</f>
        <v/>
      </c>
      <c r="Y44" s="113"/>
      <c r="Z44" s="114"/>
      <c r="AC44" s="81" t="e">
        <f>VLOOKUP(B44,栄養データ!$A$2:$J$482,1,)</f>
        <v>#N/A</v>
      </c>
      <c r="AD44" s="81" t="e">
        <f>VLOOKUP(B44,栄養データ!$A$2:$J$482,3,)</f>
        <v>#N/A</v>
      </c>
      <c r="AE44" s="81" t="e">
        <f>VLOOKUP(B44,栄養データ!$A$2:$J$482,4,)</f>
        <v>#N/A</v>
      </c>
      <c r="AF44" s="81" t="e">
        <f>VLOOKUP(B44,栄養データ!$A$2:$K$482,11,)</f>
        <v>#N/A</v>
      </c>
      <c r="AG44" s="81" t="e">
        <f>VLOOKUP(B44,栄養データ!$A$2:$J$482,5,)</f>
        <v>#N/A</v>
      </c>
      <c r="AH44" s="81" t="e">
        <f>VLOOKUP(B44,栄養データ!$A$2:$J$482,6,)</f>
        <v>#N/A</v>
      </c>
      <c r="AI44" s="81" t="e">
        <f>VLOOKUP(B44,栄養データ!$A$2:$J$482,7,)</f>
        <v>#N/A</v>
      </c>
      <c r="AJ44" s="81" t="e">
        <f>VLOOKUP(B44,栄養データ!$A$2:$J$482,8,)</f>
        <v>#N/A</v>
      </c>
      <c r="AK44" s="81" t="e">
        <f>VLOOKUP(B44,栄養データ!$A$2:$J$482,9,)</f>
        <v>#N/A</v>
      </c>
      <c r="AL44" s="81" t="e">
        <f>VLOOKUP(B44,栄養データ!$A$2:$J$482,10,)</f>
        <v>#N/A</v>
      </c>
    </row>
    <row r="45" spans="1:38" ht="14.25" customHeight="1" x14ac:dyDescent="0.25">
      <c r="A45" s="82"/>
      <c r="B45" s="83"/>
      <c r="C45" s="84"/>
      <c r="D45" s="85" t="str">
        <f>IF(B45="","",E45)</f>
        <v/>
      </c>
      <c r="E45" s="86" t="e">
        <f>IF(AD45="","",AD45)</f>
        <v>#N/A</v>
      </c>
      <c r="F45" s="87" t="str">
        <f>G45</f>
        <v/>
      </c>
      <c r="G45" s="73" t="str">
        <f>IF(B45="","",J45/((100-K45)/100))</f>
        <v/>
      </c>
      <c r="H45" s="88" t="str">
        <f>I45</f>
        <v/>
      </c>
      <c r="I45" s="89" t="str">
        <f>IF(B45="","",ROUND(G45*AF45,1))</f>
        <v/>
      </c>
      <c r="J45" s="90"/>
      <c r="K45" s="81" t="str">
        <f>IF(B45="","",L45)</f>
        <v/>
      </c>
      <c r="L45" s="86" t="e">
        <f>AE45</f>
        <v>#N/A</v>
      </c>
      <c r="M45" s="91" t="str">
        <f>N45</f>
        <v/>
      </c>
      <c r="N45" s="86" t="str">
        <f>IF(B45="","",ROUND((J45*AG45)/100,0))</f>
        <v/>
      </c>
      <c r="O45" s="87" t="str">
        <f>P45</f>
        <v/>
      </c>
      <c r="P45" s="89" t="str">
        <f>IF(B45="","",ROUND((J45*AH45)/100,1))</f>
        <v/>
      </c>
      <c r="Q45" s="87" t="str">
        <f>R45</f>
        <v/>
      </c>
      <c r="R45" s="89" t="str">
        <f>IF(B45="","",ROUND((J45*AI45)/100,1))</f>
        <v/>
      </c>
      <c r="S45" s="87" t="str">
        <f>T45</f>
        <v/>
      </c>
      <c r="T45" s="89" t="str">
        <f>IF(B45="","",ROUND((J45*AJ45)/100,1))</f>
        <v/>
      </c>
      <c r="U45" s="87" t="str">
        <f>V45</f>
        <v/>
      </c>
      <c r="V45" s="89" t="str">
        <f>IF(B45="","",ROUND((J45*AK45)/100,1))</f>
        <v/>
      </c>
      <c r="W45" s="87" t="str">
        <f>X45</f>
        <v/>
      </c>
      <c r="X45" s="86" t="str">
        <f>IF(B45="","",ROUND((J45*AL45)/100,1))</f>
        <v/>
      </c>
      <c r="Y45" s="92"/>
      <c r="Z45" s="93"/>
      <c r="AC45" s="81" t="e">
        <f>VLOOKUP(B45,栄養データ!$A$2:$J$482,1,)</f>
        <v>#N/A</v>
      </c>
      <c r="AD45" s="81" t="e">
        <f>VLOOKUP(B45,栄養データ!$A$2:$J$482,3,)</f>
        <v>#N/A</v>
      </c>
      <c r="AE45" s="81" t="e">
        <f>VLOOKUP(B45,栄養データ!$A$2:$J$482,4,)</f>
        <v>#N/A</v>
      </c>
      <c r="AF45" s="81" t="e">
        <f>VLOOKUP(B45,栄養データ!$A$2:$K$482,11,)</f>
        <v>#N/A</v>
      </c>
      <c r="AG45" s="81" t="e">
        <f>VLOOKUP(B45,栄養データ!$A$2:$J$482,5,)</f>
        <v>#N/A</v>
      </c>
      <c r="AH45" s="81" t="e">
        <f>VLOOKUP(B45,栄養データ!$A$2:$J$482,6,)</f>
        <v>#N/A</v>
      </c>
      <c r="AI45" s="81" t="e">
        <f>VLOOKUP(B45,栄養データ!$A$2:$J$482,7,)</f>
        <v>#N/A</v>
      </c>
      <c r="AJ45" s="81" t="e">
        <f>VLOOKUP(B45,栄養データ!$A$2:$J$482,8,)</f>
        <v>#N/A</v>
      </c>
      <c r="AK45" s="81" t="e">
        <f>VLOOKUP(B45,栄養データ!$A$2:$J$482,9,)</f>
        <v>#N/A</v>
      </c>
      <c r="AL45" s="81" t="e">
        <f>VLOOKUP(B45,栄養データ!$A$2:$J$482,10,)</f>
        <v>#N/A</v>
      </c>
    </row>
    <row r="46" spans="1:38" ht="14.25" customHeight="1" thickBot="1" x14ac:dyDescent="0.3">
      <c r="A46" s="115"/>
      <c r="B46" s="116"/>
      <c r="C46" s="117"/>
      <c r="D46" s="118" t="str">
        <f>IF(B46="","",E46)</f>
        <v/>
      </c>
      <c r="E46" s="119" t="e">
        <f>IF(AD46="","",AD46)</f>
        <v>#N/A</v>
      </c>
      <c r="F46" s="120" t="str">
        <f>G46</f>
        <v/>
      </c>
      <c r="G46" s="121" t="str">
        <f>IF(B46="","",J46/((100-K46)/100))</f>
        <v/>
      </c>
      <c r="H46" s="122" t="str">
        <f>I46</f>
        <v/>
      </c>
      <c r="I46" s="123" t="str">
        <f>IF(B46="","",ROUND(G46*AF46,1))</f>
        <v/>
      </c>
      <c r="J46" s="124"/>
      <c r="K46" s="125" t="str">
        <f>IF(B46="","",L46)</f>
        <v/>
      </c>
      <c r="L46" s="119" t="e">
        <f>AE46</f>
        <v>#N/A</v>
      </c>
      <c r="M46" s="126" t="str">
        <f>N46</f>
        <v/>
      </c>
      <c r="N46" s="119" t="str">
        <f>IF(B46="","",ROUND((J46*AG46)/100,0))</f>
        <v/>
      </c>
      <c r="O46" s="120" t="str">
        <f>P46</f>
        <v/>
      </c>
      <c r="P46" s="123" t="str">
        <f>IF(B46="","",ROUND((J46*AH46)/100,1))</f>
        <v/>
      </c>
      <c r="Q46" s="120" t="str">
        <f>R46</f>
        <v/>
      </c>
      <c r="R46" s="123" t="str">
        <f>IF(B46="","",ROUND((J46*AI46)/100,1))</f>
        <v/>
      </c>
      <c r="S46" s="120" t="str">
        <f>T46</f>
        <v/>
      </c>
      <c r="T46" s="123" t="str">
        <f>IF(B46="","",ROUND((J46*AJ46)/100,1))</f>
        <v/>
      </c>
      <c r="U46" s="120" t="str">
        <f>V46</f>
        <v/>
      </c>
      <c r="V46" s="123" t="str">
        <f>IF(B46="","",ROUND((J46*AK46)/100,1))</f>
        <v/>
      </c>
      <c r="W46" s="120" t="str">
        <f>X46</f>
        <v/>
      </c>
      <c r="X46" s="119" t="str">
        <f>IF(B46="","",ROUND((J46*AL46)/100,1))</f>
        <v/>
      </c>
      <c r="Y46" s="127"/>
      <c r="Z46" s="128"/>
      <c r="AC46" s="81" t="e">
        <f>VLOOKUP(B46,栄養データ!$A$2:$J$482,1,)</f>
        <v>#N/A</v>
      </c>
      <c r="AD46" s="81" t="e">
        <f>VLOOKUP(B46,栄養データ!$A$2:$J$482,3,)</f>
        <v>#N/A</v>
      </c>
      <c r="AE46" s="81" t="e">
        <f>VLOOKUP(B46,栄養データ!$A$2:$J$482,4,)</f>
        <v>#N/A</v>
      </c>
      <c r="AF46" s="81" t="e">
        <f>VLOOKUP(B46,栄養データ!$A$2:$K$482,11,)</f>
        <v>#N/A</v>
      </c>
      <c r="AG46" s="81" t="e">
        <f>VLOOKUP(B46,栄養データ!$A$2:$J$482,5,)</f>
        <v>#N/A</v>
      </c>
      <c r="AH46" s="81" t="e">
        <f>VLOOKUP(B46,栄養データ!$A$2:$J$482,6,)</f>
        <v>#N/A</v>
      </c>
      <c r="AI46" s="81" t="e">
        <f>VLOOKUP(B46,栄養データ!$A$2:$J$482,7,)</f>
        <v>#N/A</v>
      </c>
      <c r="AJ46" s="81" t="e">
        <f>VLOOKUP(B46,栄養データ!$A$2:$J$482,8,)</f>
        <v>#N/A</v>
      </c>
      <c r="AK46" s="81" t="e">
        <f>VLOOKUP(B46,栄養データ!$A$2:$J$482,9,)</f>
        <v>#N/A</v>
      </c>
      <c r="AL46" s="81" t="e">
        <f>VLOOKUP(B46,栄養データ!$A$2:$J$482,10,)</f>
        <v>#N/A</v>
      </c>
    </row>
    <row r="47" spans="1:38" ht="14.25" customHeight="1" x14ac:dyDescent="0.25">
      <c r="A47" s="67"/>
      <c r="B47" s="129"/>
      <c r="C47" s="69"/>
      <c r="D47" s="70" t="str">
        <f>IF(B47="","",E47)</f>
        <v/>
      </c>
      <c r="E47" s="71" t="e">
        <f>IF(AD47="","",AD47)</f>
        <v>#N/A</v>
      </c>
      <c r="F47" s="72" t="str">
        <f>G47</f>
        <v/>
      </c>
      <c r="G47" s="130" t="str">
        <f>IF(B47="","",J47/((100-K47)/100))</f>
        <v/>
      </c>
      <c r="H47" s="74" t="str">
        <f>I47</f>
        <v/>
      </c>
      <c r="I47" s="75" t="str">
        <f>IF(B47="","",ROUND(G47*AF47,1))</f>
        <v/>
      </c>
      <c r="J47" s="76"/>
      <c r="K47" s="77" t="str">
        <f>IF(B47="","",L47)</f>
        <v/>
      </c>
      <c r="L47" s="71" t="e">
        <f>AE47</f>
        <v>#N/A</v>
      </c>
      <c r="M47" s="78" t="str">
        <f>N47</f>
        <v/>
      </c>
      <c r="N47" s="71" t="str">
        <f>IF(B47="","",ROUND((J47*AG47)/100,0))</f>
        <v/>
      </c>
      <c r="O47" s="72" t="str">
        <f>P47</f>
        <v/>
      </c>
      <c r="P47" s="75" t="str">
        <f>IF(B47="","",ROUND((J47*AH47)/100,1))</f>
        <v/>
      </c>
      <c r="Q47" s="72" t="str">
        <f>R47</f>
        <v/>
      </c>
      <c r="R47" s="75" t="str">
        <f>IF(B47="","",ROUND((J47*AI47)/100,1))</f>
        <v/>
      </c>
      <c r="S47" s="72" t="str">
        <f>T47</f>
        <v/>
      </c>
      <c r="T47" s="75" t="str">
        <f>IF(B47="","",ROUND((J47*AJ47)/100,1))</f>
        <v/>
      </c>
      <c r="U47" s="72" t="str">
        <f>V47</f>
        <v/>
      </c>
      <c r="V47" s="75" t="str">
        <f>IF(B47="","",ROUND((J47*AK47)/100,1))</f>
        <v/>
      </c>
      <c r="W47" s="72" t="str">
        <f>X47</f>
        <v/>
      </c>
      <c r="X47" s="71" t="str">
        <f>IF(B47="","",ROUND((J47*AL47)/100,1))</f>
        <v/>
      </c>
      <c r="Y47" s="79"/>
      <c r="Z47" s="131"/>
      <c r="AC47" s="81" t="e">
        <f>VLOOKUP(B47,栄養データ!$A$2:$J$482,1,)</f>
        <v>#N/A</v>
      </c>
      <c r="AD47" s="81" t="e">
        <f>VLOOKUP(B47,栄養データ!$A$2:$J$482,3,)</f>
        <v>#N/A</v>
      </c>
      <c r="AE47" s="81" t="e">
        <f>VLOOKUP(B47,栄養データ!$A$2:$J$482,4,)</f>
        <v>#N/A</v>
      </c>
      <c r="AF47" s="81" t="e">
        <f>VLOOKUP(B47,栄養データ!$A$2:$K$482,11,)</f>
        <v>#N/A</v>
      </c>
      <c r="AG47" s="81" t="e">
        <f>VLOOKUP(B47,栄養データ!$A$2:$J$482,5,)</f>
        <v>#N/A</v>
      </c>
      <c r="AH47" s="81" t="e">
        <f>VLOOKUP(B47,栄養データ!$A$2:$J$482,6,)</f>
        <v>#N/A</v>
      </c>
      <c r="AI47" s="81" t="e">
        <f>VLOOKUP(B47,栄養データ!$A$2:$J$482,7,)</f>
        <v>#N/A</v>
      </c>
      <c r="AJ47" s="81" t="e">
        <f>VLOOKUP(B47,栄養データ!$A$2:$J$482,8,)</f>
        <v>#N/A</v>
      </c>
      <c r="AK47" s="81" t="e">
        <f>VLOOKUP(B47,栄養データ!$A$2:$J$482,9,)</f>
        <v>#N/A</v>
      </c>
      <c r="AL47" s="81" t="e">
        <f>VLOOKUP(B47,栄養データ!$A$2:$J$482,10,)</f>
        <v>#N/A</v>
      </c>
    </row>
    <row r="48" spans="1:38" ht="14.25" customHeight="1" x14ac:dyDescent="0.25">
      <c r="A48" s="82"/>
      <c r="B48" s="83"/>
      <c r="C48" s="84"/>
      <c r="D48" s="85" t="str">
        <f t="shared" ref="D48:D81" si="21">IF(B48="","",E48)</f>
        <v/>
      </c>
      <c r="E48" s="86" t="e">
        <f t="shared" ref="E48:E81" si="22">IF(AD48="","",AD48)</f>
        <v>#N/A</v>
      </c>
      <c r="F48" s="87" t="str">
        <f t="shared" ref="F48:F81" si="23">G48</f>
        <v/>
      </c>
      <c r="G48" s="73" t="str">
        <f t="shared" ref="G48:G81" si="24">IF(B48="","",J48/((100-K48)/100))</f>
        <v/>
      </c>
      <c r="H48" s="88" t="str">
        <f t="shared" ref="H48:H81" si="25">I48</f>
        <v/>
      </c>
      <c r="I48" s="89" t="str">
        <f t="shared" ref="I48:I81" si="26">IF(B48="","",ROUND(G48*AF48,1))</f>
        <v/>
      </c>
      <c r="J48" s="90"/>
      <c r="K48" s="81" t="str">
        <f t="shared" ref="K48:K54" si="27">IF(B48="","",L48)</f>
        <v/>
      </c>
      <c r="L48" s="86" t="e">
        <f t="shared" ref="L48:L81" si="28">AE48</f>
        <v>#N/A</v>
      </c>
      <c r="M48" s="91" t="str">
        <f t="shared" ref="M48:M81" si="29">N48</f>
        <v/>
      </c>
      <c r="N48" s="86" t="str">
        <f t="shared" ref="N48:N81" si="30">IF(B48="","",ROUND((J48*AG48)/100,0))</f>
        <v/>
      </c>
      <c r="O48" s="87" t="str">
        <f t="shared" ref="O48:O81" si="31">P48</f>
        <v/>
      </c>
      <c r="P48" s="89" t="str">
        <f t="shared" ref="P48:P81" si="32">IF(B48="","",ROUND((J48*AH48)/100,1))</f>
        <v/>
      </c>
      <c r="Q48" s="87" t="str">
        <f t="shared" ref="Q48:Q81" si="33">R48</f>
        <v/>
      </c>
      <c r="R48" s="89" t="str">
        <f t="shared" ref="R48:R81" si="34">IF(B48="","",ROUND((J48*AI48)/100,1))</f>
        <v/>
      </c>
      <c r="S48" s="87" t="str">
        <f t="shared" ref="S48:S81" si="35">T48</f>
        <v/>
      </c>
      <c r="T48" s="89" t="str">
        <f t="shared" ref="T48:T81" si="36">IF(B48="","",ROUND((J48*AJ48)/100,1))</f>
        <v/>
      </c>
      <c r="U48" s="87" t="str">
        <f t="shared" ref="U48:U81" si="37">V48</f>
        <v/>
      </c>
      <c r="V48" s="89" t="str">
        <f t="shared" ref="V48:V81" si="38">IF(B48="","",ROUND((J48*AK48)/100,1))</f>
        <v/>
      </c>
      <c r="W48" s="87" t="str">
        <f t="shared" ref="W48:W81" si="39">X48</f>
        <v/>
      </c>
      <c r="X48" s="86" t="str">
        <f t="shared" ref="X48:X81" si="40">IF(B48="","",ROUND((J48*AL48)/100,1))</f>
        <v/>
      </c>
      <c r="Y48" s="92"/>
      <c r="Z48" s="93"/>
      <c r="AC48" s="81" t="e">
        <f>VLOOKUP(B48,栄養データ!$A$2:$J$482,1,)</f>
        <v>#N/A</v>
      </c>
      <c r="AD48" s="81" t="e">
        <f>VLOOKUP(B48,栄養データ!$A$2:$J$482,3,)</f>
        <v>#N/A</v>
      </c>
      <c r="AE48" s="81" t="e">
        <f>VLOOKUP(B48,栄養データ!$A$2:$J$482,4,)</f>
        <v>#N/A</v>
      </c>
      <c r="AF48" s="81" t="e">
        <f>VLOOKUP(B48,栄養データ!$A$2:$K$482,11,)</f>
        <v>#N/A</v>
      </c>
      <c r="AG48" s="81" t="e">
        <f>VLOOKUP(B48,栄養データ!$A$2:$J$482,5,)</f>
        <v>#N/A</v>
      </c>
      <c r="AH48" s="81" t="e">
        <f>VLOOKUP(B48,栄養データ!$A$2:$J$482,6,)</f>
        <v>#N/A</v>
      </c>
      <c r="AI48" s="81" t="e">
        <f>VLOOKUP(B48,栄養データ!$A$2:$J$482,7,)</f>
        <v>#N/A</v>
      </c>
      <c r="AJ48" s="81" t="e">
        <f>VLOOKUP(B48,栄養データ!$A$2:$J$482,8,)</f>
        <v>#N/A</v>
      </c>
      <c r="AK48" s="81" t="e">
        <f>VLOOKUP(B48,栄養データ!$A$2:$J$482,9,)</f>
        <v>#N/A</v>
      </c>
      <c r="AL48" s="81" t="e">
        <f>VLOOKUP(B48,栄養データ!$A$2:$J$482,10,)</f>
        <v>#N/A</v>
      </c>
    </row>
    <row r="49" spans="1:38" ht="14.25" customHeight="1" x14ac:dyDescent="0.25">
      <c r="A49" s="82"/>
      <c r="B49" s="83"/>
      <c r="C49" s="84"/>
      <c r="D49" s="85" t="str">
        <f t="shared" si="21"/>
        <v/>
      </c>
      <c r="E49" s="86" t="e">
        <f t="shared" si="22"/>
        <v>#N/A</v>
      </c>
      <c r="F49" s="87" t="str">
        <f t="shared" si="23"/>
        <v/>
      </c>
      <c r="G49" s="73" t="str">
        <f t="shared" si="24"/>
        <v/>
      </c>
      <c r="H49" s="88" t="str">
        <f t="shared" si="25"/>
        <v/>
      </c>
      <c r="I49" s="89" t="str">
        <f t="shared" si="26"/>
        <v/>
      </c>
      <c r="J49" s="90"/>
      <c r="K49" s="81" t="str">
        <f t="shared" si="27"/>
        <v/>
      </c>
      <c r="L49" s="86" t="e">
        <f t="shared" si="28"/>
        <v>#N/A</v>
      </c>
      <c r="M49" s="91" t="str">
        <f t="shared" si="29"/>
        <v/>
      </c>
      <c r="N49" s="86" t="str">
        <f t="shared" si="30"/>
        <v/>
      </c>
      <c r="O49" s="87" t="str">
        <f t="shared" si="31"/>
        <v/>
      </c>
      <c r="P49" s="89" t="str">
        <f t="shared" si="32"/>
        <v/>
      </c>
      <c r="Q49" s="87" t="str">
        <f t="shared" si="33"/>
        <v/>
      </c>
      <c r="R49" s="89" t="str">
        <f t="shared" si="34"/>
        <v/>
      </c>
      <c r="S49" s="87" t="str">
        <f t="shared" si="35"/>
        <v/>
      </c>
      <c r="T49" s="89" t="str">
        <f t="shared" si="36"/>
        <v/>
      </c>
      <c r="U49" s="87" t="str">
        <f t="shared" si="37"/>
        <v/>
      </c>
      <c r="V49" s="89" t="str">
        <f t="shared" si="38"/>
        <v/>
      </c>
      <c r="W49" s="87" t="str">
        <f t="shared" si="39"/>
        <v/>
      </c>
      <c r="X49" s="86" t="str">
        <f t="shared" si="40"/>
        <v/>
      </c>
      <c r="Y49" s="92"/>
      <c r="Z49" s="93"/>
      <c r="AC49" s="81" t="e">
        <f>VLOOKUP(B49,栄養データ!$A$2:$J$482,1,)</f>
        <v>#N/A</v>
      </c>
      <c r="AD49" s="81" t="e">
        <f>VLOOKUP(B49,栄養データ!$A$2:$J$482,3,)</f>
        <v>#N/A</v>
      </c>
      <c r="AE49" s="81" t="e">
        <f>VLOOKUP(B49,栄養データ!$A$2:$J$482,4,)</f>
        <v>#N/A</v>
      </c>
      <c r="AF49" s="81" t="e">
        <f>VLOOKUP(B49,栄養データ!$A$2:$K$482,11,)</f>
        <v>#N/A</v>
      </c>
      <c r="AG49" s="81" t="e">
        <f>VLOOKUP(B49,栄養データ!$A$2:$J$482,5,)</f>
        <v>#N/A</v>
      </c>
      <c r="AH49" s="81" t="e">
        <f>VLOOKUP(B49,栄養データ!$A$2:$J$482,6,)</f>
        <v>#N/A</v>
      </c>
      <c r="AI49" s="81" t="e">
        <f>VLOOKUP(B49,栄養データ!$A$2:$J$482,7,)</f>
        <v>#N/A</v>
      </c>
      <c r="AJ49" s="81" t="e">
        <f>VLOOKUP(B49,栄養データ!$A$2:$J$482,8,)</f>
        <v>#N/A</v>
      </c>
      <c r="AK49" s="81" t="e">
        <f>VLOOKUP(B49,栄養データ!$A$2:$J$482,9,)</f>
        <v>#N/A</v>
      </c>
      <c r="AL49" s="81" t="e">
        <f>VLOOKUP(B49,栄養データ!$A$2:$J$482,10,)</f>
        <v>#N/A</v>
      </c>
    </row>
    <row r="50" spans="1:38" ht="14.25" customHeight="1" x14ac:dyDescent="0.25">
      <c r="A50" s="82"/>
      <c r="B50" s="83"/>
      <c r="C50" s="84"/>
      <c r="D50" s="85" t="str">
        <f t="shared" si="21"/>
        <v/>
      </c>
      <c r="E50" s="86" t="e">
        <f t="shared" si="22"/>
        <v>#N/A</v>
      </c>
      <c r="F50" s="87" t="str">
        <f t="shared" si="23"/>
        <v/>
      </c>
      <c r="G50" s="73" t="str">
        <f t="shared" si="24"/>
        <v/>
      </c>
      <c r="H50" s="88" t="str">
        <f t="shared" si="25"/>
        <v/>
      </c>
      <c r="I50" s="89" t="str">
        <f t="shared" si="26"/>
        <v/>
      </c>
      <c r="J50" s="90"/>
      <c r="K50" s="81" t="str">
        <f t="shared" si="27"/>
        <v/>
      </c>
      <c r="L50" s="86" t="e">
        <f t="shared" si="28"/>
        <v>#N/A</v>
      </c>
      <c r="M50" s="91" t="str">
        <f t="shared" si="29"/>
        <v/>
      </c>
      <c r="N50" s="86" t="str">
        <f t="shared" si="30"/>
        <v/>
      </c>
      <c r="O50" s="87" t="str">
        <f t="shared" si="31"/>
        <v/>
      </c>
      <c r="P50" s="89" t="str">
        <f t="shared" si="32"/>
        <v/>
      </c>
      <c r="Q50" s="87" t="str">
        <f t="shared" si="33"/>
        <v/>
      </c>
      <c r="R50" s="89" t="str">
        <f t="shared" si="34"/>
        <v/>
      </c>
      <c r="S50" s="87" t="str">
        <f t="shared" si="35"/>
        <v/>
      </c>
      <c r="T50" s="89" t="str">
        <f t="shared" si="36"/>
        <v/>
      </c>
      <c r="U50" s="87" t="str">
        <f t="shared" si="37"/>
        <v/>
      </c>
      <c r="V50" s="89" t="str">
        <f t="shared" si="38"/>
        <v/>
      </c>
      <c r="W50" s="87" t="str">
        <f t="shared" si="39"/>
        <v/>
      </c>
      <c r="X50" s="86" t="str">
        <f t="shared" si="40"/>
        <v/>
      </c>
      <c r="Y50" s="92"/>
      <c r="Z50" s="95"/>
      <c r="AC50" s="81" t="e">
        <f>VLOOKUP(B50,栄養データ!$A$2:$J$482,1,)</f>
        <v>#N/A</v>
      </c>
      <c r="AD50" s="81" t="e">
        <f>VLOOKUP(B50,栄養データ!$A$2:$J$482,3,)</f>
        <v>#N/A</v>
      </c>
      <c r="AE50" s="81" t="e">
        <f>VLOOKUP(B50,栄養データ!$A$2:$J$482,4,)</f>
        <v>#N/A</v>
      </c>
      <c r="AF50" s="81" t="e">
        <f>VLOOKUP(B50,栄養データ!$A$2:$K$482,11,)</f>
        <v>#N/A</v>
      </c>
      <c r="AG50" s="81" t="e">
        <f>VLOOKUP(B50,栄養データ!$A$2:$J$482,5,)</f>
        <v>#N/A</v>
      </c>
      <c r="AH50" s="81" t="e">
        <f>VLOOKUP(B50,栄養データ!$A$2:$J$482,6,)</f>
        <v>#N/A</v>
      </c>
      <c r="AI50" s="81" t="e">
        <f>VLOOKUP(B50,栄養データ!$A$2:$J$482,7,)</f>
        <v>#N/A</v>
      </c>
      <c r="AJ50" s="81" t="e">
        <f>VLOOKUP(B50,栄養データ!$A$2:$J$482,8,)</f>
        <v>#N/A</v>
      </c>
      <c r="AK50" s="81" t="e">
        <f>VLOOKUP(B50,栄養データ!$A$2:$J$482,9,)</f>
        <v>#N/A</v>
      </c>
      <c r="AL50" s="81" t="e">
        <f>VLOOKUP(B50,栄養データ!$A$2:$J$482,10,)</f>
        <v>#N/A</v>
      </c>
    </row>
    <row r="51" spans="1:38" ht="14.25" customHeight="1" x14ac:dyDescent="0.25">
      <c r="A51" s="82"/>
      <c r="B51" s="83"/>
      <c r="C51" s="84"/>
      <c r="D51" s="85" t="str">
        <f t="shared" si="21"/>
        <v/>
      </c>
      <c r="E51" s="86" t="e">
        <f t="shared" si="22"/>
        <v>#N/A</v>
      </c>
      <c r="F51" s="87" t="str">
        <f t="shared" si="23"/>
        <v/>
      </c>
      <c r="G51" s="73" t="str">
        <f t="shared" si="24"/>
        <v/>
      </c>
      <c r="H51" s="88" t="str">
        <f t="shared" si="25"/>
        <v/>
      </c>
      <c r="I51" s="89" t="str">
        <f t="shared" si="26"/>
        <v/>
      </c>
      <c r="J51" s="90"/>
      <c r="K51" s="81" t="str">
        <f t="shared" si="27"/>
        <v/>
      </c>
      <c r="L51" s="86" t="e">
        <f t="shared" si="28"/>
        <v>#N/A</v>
      </c>
      <c r="M51" s="91" t="str">
        <f t="shared" si="29"/>
        <v/>
      </c>
      <c r="N51" s="86" t="str">
        <f t="shared" si="30"/>
        <v/>
      </c>
      <c r="O51" s="87" t="str">
        <f t="shared" si="31"/>
        <v/>
      </c>
      <c r="P51" s="89" t="str">
        <f t="shared" si="32"/>
        <v/>
      </c>
      <c r="Q51" s="87" t="str">
        <f t="shared" si="33"/>
        <v/>
      </c>
      <c r="R51" s="89" t="str">
        <f t="shared" si="34"/>
        <v/>
      </c>
      <c r="S51" s="87" t="str">
        <f t="shared" si="35"/>
        <v/>
      </c>
      <c r="T51" s="89" t="str">
        <f t="shared" si="36"/>
        <v/>
      </c>
      <c r="U51" s="87" t="str">
        <f t="shared" si="37"/>
        <v/>
      </c>
      <c r="V51" s="89" t="str">
        <f t="shared" si="38"/>
        <v/>
      </c>
      <c r="W51" s="87" t="str">
        <f t="shared" si="39"/>
        <v/>
      </c>
      <c r="X51" s="86" t="str">
        <f t="shared" si="40"/>
        <v/>
      </c>
      <c r="Y51" s="92"/>
      <c r="Z51" s="95"/>
      <c r="AC51" s="81" t="e">
        <f>VLOOKUP(B51,栄養データ!$A$2:$J$482,1,)</f>
        <v>#N/A</v>
      </c>
      <c r="AD51" s="81" t="e">
        <f>VLOOKUP(B51,栄養データ!$A$2:$J$482,3,)</f>
        <v>#N/A</v>
      </c>
      <c r="AE51" s="81" t="e">
        <f>VLOOKUP(B51,栄養データ!$A$2:$J$482,4,)</f>
        <v>#N/A</v>
      </c>
      <c r="AF51" s="81" t="e">
        <f>VLOOKUP(B51,栄養データ!$A$2:$K$482,11,)</f>
        <v>#N/A</v>
      </c>
      <c r="AG51" s="81" t="e">
        <f>VLOOKUP(B51,栄養データ!$A$2:$J$482,5,)</f>
        <v>#N/A</v>
      </c>
      <c r="AH51" s="81" t="e">
        <f>VLOOKUP(B51,栄養データ!$A$2:$J$482,6,)</f>
        <v>#N/A</v>
      </c>
      <c r="AI51" s="81" t="e">
        <f>VLOOKUP(B51,栄養データ!$A$2:$J$482,7,)</f>
        <v>#N/A</v>
      </c>
      <c r="AJ51" s="81" t="e">
        <f>VLOOKUP(B51,栄養データ!$A$2:$J$482,8,)</f>
        <v>#N/A</v>
      </c>
      <c r="AK51" s="81" t="e">
        <f>VLOOKUP(B51,栄養データ!$A$2:$J$482,9,)</f>
        <v>#N/A</v>
      </c>
      <c r="AL51" s="81" t="e">
        <f>VLOOKUP(B51,栄養データ!$A$2:$J$482,10,)</f>
        <v>#N/A</v>
      </c>
    </row>
    <row r="52" spans="1:38" ht="14.25" customHeight="1" x14ac:dyDescent="0.25">
      <c r="A52" s="82"/>
      <c r="B52" s="83"/>
      <c r="C52" s="84"/>
      <c r="D52" s="85" t="str">
        <f t="shared" si="21"/>
        <v/>
      </c>
      <c r="E52" s="86" t="e">
        <f t="shared" si="22"/>
        <v>#N/A</v>
      </c>
      <c r="F52" s="87" t="str">
        <f t="shared" si="23"/>
        <v/>
      </c>
      <c r="G52" s="73" t="str">
        <f t="shared" si="24"/>
        <v/>
      </c>
      <c r="H52" s="88" t="str">
        <f t="shared" si="25"/>
        <v/>
      </c>
      <c r="I52" s="89" t="str">
        <f t="shared" si="26"/>
        <v/>
      </c>
      <c r="J52" s="90"/>
      <c r="K52" s="81" t="str">
        <f t="shared" si="27"/>
        <v/>
      </c>
      <c r="L52" s="86" t="e">
        <f t="shared" si="28"/>
        <v>#N/A</v>
      </c>
      <c r="M52" s="91" t="str">
        <f t="shared" si="29"/>
        <v/>
      </c>
      <c r="N52" s="86" t="str">
        <f t="shared" si="30"/>
        <v/>
      </c>
      <c r="O52" s="87" t="str">
        <f t="shared" si="31"/>
        <v/>
      </c>
      <c r="P52" s="89" t="str">
        <f t="shared" si="32"/>
        <v/>
      </c>
      <c r="Q52" s="87" t="str">
        <f t="shared" si="33"/>
        <v/>
      </c>
      <c r="R52" s="89" t="str">
        <f t="shared" si="34"/>
        <v/>
      </c>
      <c r="S52" s="87" t="str">
        <f t="shared" si="35"/>
        <v/>
      </c>
      <c r="T52" s="89" t="str">
        <f t="shared" si="36"/>
        <v/>
      </c>
      <c r="U52" s="87" t="str">
        <f t="shared" si="37"/>
        <v/>
      </c>
      <c r="V52" s="89" t="str">
        <f t="shared" si="38"/>
        <v/>
      </c>
      <c r="W52" s="87" t="str">
        <f t="shared" si="39"/>
        <v/>
      </c>
      <c r="X52" s="86" t="str">
        <f t="shared" si="40"/>
        <v/>
      </c>
      <c r="Y52" s="92"/>
      <c r="Z52" s="95"/>
      <c r="AC52" s="81" t="e">
        <f>VLOOKUP(B52,栄養データ!$A$2:$J$482,1,)</f>
        <v>#N/A</v>
      </c>
      <c r="AD52" s="81" t="e">
        <f>VLOOKUP(B52,栄養データ!$A$2:$J$482,3,)</f>
        <v>#N/A</v>
      </c>
      <c r="AE52" s="81" t="e">
        <f>VLOOKUP(B52,栄養データ!$A$2:$J$482,4,)</f>
        <v>#N/A</v>
      </c>
      <c r="AF52" s="81" t="e">
        <f>VLOOKUP(B52,栄養データ!$A$2:$K$482,11,)</f>
        <v>#N/A</v>
      </c>
      <c r="AG52" s="81" t="e">
        <f>VLOOKUP(B52,栄養データ!$A$2:$J$482,5,)</f>
        <v>#N/A</v>
      </c>
      <c r="AH52" s="81" t="e">
        <f>VLOOKUP(B52,栄養データ!$A$2:$J$482,6,)</f>
        <v>#N/A</v>
      </c>
      <c r="AI52" s="81" t="e">
        <f>VLOOKUP(B52,栄養データ!$A$2:$J$482,7,)</f>
        <v>#N/A</v>
      </c>
      <c r="AJ52" s="81" t="e">
        <f>VLOOKUP(B52,栄養データ!$A$2:$J$482,8,)</f>
        <v>#N/A</v>
      </c>
      <c r="AK52" s="81" t="e">
        <f>VLOOKUP(B52,栄養データ!$A$2:$J$482,9,)</f>
        <v>#N/A</v>
      </c>
      <c r="AL52" s="81" t="e">
        <f>VLOOKUP(B52,栄養データ!$A$2:$J$482,10,)</f>
        <v>#N/A</v>
      </c>
    </row>
    <row r="53" spans="1:38" ht="14.25" customHeight="1" x14ac:dyDescent="0.25">
      <c r="A53" s="82"/>
      <c r="B53" s="83"/>
      <c r="C53" s="84"/>
      <c r="D53" s="85" t="str">
        <f t="shared" si="21"/>
        <v/>
      </c>
      <c r="E53" s="86" t="e">
        <f t="shared" si="22"/>
        <v>#N/A</v>
      </c>
      <c r="F53" s="87" t="str">
        <f t="shared" si="23"/>
        <v/>
      </c>
      <c r="G53" s="73" t="str">
        <f t="shared" si="24"/>
        <v/>
      </c>
      <c r="H53" s="88" t="str">
        <f t="shared" si="25"/>
        <v/>
      </c>
      <c r="I53" s="89" t="str">
        <f t="shared" si="26"/>
        <v/>
      </c>
      <c r="J53" s="90"/>
      <c r="K53" s="81" t="str">
        <f t="shared" si="27"/>
        <v/>
      </c>
      <c r="L53" s="86" t="e">
        <f t="shared" si="28"/>
        <v>#N/A</v>
      </c>
      <c r="M53" s="91" t="str">
        <f t="shared" si="29"/>
        <v/>
      </c>
      <c r="N53" s="86" t="str">
        <f t="shared" si="30"/>
        <v/>
      </c>
      <c r="O53" s="87" t="str">
        <f t="shared" si="31"/>
        <v/>
      </c>
      <c r="P53" s="89" t="str">
        <f t="shared" si="32"/>
        <v/>
      </c>
      <c r="Q53" s="87" t="str">
        <f t="shared" si="33"/>
        <v/>
      </c>
      <c r="R53" s="89" t="str">
        <f t="shared" si="34"/>
        <v/>
      </c>
      <c r="S53" s="87" t="str">
        <f t="shared" si="35"/>
        <v/>
      </c>
      <c r="T53" s="89" t="str">
        <f t="shared" si="36"/>
        <v/>
      </c>
      <c r="U53" s="87" t="str">
        <f t="shared" si="37"/>
        <v/>
      </c>
      <c r="V53" s="89" t="str">
        <f t="shared" si="38"/>
        <v/>
      </c>
      <c r="W53" s="87" t="str">
        <f t="shared" si="39"/>
        <v/>
      </c>
      <c r="X53" s="86" t="str">
        <f t="shared" si="40"/>
        <v/>
      </c>
      <c r="Y53" s="92"/>
      <c r="Z53" s="96"/>
      <c r="AC53" s="81" t="e">
        <f>VLOOKUP(B53,栄養データ!$A$2:$J$482,1,)</f>
        <v>#N/A</v>
      </c>
      <c r="AD53" s="81" t="e">
        <f>VLOOKUP(B53,栄養データ!$A$2:$J$482,3,)</f>
        <v>#N/A</v>
      </c>
      <c r="AE53" s="81" t="e">
        <f>VLOOKUP(B53,栄養データ!$A$2:$J$482,4,)</f>
        <v>#N/A</v>
      </c>
      <c r="AF53" s="81" t="e">
        <f>VLOOKUP(B53,栄養データ!$A$2:$K$482,11,)</f>
        <v>#N/A</v>
      </c>
      <c r="AG53" s="81" t="e">
        <f>VLOOKUP(B53,栄養データ!$A$2:$J$482,5,)</f>
        <v>#N/A</v>
      </c>
      <c r="AH53" s="81" t="e">
        <f>VLOOKUP(B53,栄養データ!$A$2:$J$482,6,)</f>
        <v>#N/A</v>
      </c>
      <c r="AI53" s="81" t="e">
        <f>VLOOKUP(B53,栄養データ!$A$2:$J$482,7,)</f>
        <v>#N/A</v>
      </c>
      <c r="AJ53" s="81" t="e">
        <f>VLOOKUP(B53,栄養データ!$A$2:$J$482,8,)</f>
        <v>#N/A</v>
      </c>
      <c r="AK53" s="81" t="e">
        <f>VLOOKUP(B53,栄養データ!$A$2:$J$482,9,)</f>
        <v>#N/A</v>
      </c>
      <c r="AL53" s="81" t="e">
        <f>VLOOKUP(B53,栄養データ!$A$2:$J$482,10,)</f>
        <v>#N/A</v>
      </c>
    </row>
    <row r="54" spans="1:38" ht="14.25" customHeight="1" x14ac:dyDescent="0.25">
      <c r="A54" s="82"/>
      <c r="B54" s="83"/>
      <c r="C54" s="84"/>
      <c r="D54" s="85" t="str">
        <f t="shared" si="21"/>
        <v/>
      </c>
      <c r="E54" s="86" t="e">
        <f t="shared" si="22"/>
        <v>#N/A</v>
      </c>
      <c r="F54" s="87" t="str">
        <f t="shared" si="23"/>
        <v/>
      </c>
      <c r="G54" s="73" t="str">
        <f t="shared" si="24"/>
        <v/>
      </c>
      <c r="H54" s="88" t="str">
        <f t="shared" si="25"/>
        <v/>
      </c>
      <c r="I54" s="89" t="str">
        <f t="shared" si="26"/>
        <v/>
      </c>
      <c r="J54" s="90"/>
      <c r="K54" s="81" t="str">
        <f t="shared" si="27"/>
        <v/>
      </c>
      <c r="L54" s="86" t="e">
        <f t="shared" si="28"/>
        <v>#N/A</v>
      </c>
      <c r="M54" s="91" t="str">
        <f t="shared" si="29"/>
        <v/>
      </c>
      <c r="N54" s="86" t="str">
        <f t="shared" si="30"/>
        <v/>
      </c>
      <c r="O54" s="87" t="str">
        <f t="shared" si="31"/>
        <v/>
      </c>
      <c r="P54" s="89" t="str">
        <f t="shared" si="32"/>
        <v/>
      </c>
      <c r="Q54" s="87" t="str">
        <f t="shared" si="33"/>
        <v/>
      </c>
      <c r="R54" s="89" t="str">
        <f t="shared" si="34"/>
        <v/>
      </c>
      <c r="S54" s="87" t="str">
        <f t="shared" si="35"/>
        <v/>
      </c>
      <c r="T54" s="89" t="str">
        <f t="shared" si="36"/>
        <v/>
      </c>
      <c r="U54" s="87" t="str">
        <f t="shared" si="37"/>
        <v/>
      </c>
      <c r="V54" s="89" t="str">
        <f t="shared" si="38"/>
        <v/>
      </c>
      <c r="W54" s="87" t="str">
        <f t="shared" si="39"/>
        <v/>
      </c>
      <c r="X54" s="86" t="str">
        <f t="shared" si="40"/>
        <v/>
      </c>
      <c r="Y54" s="92"/>
      <c r="Z54" s="97"/>
      <c r="AC54" s="81" t="e">
        <f>VLOOKUP(B54,栄養データ!$A$2:$J$482,1,)</f>
        <v>#N/A</v>
      </c>
      <c r="AD54" s="81" t="e">
        <f>VLOOKUP(B54,栄養データ!$A$2:$J$482,3,)</f>
        <v>#N/A</v>
      </c>
      <c r="AE54" s="81" t="e">
        <f>VLOOKUP(B54,栄養データ!$A$2:$J$482,4,)</f>
        <v>#N/A</v>
      </c>
      <c r="AF54" s="81" t="e">
        <f>VLOOKUP(B54,栄養データ!$A$2:$K$482,11,)</f>
        <v>#N/A</v>
      </c>
      <c r="AG54" s="81" t="e">
        <f>VLOOKUP(B54,栄養データ!$A$2:$J$482,5,)</f>
        <v>#N/A</v>
      </c>
      <c r="AH54" s="81" t="e">
        <f>VLOOKUP(B54,栄養データ!$A$2:$J$482,6,)</f>
        <v>#N/A</v>
      </c>
      <c r="AI54" s="81" t="e">
        <f>VLOOKUP(B54,栄養データ!$A$2:$J$482,7,)</f>
        <v>#N/A</v>
      </c>
      <c r="AJ54" s="81" t="e">
        <f>VLOOKUP(B54,栄養データ!$A$2:$J$482,8,)</f>
        <v>#N/A</v>
      </c>
      <c r="AK54" s="81" t="e">
        <f>VLOOKUP(B54,栄養データ!$A$2:$J$482,9,)</f>
        <v>#N/A</v>
      </c>
      <c r="AL54" s="81" t="e">
        <f>VLOOKUP(B54,栄養データ!$A$2:$J$482,10,)</f>
        <v>#N/A</v>
      </c>
    </row>
    <row r="55" spans="1:38" ht="14.25" customHeight="1" x14ac:dyDescent="0.25">
      <c r="A55" s="82"/>
      <c r="B55" s="83"/>
      <c r="C55" s="84"/>
      <c r="D55" s="85" t="str">
        <f t="shared" si="21"/>
        <v/>
      </c>
      <c r="E55" s="86" t="e">
        <f t="shared" si="22"/>
        <v>#N/A</v>
      </c>
      <c r="F55" s="87" t="str">
        <f t="shared" si="23"/>
        <v/>
      </c>
      <c r="G55" s="73" t="str">
        <f t="shared" si="24"/>
        <v/>
      </c>
      <c r="H55" s="88" t="str">
        <f t="shared" si="25"/>
        <v/>
      </c>
      <c r="I55" s="89" t="str">
        <f t="shared" si="26"/>
        <v/>
      </c>
      <c r="J55" s="90"/>
      <c r="K55" s="81" t="str">
        <f>IF(B55="","",L55)</f>
        <v/>
      </c>
      <c r="L55" s="86" t="e">
        <f t="shared" si="28"/>
        <v>#N/A</v>
      </c>
      <c r="M55" s="91" t="str">
        <f t="shared" si="29"/>
        <v/>
      </c>
      <c r="N55" s="86" t="str">
        <f t="shared" si="30"/>
        <v/>
      </c>
      <c r="O55" s="87" t="str">
        <f t="shared" si="31"/>
        <v/>
      </c>
      <c r="P55" s="89" t="str">
        <f t="shared" si="32"/>
        <v/>
      </c>
      <c r="Q55" s="87" t="str">
        <f t="shared" si="33"/>
        <v/>
      </c>
      <c r="R55" s="89" t="str">
        <f t="shared" si="34"/>
        <v/>
      </c>
      <c r="S55" s="87" t="str">
        <f t="shared" si="35"/>
        <v/>
      </c>
      <c r="T55" s="89" t="str">
        <f t="shared" si="36"/>
        <v/>
      </c>
      <c r="U55" s="87" t="str">
        <f t="shared" si="37"/>
        <v/>
      </c>
      <c r="V55" s="89" t="str">
        <f t="shared" si="38"/>
        <v/>
      </c>
      <c r="W55" s="87" t="str">
        <f t="shared" si="39"/>
        <v/>
      </c>
      <c r="X55" s="86" t="str">
        <f t="shared" si="40"/>
        <v/>
      </c>
      <c r="Y55" s="92"/>
      <c r="Z55" s="97"/>
      <c r="AC55" s="81" t="e">
        <f>VLOOKUP(B55,栄養データ!$A$2:$J$482,1,)</f>
        <v>#N/A</v>
      </c>
      <c r="AD55" s="81" t="e">
        <f>VLOOKUP(B55,栄養データ!$A$2:$J$482,3,)</f>
        <v>#N/A</v>
      </c>
      <c r="AE55" s="81" t="e">
        <f>VLOOKUP(B55,栄養データ!$A$2:$J$482,4,)</f>
        <v>#N/A</v>
      </c>
      <c r="AF55" s="81" t="e">
        <f>VLOOKUP(B55,栄養データ!$A$2:$K$482,11,)</f>
        <v>#N/A</v>
      </c>
      <c r="AG55" s="81" t="e">
        <f>VLOOKUP(B55,栄養データ!$A$2:$J$482,5,)</f>
        <v>#N/A</v>
      </c>
      <c r="AH55" s="81" t="e">
        <f>VLOOKUP(B55,栄養データ!$A$2:$J$482,6,)</f>
        <v>#N/A</v>
      </c>
      <c r="AI55" s="81" t="e">
        <f>VLOOKUP(B55,栄養データ!$A$2:$J$482,7,)</f>
        <v>#N/A</v>
      </c>
      <c r="AJ55" s="81" t="e">
        <f>VLOOKUP(B55,栄養データ!$A$2:$J$482,8,)</f>
        <v>#N/A</v>
      </c>
      <c r="AK55" s="81" t="e">
        <f>VLOOKUP(B55,栄養データ!$A$2:$J$482,9,)</f>
        <v>#N/A</v>
      </c>
      <c r="AL55" s="81" t="e">
        <f>VLOOKUP(B55,栄養データ!$A$2:$J$482,10,)</f>
        <v>#N/A</v>
      </c>
    </row>
    <row r="56" spans="1:38" ht="14.25" customHeight="1" x14ac:dyDescent="0.25">
      <c r="A56" s="94"/>
      <c r="B56" s="83"/>
      <c r="C56" s="84"/>
      <c r="D56" s="85" t="str">
        <f t="shared" si="21"/>
        <v/>
      </c>
      <c r="E56" s="86" t="e">
        <f t="shared" si="22"/>
        <v>#N/A</v>
      </c>
      <c r="F56" s="87" t="str">
        <f t="shared" si="23"/>
        <v/>
      </c>
      <c r="G56" s="73" t="str">
        <f t="shared" si="24"/>
        <v/>
      </c>
      <c r="H56" s="88" t="str">
        <f t="shared" si="25"/>
        <v/>
      </c>
      <c r="I56" s="89" t="str">
        <f t="shared" si="26"/>
        <v/>
      </c>
      <c r="J56" s="90"/>
      <c r="K56" s="81" t="str">
        <f t="shared" ref="K56:K68" si="41">IF(B56="","",L56)</f>
        <v/>
      </c>
      <c r="L56" s="86" t="e">
        <f t="shared" si="28"/>
        <v>#N/A</v>
      </c>
      <c r="M56" s="91" t="str">
        <f t="shared" si="29"/>
        <v/>
      </c>
      <c r="N56" s="86" t="str">
        <f t="shared" si="30"/>
        <v/>
      </c>
      <c r="O56" s="87" t="str">
        <f t="shared" si="31"/>
        <v/>
      </c>
      <c r="P56" s="89" t="str">
        <f t="shared" si="32"/>
        <v/>
      </c>
      <c r="Q56" s="87" t="str">
        <f t="shared" si="33"/>
        <v/>
      </c>
      <c r="R56" s="89" t="str">
        <f t="shared" si="34"/>
        <v/>
      </c>
      <c r="S56" s="87" t="str">
        <f t="shared" si="35"/>
        <v/>
      </c>
      <c r="T56" s="89" t="str">
        <f t="shared" si="36"/>
        <v/>
      </c>
      <c r="U56" s="87" t="str">
        <f t="shared" si="37"/>
        <v/>
      </c>
      <c r="V56" s="89" t="str">
        <f t="shared" si="38"/>
        <v/>
      </c>
      <c r="W56" s="87" t="str">
        <f t="shared" si="39"/>
        <v/>
      </c>
      <c r="X56" s="86" t="str">
        <f t="shared" si="40"/>
        <v/>
      </c>
      <c r="Y56" s="92"/>
      <c r="Z56" s="97"/>
      <c r="AC56" s="81" t="e">
        <f>VLOOKUP(B56,栄養データ!$A$2:$J$482,1,)</f>
        <v>#N/A</v>
      </c>
      <c r="AD56" s="81" t="e">
        <f>VLOOKUP(B56,栄養データ!$A$2:$J$482,3,)</f>
        <v>#N/A</v>
      </c>
      <c r="AE56" s="81" t="e">
        <f>VLOOKUP(B56,栄養データ!$A$2:$J$482,4,)</f>
        <v>#N/A</v>
      </c>
      <c r="AF56" s="81" t="e">
        <f>VLOOKUP(B56,栄養データ!$A$2:$K$482,11,)</f>
        <v>#N/A</v>
      </c>
      <c r="AG56" s="81" t="e">
        <f>VLOOKUP(B56,栄養データ!$A$2:$J$482,5,)</f>
        <v>#N/A</v>
      </c>
      <c r="AH56" s="81" t="e">
        <f>VLOOKUP(B56,栄養データ!$A$2:$J$482,6,)</f>
        <v>#N/A</v>
      </c>
      <c r="AI56" s="81" t="e">
        <f>VLOOKUP(B56,栄養データ!$A$2:$J$482,7,)</f>
        <v>#N/A</v>
      </c>
      <c r="AJ56" s="81" t="e">
        <f>VLOOKUP(B56,栄養データ!$A$2:$J$482,8,)</f>
        <v>#N/A</v>
      </c>
      <c r="AK56" s="81" t="e">
        <f>VLOOKUP(B56,栄養データ!$A$2:$J$482,9,)</f>
        <v>#N/A</v>
      </c>
      <c r="AL56" s="81" t="e">
        <f>VLOOKUP(B56,栄養データ!$A$2:$J$482,10,)</f>
        <v>#N/A</v>
      </c>
    </row>
    <row r="57" spans="1:38" ht="14.25" customHeight="1" x14ac:dyDescent="0.25">
      <c r="A57" s="94"/>
      <c r="B57" s="83"/>
      <c r="C57" s="84"/>
      <c r="D57" s="85" t="str">
        <f t="shared" si="21"/>
        <v/>
      </c>
      <c r="E57" s="86" t="e">
        <f t="shared" si="22"/>
        <v>#N/A</v>
      </c>
      <c r="F57" s="87" t="str">
        <f t="shared" si="23"/>
        <v/>
      </c>
      <c r="G57" s="73" t="str">
        <f t="shared" si="24"/>
        <v/>
      </c>
      <c r="H57" s="88" t="str">
        <f t="shared" si="25"/>
        <v/>
      </c>
      <c r="I57" s="89" t="str">
        <f t="shared" si="26"/>
        <v/>
      </c>
      <c r="J57" s="90"/>
      <c r="K57" s="81" t="str">
        <f t="shared" si="41"/>
        <v/>
      </c>
      <c r="L57" s="86" t="e">
        <f t="shared" si="28"/>
        <v>#N/A</v>
      </c>
      <c r="M57" s="91" t="str">
        <f t="shared" si="29"/>
        <v/>
      </c>
      <c r="N57" s="86" t="str">
        <f t="shared" si="30"/>
        <v/>
      </c>
      <c r="O57" s="87" t="str">
        <f t="shared" si="31"/>
        <v/>
      </c>
      <c r="P57" s="89" t="str">
        <f t="shared" si="32"/>
        <v/>
      </c>
      <c r="Q57" s="87" t="str">
        <f t="shared" si="33"/>
        <v/>
      </c>
      <c r="R57" s="89" t="str">
        <f t="shared" si="34"/>
        <v/>
      </c>
      <c r="S57" s="87" t="str">
        <f t="shared" si="35"/>
        <v/>
      </c>
      <c r="T57" s="89" t="str">
        <f t="shared" si="36"/>
        <v/>
      </c>
      <c r="U57" s="87" t="str">
        <f t="shared" si="37"/>
        <v/>
      </c>
      <c r="V57" s="89" t="str">
        <f t="shared" si="38"/>
        <v/>
      </c>
      <c r="W57" s="87" t="str">
        <f t="shared" si="39"/>
        <v/>
      </c>
      <c r="X57" s="86" t="str">
        <f t="shared" si="40"/>
        <v/>
      </c>
      <c r="Y57" s="92"/>
      <c r="Z57" s="97"/>
      <c r="AC57" s="81" t="e">
        <f>VLOOKUP(B57,栄養データ!$A$2:$J$482,1,)</f>
        <v>#N/A</v>
      </c>
      <c r="AD57" s="81" t="e">
        <f>VLOOKUP(B57,栄養データ!$A$2:$J$482,3,)</f>
        <v>#N/A</v>
      </c>
      <c r="AE57" s="81" t="e">
        <f>VLOOKUP(B57,栄養データ!$A$2:$J$482,4,)</f>
        <v>#N/A</v>
      </c>
      <c r="AF57" s="81" t="e">
        <f>VLOOKUP(B57,栄養データ!$A$2:$K$482,11,)</f>
        <v>#N/A</v>
      </c>
      <c r="AG57" s="81" t="e">
        <f>VLOOKUP(B57,栄養データ!$A$2:$J$482,5,)</f>
        <v>#N/A</v>
      </c>
      <c r="AH57" s="81" t="e">
        <f>VLOOKUP(B57,栄養データ!$A$2:$J$482,6,)</f>
        <v>#N/A</v>
      </c>
      <c r="AI57" s="81" t="e">
        <f>VLOOKUP(B57,栄養データ!$A$2:$J$482,7,)</f>
        <v>#N/A</v>
      </c>
      <c r="AJ57" s="81" t="e">
        <f>VLOOKUP(B57,栄養データ!$A$2:$J$482,8,)</f>
        <v>#N/A</v>
      </c>
      <c r="AK57" s="81" t="e">
        <f>VLOOKUP(B57,栄養データ!$A$2:$J$482,9,)</f>
        <v>#N/A</v>
      </c>
      <c r="AL57" s="81" t="e">
        <f>VLOOKUP(B57,栄養データ!$A$2:$J$482,10,)</f>
        <v>#N/A</v>
      </c>
    </row>
    <row r="58" spans="1:38" ht="14.25" customHeight="1" x14ac:dyDescent="0.25">
      <c r="A58" s="82"/>
      <c r="B58" s="83"/>
      <c r="C58" s="84"/>
      <c r="D58" s="85" t="str">
        <f t="shared" si="21"/>
        <v/>
      </c>
      <c r="E58" s="86" t="e">
        <f t="shared" si="22"/>
        <v>#N/A</v>
      </c>
      <c r="F58" s="87" t="str">
        <f t="shared" si="23"/>
        <v/>
      </c>
      <c r="G58" s="73" t="str">
        <f t="shared" si="24"/>
        <v/>
      </c>
      <c r="H58" s="88" t="str">
        <f t="shared" si="25"/>
        <v/>
      </c>
      <c r="I58" s="89" t="str">
        <f t="shared" si="26"/>
        <v/>
      </c>
      <c r="J58" s="90"/>
      <c r="K58" s="81" t="str">
        <f t="shared" si="41"/>
        <v/>
      </c>
      <c r="L58" s="86" t="e">
        <f t="shared" si="28"/>
        <v>#N/A</v>
      </c>
      <c r="M58" s="91" t="str">
        <f t="shared" si="29"/>
        <v/>
      </c>
      <c r="N58" s="86" t="str">
        <f t="shared" si="30"/>
        <v/>
      </c>
      <c r="O58" s="87" t="str">
        <f t="shared" si="31"/>
        <v/>
      </c>
      <c r="P58" s="89" t="str">
        <f t="shared" si="32"/>
        <v/>
      </c>
      <c r="Q58" s="87" t="str">
        <f>R58</f>
        <v/>
      </c>
      <c r="R58" s="89" t="str">
        <f t="shared" si="34"/>
        <v/>
      </c>
      <c r="S58" s="87" t="str">
        <f t="shared" si="35"/>
        <v/>
      </c>
      <c r="T58" s="89" t="str">
        <f t="shared" si="36"/>
        <v/>
      </c>
      <c r="U58" s="87" t="str">
        <f t="shared" si="37"/>
        <v/>
      </c>
      <c r="V58" s="89" t="str">
        <f t="shared" si="38"/>
        <v/>
      </c>
      <c r="W58" s="87" t="str">
        <f t="shared" si="39"/>
        <v/>
      </c>
      <c r="X58" s="86" t="str">
        <f t="shared" si="40"/>
        <v/>
      </c>
      <c r="Y58" s="92"/>
      <c r="Z58" s="97"/>
      <c r="AC58" s="81" t="e">
        <f>VLOOKUP(B58,栄養データ!$A$2:$J$482,1,)</f>
        <v>#N/A</v>
      </c>
      <c r="AD58" s="81" t="e">
        <f>VLOOKUP(B58,栄養データ!$A$2:$J$482,3,)</f>
        <v>#N/A</v>
      </c>
      <c r="AE58" s="81" t="e">
        <f>VLOOKUP(B58,栄養データ!$A$2:$J$482,4,)</f>
        <v>#N/A</v>
      </c>
      <c r="AF58" s="81" t="e">
        <f>VLOOKUP(B58,栄養データ!$A$2:$K$482,11,)</f>
        <v>#N/A</v>
      </c>
      <c r="AG58" s="81" t="e">
        <f>VLOOKUP(B58,栄養データ!$A$2:$J$482,5,)</f>
        <v>#N/A</v>
      </c>
      <c r="AH58" s="81" t="e">
        <f>VLOOKUP(B58,栄養データ!$A$2:$J$482,6,)</f>
        <v>#N/A</v>
      </c>
      <c r="AI58" s="81" t="e">
        <f>VLOOKUP(B58,栄養データ!$A$2:$J$482,7,)</f>
        <v>#N/A</v>
      </c>
      <c r="AJ58" s="81" t="e">
        <f>VLOOKUP(B58,栄養データ!$A$2:$J$482,8,)</f>
        <v>#N/A</v>
      </c>
      <c r="AK58" s="81" t="e">
        <f>VLOOKUP(B58,栄養データ!$A$2:$J$482,9,)</f>
        <v>#N/A</v>
      </c>
      <c r="AL58" s="81" t="e">
        <f>VLOOKUP(B58,栄養データ!$A$2:$J$482,10,)</f>
        <v>#N/A</v>
      </c>
    </row>
    <row r="59" spans="1:38" ht="14.25" customHeight="1" x14ac:dyDescent="0.25">
      <c r="A59" s="82"/>
      <c r="B59" s="83"/>
      <c r="C59" s="84"/>
      <c r="D59" s="85" t="str">
        <f t="shared" si="21"/>
        <v/>
      </c>
      <c r="E59" s="86" t="e">
        <f t="shared" si="22"/>
        <v>#N/A</v>
      </c>
      <c r="F59" s="87" t="str">
        <f t="shared" si="23"/>
        <v/>
      </c>
      <c r="G59" s="73" t="str">
        <f t="shared" si="24"/>
        <v/>
      </c>
      <c r="H59" s="88" t="str">
        <f t="shared" si="25"/>
        <v/>
      </c>
      <c r="I59" s="89" t="str">
        <f t="shared" si="26"/>
        <v/>
      </c>
      <c r="J59" s="90"/>
      <c r="K59" s="81" t="str">
        <f t="shared" si="41"/>
        <v/>
      </c>
      <c r="L59" s="86" t="e">
        <f t="shared" si="28"/>
        <v>#N/A</v>
      </c>
      <c r="M59" s="91" t="str">
        <f t="shared" si="29"/>
        <v/>
      </c>
      <c r="N59" s="86" t="str">
        <f t="shared" si="30"/>
        <v/>
      </c>
      <c r="O59" s="87" t="str">
        <f t="shared" si="31"/>
        <v/>
      </c>
      <c r="P59" s="89" t="str">
        <f t="shared" si="32"/>
        <v/>
      </c>
      <c r="Q59" s="87" t="str">
        <f t="shared" si="33"/>
        <v/>
      </c>
      <c r="R59" s="89" t="str">
        <f t="shared" si="34"/>
        <v/>
      </c>
      <c r="S59" s="87" t="str">
        <f t="shared" si="35"/>
        <v/>
      </c>
      <c r="T59" s="89" t="str">
        <f t="shared" si="36"/>
        <v/>
      </c>
      <c r="U59" s="87" t="str">
        <f t="shared" si="37"/>
        <v/>
      </c>
      <c r="V59" s="89" t="str">
        <f t="shared" si="38"/>
        <v/>
      </c>
      <c r="W59" s="87" t="str">
        <f t="shared" si="39"/>
        <v/>
      </c>
      <c r="X59" s="86" t="str">
        <f t="shared" si="40"/>
        <v/>
      </c>
      <c r="Y59" s="92"/>
      <c r="Z59" s="97"/>
      <c r="AC59" s="81" t="e">
        <f>VLOOKUP(B59,栄養データ!$A$2:$J$482,1,)</f>
        <v>#N/A</v>
      </c>
      <c r="AD59" s="81" t="e">
        <f>VLOOKUP(B59,栄養データ!$A$2:$J$482,3,)</f>
        <v>#N/A</v>
      </c>
      <c r="AE59" s="81" t="e">
        <f>VLOOKUP(B59,栄養データ!$A$2:$J$482,4,)</f>
        <v>#N/A</v>
      </c>
      <c r="AF59" s="81" t="e">
        <f>VLOOKUP(B59,栄養データ!$A$2:$K$482,11,)</f>
        <v>#N/A</v>
      </c>
      <c r="AG59" s="81" t="e">
        <f>VLOOKUP(B59,栄養データ!$A$2:$J$482,5,)</f>
        <v>#N/A</v>
      </c>
      <c r="AH59" s="81" t="e">
        <f>VLOOKUP(B59,栄養データ!$A$2:$J$482,6,)</f>
        <v>#N/A</v>
      </c>
      <c r="AI59" s="81" t="e">
        <f>VLOOKUP(B59,栄養データ!$A$2:$J$482,7,)</f>
        <v>#N/A</v>
      </c>
      <c r="AJ59" s="81" t="e">
        <f>VLOOKUP(B59,栄養データ!$A$2:$J$482,8,)</f>
        <v>#N/A</v>
      </c>
      <c r="AK59" s="81" t="e">
        <f>VLOOKUP(B59,栄養データ!$A$2:$J$482,9,)</f>
        <v>#N/A</v>
      </c>
      <c r="AL59" s="81" t="e">
        <f>VLOOKUP(B59,栄養データ!$A$2:$J$482,10,)</f>
        <v>#N/A</v>
      </c>
    </row>
    <row r="60" spans="1:38" ht="14.25" customHeight="1" x14ac:dyDescent="0.25">
      <c r="A60" s="82"/>
      <c r="B60" s="83"/>
      <c r="C60" s="84"/>
      <c r="D60" s="85" t="str">
        <f t="shared" si="21"/>
        <v/>
      </c>
      <c r="E60" s="86" t="e">
        <f t="shared" si="22"/>
        <v>#N/A</v>
      </c>
      <c r="F60" s="87" t="str">
        <f t="shared" si="23"/>
        <v/>
      </c>
      <c r="G60" s="73" t="str">
        <f t="shared" si="24"/>
        <v/>
      </c>
      <c r="H60" s="88" t="str">
        <f t="shared" si="25"/>
        <v/>
      </c>
      <c r="I60" s="89" t="str">
        <f t="shared" si="26"/>
        <v/>
      </c>
      <c r="J60" s="90"/>
      <c r="K60" s="81" t="str">
        <f t="shared" si="41"/>
        <v/>
      </c>
      <c r="L60" s="86" t="e">
        <f t="shared" si="28"/>
        <v>#N/A</v>
      </c>
      <c r="M60" s="91" t="str">
        <f t="shared" si="29"/>
        <v/>
      </c>
      <c r="N60" s="86" t="str">
        <f t="shared" si="30"/>
        <v/>
      </c>
      <c r="O60" s="87" t="str">
        <f t="shared" si="31"/>
        <v/>
      </c>
      <c r="P60" s="89" t="str">
        <f t="shared" si="32"/>
        <v/>
      </c>
      <c r="Q60" s="87" t="str">
        <f t="shared" si="33"/>
        <v/>
      </c>
      <c r="R60" s="89" t="str">
        <f t="shared" si="34"/>
        <v/>
      </c>
      <c r="S60" s="87" t="str">
        <f t="shared" si="35"/>
        <v/>
      </c>
      <c r="T60" s="89" t="str">
        <f t="shared" si="36"/>
        <v/>
      </c>
      <c r="U60" s="87" t="str">
        <f t="shared" si="37"/>
        <v/>
      </c>
      <c r="V60" s="89" t="str">
        <f t="shared" si="38"/>
        <v/>
      </c>
      <c r="W60" s="87" t="str">
        <f t="shared" si="39"/>
        <v/>
      </c>
      <c r="X60" s="86" t="str">
        <f t="shared" si="40"/>
        <v/>
      </c>
      <c r="Y60" s="92"/>
      <c r="Z60" s="97"/>
      <c r="AC60" s="81" t="e">
        <f>VLOOKUP(B60,栄養データ!$A$2:$J$482,1,)</f>
        <v>#N/A</v>
      </c>
      <c r="AD60" s="81" t="e">
        <f>VLOOKUP(B60,栄養データ!$A$2:$J$482,3,)</f>
        <v>#N/A</v>
      </c>
      <c r="AE60" s="81" t="e">
        <f>VLOOKUP(B60,栄養データ!$A$2:$J$482,4,)</f>
        <v>#N/A</v>
      </c>
      <c r="AF60" s="81" t="e">
        <f>VLOOKUP(B60,栄養データ!$A$2:$K$482,11,)</f>
        <v>#N/A</v>
      </c>
      <c r="AG60" s="81" t="e">
        <f>VLOOKUP(B60,栄養データ!$A$2:$J$482,5,)</f>
        <v>#N/A</v>
      </c>
      <c r="AH60" s="81" t="e">
        <f>VLOOKUP(B60,栄養データ!$A$2:$J$482,6,)</f>
        <v>#N/A</v>
      </c>
      <c r="AI60" s="81" t="e">
        <f>VLOOKUP(B60,栄養データ!$A$2:$J$482,7,)</f>
        <v>#N/A</v>
      </c>
      <c r="AJ60" s="81" t="e">
        <f>VLOOKUP(B60,栄養データ!$A$2:$J$482,8,)</f>
        <v>#N/A</v>
      </c>
      <c r="AK60" s="81" t="e">
        <f>VLOOKUP(B60,栄養データ!$A$2:$J$482,9,)</f>
        <v>#N/A</v>
      </c>
      <c r="AL60" s="81" t="e">
        <f>VLOOKUP(B60,栄養データ!$A$2:$J$482,10,)</f>
        <v>#N/A</v>
      </c>
    </row>
    <row r="61" spans="1:38" ht="14.25" customHeight="1" x14ac:dyDescent="0.25">
      <c r="A61" s="82"/>
      <c r="B61" s="83"/>
      <c r="C61" s="84"/>
      <c r="D61" s="85" t="str">
        <f t="shared" si="21"/>
        <v/>
      </c>
      <c r="E61" s="86" t="e">
        <f t="shared" si="22"/>
        <v>#N/A</v>
      </c>
      <c r="F61" s="87" t="str">
        <f t="shared" si="23"/>
        <v/>
      </c>
      <c r="G61" s="73" t="str">
        <f t="shared" si="24"/>
        <v/>
      </c>
      <c r="H61" s="88" t="str">
        <f t="shared" si="25"/>
        <v/>
      </c>
      <c r="I61" s="89" t="str">
        <f t="shared" si="26"/>
        <v/>
      </c>
      <c r="J61" s="90"/>
      <c r="K61" s="81" t="str">
        <f t="shared" si="41"/>
        <v/>
      </c>
      <c r="L61" s="86" t="e">
        <f t="shared" si="28"/>
        <v>#N/A</v>
      </c>
      <c r="M61" s="91" t="str">
        <f t="shared" si="29"/>
        <v/>
      </c>
      <c r="N61" s="86" t="str">
        <f t="shared" si="30"/>
        <v/>
      </c>
      <c r="O61" s="87" t="str">
        <f t="shared" si="31"/>
        <v/>
      </c>
      <c r="P61" s="89" t="str">
        <f t="shared" si="32"/>
        <v/>
      </c>
      <c r="Q61" s="87" t="str">
        <f t="shared" si="33"/>
        <v/>
      </c>
      <c r="R61" s="89" t="str">
        <f t="shared" si="34"/>
        <v/>
      </c>
      <c r="S61" s="87" t="str">
        <f t="shared" si="35"/>
        <v/>
      </c>
      <c r="T61" s="89" t="str">
        <f t="shared" si="36"/>
        <v/>
      </c>
      <c r="U61" s="87" t="str">
        <f t="shared" si="37"/>
        <v/>
      </c>
      <c r="V61" s="89" t="str">
        <f t="shared" si="38"/>
        <v/>
      </c>
      <c r="W61" s="87" t="str">
        <f t="shared" si="39"/>
        <v/>
      </c>
      <c r="X61" s="86" t="str">
        <f t="shared" si="40"/>
        <v/>
      </c>
      <c r="Y61" s="92"/>
      <c r="Z61" s="97"/>
      <c r="AC61" s="81" t="e">
        <f>VLOOKUP(B61,栄養データ!$A$2:$J$482,1,)</f>
        <v>#N/A</v>
      </c>
      <c r="AD61" s="81" t="e">
        <f>VLOOKUP(B61,栄養データ!$A$2:$J$482,3,)</f>
        <v>#N/A</v>
      </c>
      <c r="AE61" s="81" t="e">
        <f>VLOOKUP(B61,栄養データ!$A$2:$J$482,4,)</f>
        <v>#N/A</v>
      </c>
      <c r="AF61" s="81" t="e">
        <f>VLOOKUP(B61,栄養データ!$A$2:$K$482,11,)</f>
        <v>#N/A</v>
      </c>
      <c r="AG61" s="81" t="e">
        <f>VLOOKUP(B61,栄養データ!$A$2:$J$482,5,)</f>
        <v>#N/A</v>
      </c>
      <c r="AH61" s="81" t="e">
        <f>VLOOKUP(B61,栄養データ!$A$2:$J$482,6,)</f>
        <v>#N/A</v>
      </c>
      <c r="AI61" s="81" t="e">
        <f>VLOOKUP(B61,栄養データ!$A$2:$J$482,7,)</f>
        <v>#N/A</v>
      </c>
      <c r="AJ61" s="81" t="e">
        <f>VLOOKUP(B61,栄養データ!$A$2:$J$482,8,)</f>
        <v>#N/A</v>
      </c>
      <c r="AK61" s="81" t="e">
        <f>VLOOKUP(B61,栄養データ!$A$2:$J$482,9,)</f>
        <v>#N/A</v>
      </c>
      <c r="AL61" s="81" t="e">
        <f>VLOOKUP(B61,栄養データ!$A$2:$J$482,10,)</f>
        <v>#N/A</v>
      </c>
    </row>
    <row r="62" spans="1:38" ht="14.25" customHeight="1" x14ac:dyDescent="0.25">
      <c r="A62" s="82"/>
      <c r="B62" s="83"/>
      <c r="C62" s="84"/>
      <c r="D62" s="85" t="str">
        <f t="shared" si="21"/>
        <v/>
      </c>
      <c r="E62" s="86" t="e">
        <f t="shared" si="22"/>
        <v>#N/A</v>
      </c>
      <c r="F62" s="87" t="str">
        <f t="shared" si="23"/>
        <v/>
      </c>
      <c r="G62" s="73" t="str">
        <f t="shared" si="24"/>
        <v/>
      </c>
      <c r="H62" s="88" t="str">
        <f t="shared" si="25"/>
        <v/>
      </c>
      <c r="I62" s="89" t="str">
        <f t="shared" si="26"/>
        <v/>
      </c>
      <c r="J62" s="90"/>
      <c r="K62" s="81" t="str">
        <f t="shared" si="41"/>
        <v/>
      </c>
      <c r="L62" s="86" t="e">
        <f t="shared" si="28"/>
        <v>#N/A</v>
      </c>
      <c r="M62" s="91" t="str">
        <f t="shared" si="29"/>
        <v/>
      </c>
      <c r="N62" s="86" t="str">
        <f t="shared" si="30"/>
        <v/>
      </c>
      <c r="O62" s="87" t="str">
        <f t="shared" si="31"/>
        <v/>
      </c>
      <c r="P62" s="89" t="str">
        <f t="shared" si="32"/>
        <v/>
      </c>
      <c r="Q62" s="87" t="str">
        <f t="shared" si="33"/>
        <v/>
      </c>
      <c r="R62" s="89" t="str">
        <f t="shared" si="34"/>
        <v/>
      </c>
      <c r="S62" s="87" t="str">
        <f t="shared" si="35"/>
        <v/>
      </c>
      <c r="T62" s="89" t="str">
        <f t="shared" si="36"/>
        <v/>
      </c>
      <c r="U62" s="87" t="str">
        <f t="shared" si="37"/>
        <v/>
      </c>
      <c r="V62" s="89" t="str">
        <f t="shared" si="38"/>
        <v/>
      </c>
      <c r="W62" s="87" t="str">
        <f t="shared" si="39"/>
        <v/>
      </c>
      <c r="X62" s="86" t="str">
        <f t="shared" si="40"/>
        <v/>
      </c>
      <c r="Y62" s="92"/>
      <c r="Z62" s="97"/>
      <c r="AC62" s="81" t="e">
        <f>VLOOKUP(B62,栄養データ!$A$2:$J$482,1,)</f>
        <v>#N/A</v>
      </c>
      <c r="AD62" s="81" t="e">
        <f>VLOOKUP(B62,栄養データ!$A$2:$J$482,3,)</f>
        <v>#N/A</v>
      </c>
      <c r="AE62" s="81" t="e">
        <f>VLOOKUP(B62,栄養データ!$A$2:$J$482,4,)</f>
        <v>#N/A</v>
      </c>
      <c r="AF62" s="81" t="e">
        <f>VLOOKUP(B62,栄養データ!$A$2:$K$482,11,)</f>
        <v>#N/A</v>
      </c>
      <c r="AG62" s="81" t="e">
        <f>VLOOKUP(B62,栄養データ!$A$2:$J$482,5,)</f>
        <v>#N/A</v>
      </c>
      <c r="AH62" s="81" t="e">
        <f>VLOOKUP(B62,栄養データ!$A$2:$J$482,6,)</f>
        <v>#N/A</v>
      </c>
      <c r="AI62" s="81" t="e">
        <f>VLOOKUP(B62,栄養データ!$A$2:$J$482,7,)</f>
        <v>#N/A</v>
      </c>
      <c r="AJ62" s="81" t="e">
        <f>VLOOKUP(B62,栄養データ!$A$2:$J$482,8,)</f>
        <v>#N/A</v>
      </c>
      <c r="AK62" s="81" t="e">
        <f>VLOOKUP(B62,栄養データ!$A$2:$J$482,9,)</f>
        <v>#N/A</v>
      </c>
      <c r="AL62" s="81" t="e">
        <f>VLOOKUP(B62,栄養データ!$A$2:$J$482,10,)</f>
        <v>#N/A</v>
      </c>
    </row>
    <row r="63" spans="1:38" ht="14.25" customHeight="1" x14ac:dyDescent="0.25">
      <c r="A63" s="82"/>
      <c r="B63" s="83"/>
      <c r="C63" s="84"/>
      <c r="D63" s="85" t="str">
        <f t="shared" si="21"/>
        <v/>
      </c>
      <c r="E63" s="86" t="e">
        <f t="shared" si="22"/>
        <v>#N/A</v>
      </c>
      <c r="F63" s="87" t="str">
        <f t="shared" si="23"/>
        <v/>
      </c>
      <c r="G63" s="73" t="str">
        <f t="shared" si="24"/>
        <v/>
      </c>
      <c r="H63" s="88" t="str">
        <f t="shared" si="25"/>
        <v/>
      </c>
      <c r="I63" s="89" t="str">
        <f t="shared" si="26"/>
        <v/>
      </c>
      <c r="J63" s="90"/>
      <c r="K63" s="81" t="str">
        <f t="shared" si="41"/>
        <v/>
      </c>
      <c r="L63" s="86" t="e">
        <f t="shared" si="28"/>
        <v>#N/A</v>
      </c>
      <c r="M63" s="91" t="str">
        <f t="shared" si="29"/>
        <v/>
      </c>
      <c r="N63" s="86" t="str">
        <f t="shared" si="30"/>
        <v/>
      </c>
      <c r="O63" s="87" t="str">
        <f t="shared" si="31"/>
        <v/>
      </c>
      <c r="P63" s="89" t="str">
        <f t="shared" si="32"/>
        <v/>
      </c>
      <c r="Q63" s="87" t="str">
        <f t="shared" si="33"/>
        <v/>
      </c>
      <c r="R63" s="89" t="str">
        <f t="shared" si="34"/>
        <v/>
      </c>
      <c r="S63" s="87" t="str">
        <f t="shared" si="35"/>
        <v/>
      </c>
      <c r="T63" s="89" t="str">
        <f t="shared" si="36"/>
        <v/>
      </c>
      <c r="U63" s="87" t="str">
        <f t="shared" si="37"/>
        <v/>
      </c>
      <c r="V63" s="89" t="str">
        <f t="shared" si="38"/>
        <v/>
      </c>
      <c r="W63" s="87" t="str">
        <f t="shared" si="39"/>
        <v/>
      </c>
      <c r="X63" s="86" t="str">
        <f t="shared" si="40"/>
        <v/>
      </c>
      <c r="Y63" s="92"/>
      <c r="Z63" s="97"/>
      <c r="AC63" s="81" t="e">
        <f>VLOOKUP(B63,栄養データ!$A$2:$J$482,1,)</f>
        <v>#N/A</v>
      </c>
      <c r="AD63" s="81" t="e">
        <f>VLOOKUP(B63,栄養データ!$A$2:$J$482,3,)</f>
        <v>#N/A</v>
      </c>
      <c r="AE63" s="81" t="e">
        <f>VLOOKUP(B63,栄養データ!$A$2:$J$482,4,)</f>
        <v>#N/A</v>
      </c>
      <c r="AF63" s="81" t="e">
        <f>VLOOKUP(B63,栄養データ!$A$2:$K$482,11,)</f>
        <v>#N/A</v>
      </c>
      <c r="AG63" s="81" t="e">
        <f>VLOOKUP(B63,栄養データ!$A$2:$J$482,5,)</f>
        <v>#N/A</v>
      </c>
      <c r="AH63" s="81" t="e">
        <f>VLOOKUP(B63,栄養データ!$A$2:$J$482,6,)</f>
        <v>#N/A</v>
      </c>
      <c r="AI63" s="81" t="e">
        <f>VLOOKUP(B63,栄養データ!$A$2:$J$482,7,)</f>
        <v>#N/A</v>
      </c>
      <c r="AJ63" s="81" t="e">
        <f>VLOOKUP(B63,栄養データ!$A$2:$J$482,8,)</f>
        <v>#N/A</v>
      </c>
      <c r="AK63" s="81" t="e">
        <f>VLOOKUP(B63,栄養データ!$A$2:$J$482,9,)</f>
        <v>#N/A</v>
      </c>
      <c r="AL63" s="81" t="e">
        <f>VLOOKUP(B63,栄養データ!$A$2:$J$482,10,)</f>
        <v>#N/A</v>
      </c>
    </row>
    <row r="64" spans="1:38" ht="14.25" customHeight="1" x14ac:dyDescent="0.25">
      <c r="A64" s="82"/>
      <c r="B64" s="83"/>
      <c r="C64" s="84"/>
      <c r="D64" s="85" t="str">
        <f t="shared" si="21"/>
        <v/>
      </c>
      <c r="E64" s="86" t="e">
        <f t="shared" si="22"/>
        <v>#N/A</v>
      </c>
      <c r="F64" s="87" t="str">
        <f t="shared" si="23"/>
        <v/>
      </c>
      <c r="G64" s="73" t="str">
        <f t="shared" si="24"/>
        <v/>
      </c>
      <c r="H64" s="88" t="str">
        <f t="shared" si="25"/>
        <v/>
      </c>
      <c r="I64" s="89" t="str">
        <f t="shared" si="26"/>
        <v/>
      </c>
      <c r="J64" s="90"/>
      <c r="K64" s="81" t="str">
        <f t="shared" si="41"/>
        <v/>
      </c>
      <c r="L64" s="86" t="e">
        <f t="shared" si="28"/>
        <v>#N/A</v>
      </c>
      <c r="M64" s="91" t="str">
        <f t="shared" si="29"/>
        <v/>
      </c>
      <c r="N64" s="86" t="str">
        <f t="shared" si="30"/>
        <v/>
      </c>
      <c r="O64" s="87" t="str">
        <f t="shared" si="31"/>
        <v/>
      </c>
      <c r="P64" s="89" t="str">
        <f t="shared" si="32"/>
        <v/>
      </c>
      <c r="Q64" s="87" t="str">
        <f t="shared" si="33"/>
        <v/>
      </c>
      <c r="R64" s="89" t="str">
        <f t="shared" si="34"/>
        <v/>
      </c>
      <c r="S64" s="87" t="str">
        <f>T64</f>
        <v/>
      </c>
      <c r="T64" s="89" t="str">
        <f t="shared" si="36"/>
        <v/>
      </c>
      <c r="U64" s="87" t="str">
        <f t="shared" si="37"/>
        <v/>
      </c>
      <c r="V64" s="89" t="str">
        <f t="shared" si="38"/>
        <v/>
      </c>
      <c r="W64" s="87" t="str">
        <f t="shared" si="39"/>
        <v/>
      </c>
      <c r="X64" s="86" t="str">
        <f t="shared" si="40"/>
        <v/>
      </c>
      <c r="Y64" s="92"/>
      <c r="Z64" s="97"/>
      <c r="AC64" s="81" t="e">
        <f>VLOOKUP(B64,栄養データ!$A$2:$J$482,1,)</f>
        <v>#N/A</v>
      </c>
      <c r="AD64" s="81" t="e">
        <f>VLOOKUP(B64,栄養データ!$A$2:$J$482,3,)</f>
        <v>#N/A</v>
      </c>
      <c r="AE64" s="81" t="e">
        <f>VLOOKUP(B64,栄養データ!$A$2:$J$482,4,)</f>
        <v>#N/A</v>
      </c>
      <c r="AF64" s="81" t="e">
        <f>VLOOKUP(B64,栄養データ!$A$2:$K$482,11,)</f>
        <v>#N/A</v>
      </c>
      <c r="AG64" s="81" t="e">
        <f>VLOOKUP(B64,栄養データ!$A$2:$J$482,5,)</f>
        <v>#N/A</v>
      </c>
      <c r="AH64" s="81" t="e">
        <f>VLOOKUP(B64,栄養データ!$A$2:$J$482,6,)</f>
        <v>#N/A</v>
      </c>
      <c r="AI64" s="81" t="e">
        <f>VLOOKUP(B64,栄養データ!$A$2:$J$482,7,)</f>
        <v>#N/A</v>
      </c>
      <c r="AJ64" s="81" t="e">
        <f>VLOOKUP(B64,栄養データ!$A$2:$J$482,8,)</f>
        <v>#N/A</v>
      </c>
      <c r="AK64" s="81" t="e">
        <f>VLOOKUP(B64,栄養データ!$A$2:$J$482,9,)</f>
        <v>#N/A</v>
      </c>
      <c r="AL64" s="81" t="e">
        <f>VLOOKUP(B64,栄養データ!$A$2:$J$482,10,)</f>
        <v>#N/A</v>
      </c>
    </row>
    <row r="65" spans="1:38" ht="14.25" customHeight="1" x14ac:dyDescent="0.25">
      <c r="A65" s="82"/>
      <c r="B65" s="83"/>
      <c r="C65" s="84"/>
      <c r="D65" s="85" t="str">
        <f t="shared" si="21"/>
        <v/>
      </c>
      <c r="E65" s="86" t="e">
        <f t="shared" si="22"/>
        <v>#N/A</v>
      </c>
      <c r="F65" s="87" t="str">
        <f t="shared" si="23"/>
        <v/>
      </c>
      <c r="G65" s="73" t="str">
        <f t="shared" si="24"/>
        <v/>
      </c>
      <c r="H65" s="88" t="str">
        <f t="shared" si="25"/>
        <v/>
      </c>
      <c r="I65" s="89" t="str">
        <f t="shared" si="26"/>
        <v/>
      </c>
      <c r="J65" s="90"/>
      <c r="K65" s="81" t="str">
        <f t="shared" si="41"/>
        <v/>
      </c>
      <c r="L65" s="86" t="e">
        <f t="shared" si="28"/>
        <v>#N/A</v>
      </c>
      <c r="M65" s="91" t="str">
        <f t="shared" si="29"/>
        <v/>
      </c>
      <c r="N65" s="86" t="str">
        <f t="shared" si="30"/>
        <v/>
      </c>
      <c r="O65" s="87" t="str">
        <f t="shared" si="31"/>
        <v/>
      </c>
      <c r="P65" s="89" t="str">
        <f t="shared" si="32"/>
        <v/>
      </c>
      <c r="Q65" s="87" t="str">
        <f t="shared" si="33"/>
        <v/>
      </c>
      <c r="R65" s="89" t="str">
        <f t="shared" si="34"/>
        <v/>
      </c>
      <c r="S65" s="87" t="str">
        <f t="shared" si="35"/>
        <v/>
      </c>
      <c r="T65" s="89" t="str">
        <f t="shared" si="36"/>
        <v/>
      </c>
      <c r="U65" s="87" t="str">
        <f t="shared" si="37"/>
        <v/>
      </c>
      <c r="V65" s="89" t="str">
        <f t="shared" si="38"/>
        <v/>
      </c>
      <c r="W65" s="87" t="str">
        <f t="shared" si="39"/>
        <v/>
      </c>
      <c r="X65" s="86" t="str">
        <f t="shared" si="40"/>
        <v/>
      </c>
      <c r="Y65" s="92"/>
      <c r="Z65" s="97"/>
      <c r="AC65" s="81" t="e">
        <f>VLOOKUP(B65,栄養データ!$A$2:$J$482,1,)</f>
        <v>#N/A</v>
      </c>
      <c r="AD65" s="81" t="e">
        <f>VLOOKUP(B65,栄養データ!$A$2:$J$482,3,)</f>
        <v>#N/A</v>
      </c>
      <c r="AE65" s="81" t="e">
        <f>VLOOKUP(B65,栄養データ!$A$2:$J$482,4,)</f>
        <v>#N/A</v>
      </c>
      <c r="AF65" s="81" t="e">
        <f>VLOOKUP(B65,栄養データ!$A$2:$K$482,11,)</f>
        <v>#N/A</v>
      </c>
      <c r="AG65" s="81" t="e">
        <f>VLOOKUP(B65,栄養データ!$A$2:$J$482,5,)</f>
        <v>#N/A</v>
      </c>
      <c r="AH65" s="81" t="e">
        <f>VLOOKUP(B65,栄養データ!$A$2:$J$482,6,)</f>
        <v>#N/A</v>
      </c>
      <c r="AI65" s="81" t="e">
        <f>VLOOKUP(B65,栄養データ!$A$2:$J$482,7,)</f>
        <v>#N/A</v>
      </c>
      <c r="AJ65" s="81" t="e">
        <f>VLOOKUP(B65,栄養データ!$A$2:$J$482,8,)</f>
        <v>#N/A</v>
      </c>
      <c r="AK65" s="81" t="e">
        <f>VLOOKUP(B65,栄養データ!$A$2:$J$482,9,)</f>
        <v>#N/A</v>
      </c>
      <c r="AL65" s="81" t="e">
        <f>VLOOKUP(B65,栄養データ!$A$2:$J$482,10,)</f>
        <v>#N/A</v>
      </c>
    </row>
    <row r="66" spans="1:38" ht="14.25" customHeight="1" x14ac:dyDescent="0.25">
      <c r="A66" s="82"/>
      <c r="B66" s="83"/>
      <c r="C66" s="84"/>
      <c r="D66" s="85" t="str">
        <f t="shared" si="21"/>
        <v/>
      </c>
      <c r="E66" s="86" t="e">
        <f t="shared" si="22"/>
        <v>#N/A</v>
      </c>
      <c r="F66" s="87" t="str">
        <f t="shared" si="23"/>
        <v/>
      </c>
      <c r="G66" s="73" t="str">
        <f t="shared" si="24"/>
        <v/>
      </c>
      <c r="H66" s="88" t="str">
        <f t="shared" si="25"/>
        <v/>
      </c>
      <c r="I66" s="89" t="str">
        <f t="shared" si="26"/>
        <v/>
      </c>
      <c r="J66" s="90"/>
      <c r="K66" s="81" t="str">
        <f t="shared" si="41"/>
        <v/>
      </c>
      <c r="L66" s="86" t="e">
        <f t="shared" si="28"/>
        <v>#N/A</v>
      </c>
      <c r="M66" s="91" t="str">
        <f t="shared" si="29"/>
        <v/>
      </c>
      <c r="N66" s="86" t="str">
        <f t="shared" si="30"/>
        <v/>
      </c>
      <c r="O66" s="87" t="str">
        <f t="shared" si="31"/>
        <v/>
      </c>
      <c r="P66" s="89" t="str">
        <f t="shared" si="32"/>
        <v/>
      </c>
      <c r="Q66" s="87" t="str">
        <f t="shared" si="33"/>
        <v/>
      </c>
      <c r="R66" s="89" t="str">
        <f t="shared" si="34"/>
        <v/>
      </c>
      <c r="S66" s="87" t="str">
        <f t="shared" si="35"/>
        <v/>
      </c>
      <c r="T66" s="89" t="str">
        <f t="shared" si="36"/>
        <v/>
      </c>
      <c r="U66" s="87" t="str">
        <f t="shared" si="37"/>
        <v/>
      </c>
      <c r="V66" s="89" t="str">
        <f t="shared" si="38"/>
        <v/>
      </c>
      <c r="W66" s="87" t="str">
        <f t="shared" si="39"/>
        <v/>
      </c>
      <c r="X66" s="86" t="str">
        <f t="shared" si="40"/>
        <v/>
      </c>
      <c r="Y66" s="92"/>
      <c r="Z66" s="97"/>
      <c r="AC66" s="81" t="e">
        <f>VLOOKUP(B66,栄養データ!$A$2:$J$482,1,)</f>
        <v>#N/A</v>
      </c>
      <c r="AD66" s="81" t="e">
        <f>VLOOKUP(B66,栄養データ!$A$2:$J$482,3,)</f>
        <v>#N/A</v>
      </c>
      <c r="AE66" s="81" t="e">
        <f>VLOOKUP(B66,栄養データ!$A$2:$J$482,4,)</f>
        <v>#N/A</v>
      </c>
      <c r="AF66" s="81" t="e">
        <f>VLOOKUP(B66,栄養データ!$A$2:$K$482,11,)</f>
        <v>#N/A</v>
      </c>
      <c r="AG66" s="81" t="e">
        <f>VLOOKUP(B66,栄養データ!$A$2:$J$482,5,)</f>
        <v>#N/A</v>
      </c>
      <c r="AH66" s="81" t="e">
        <f>VLOOKUP(B66,栄養データ!$A$2:$J$482,6,)</f>
        <v>#N/A</v>
      </c>
      <c r="AI66" s="81" t="e">
        <f>VLOOKUP(B66,栄養データ!$A$2:$J$482,7,)</f>
        <v>#N/A</v>
      </c>
      <c r="AJ66" s="81" t="e">
        <f>VLOOKUP(B66,栄養データ!$A$2:$J$482,8,)</f>
        <v>#N/A</v>
      </c>
      <c r="AK66" s="81" t="e">
        <f>VLOOKUP(B66,栄養データ!$A$2:$J$482,9,)</f>
        <v>#N/A</v>
      </c>
      <c r="AL66" s="81" t="e">
        <f>VLOOKUP(B66,栄養データ!$A$2:$J$482,10,)</f>
        <v>#N/A</v>
      </c>
    </row>
    <row r="67" spans="1:38" ht="14.25" customHeight="1" x14ac:dyDescent="0.25">
      <c r="A67" s="82"/>
      <c r="B67" s="83"/>
      <c r="C67" s="84"/>
      <c r="D67" s="85" t="str">
        <f t="shared" si="21"/>
        <v/>
      </c>
      <c r="E67" s="86" t="e">
        <f t="shared" si="22"/>
        <v>#N/A</v>
      </c>
      <c r="F67" s="87" t="str">
        <f t="shared" si="23"/>
        <v/>
      </c>
      <c r="G67" s="73" t="str">
        <f t="shared" si="24"/>
        <v/>
      </c>
      <c r="H67" s="88" t="str">
        <f t="shared" si="25"/>
        <v/>
      </c>
      <c r="I67" s="89" t="str">
        <f t="shared" si="26"/>
        <v/>
      </c>
      <c r="J67" s="90"/>
      <c r="K67" s="81" t="str">
        <f t="shared" si="41"/>
        <v/>
      </c>
      <c r="L67" s="86" t="e">
        <f t="shared" si="28"/>
        <v>#N/A</v>
      </c>
      <c r="M67" s="91" t="str">
        <f t="shared" si="29"/>
        <v/>
      </c>
      <c r="N67" s="86" t="str">
        <f t="shared" si="30"/>
        <v/>
      </c>
      <c r="O67" s="87" t="str">
        <f t="shared" si="31"/>
        <v/>
      </c>
      <c r="P67" s="89" t="str">
        <f t="shared" si="32"/>
        <v/>
      </c>
      <c r="Q67" s="87" t="str">
        <f t="shared" si="33"/>
        <v/>
      </c>
      <c r="R67" s="89" t="str">
        <f t="shared" si="34"/>
        <v/>
      </c>
      <c r="S67" s="87" t="str">
        <f t="shared" si="35"/>
        <v/>
      </c>
      <c r="T67" s="89" t="str">
        <f t="shared" si="36"/>
        <v/>
      </c>
      <c r="U67" s="87" t="str">
        <f t="shared" si="37"/>
        <v/>
      </c>
      <c r="V67" s="89" t="str">
        <f t="shared" si="38"/>
        <v/>
      </c>
      <c r="W67" s="87" t="str">
        <f t="shared" si="39"/>
        <v/>
      </c>
      <c r="X67" s="86" t="str">
        <f t="shared" si="40"/>
        <v/>
      </c>
      <c r="Y67" s="92"/>
      <c r="Z67" s="95"/>
      <c r="AC67" s="81" t="e">
        <f>VLOOKUP(B67,栄養データ!$A$2:$J$482,1,)</f>
        <v>#N/A</v>
      </c>
      <c r="AD67" s="81" t="e">
        <f>VLOOKUP(B67,栄養データ!$A$2:$J$482,3,)</f>
        <v>#N/A</v>
      </c>
      <c r="AE67" s="81" t="e">
        <f>VLOOKUP(B67,栄養データ!$A$2:$J$482,4,)</f>
        <v>#N/A</v>
      </c>
      <c r="AF67" s="81" t="e">
        <f>VLOOKUP(B67,栄養データ!$A$2:$K$482,11,)</f>
        <v>#N/A</v>
      </c>
      <c r="AG67" s="81" t="e">
        <f>VLOOKUP(B67,栄養データ!$A$2:$J$482,5,)</f>
        <v>#N/A</v>
      </c>
      <c r="AH67" s="81" t="e">
        <f>VLOOKUP(B67,栄養データ!$A$2:$J$482,6,)</f>
        <v>#N/A</v>
      </c>
      <c r="AI67" s="81" t="e">
        <f>VLOOKUP(B67,栄養データ!$A$2:$J$482,7,)</f>
        <v>#N/A</v>
      </c>
      <c r="AJ67" s="81" t="e">
        <f>VLOOKUP(B67,栄養データ!$A$2:$J$482,8,)</f>
        <v>#N/A</v>
      </c>
      <c r="AK67" s="81" t="e">
        <f>VLOOKUP(B67,栄養データ!$A$2:$J$482,9,)</f>
        <v>#N/A</v>
      </c>
      <c r="AL67" s="81" t="e">
        <f>VLOOKUP(B67,栄養データ!$A$2:$J$482,10,)</f>
        <v>#N/A</v>
      </c>
    </row>
    <row r="68" spans="1:38" ht="14.25" customHeight="1" x14ac:dyDescent="0.25">
      <c r="A68" s="98"/>
      <c r="B68" s="83"/>
      <c r="C68" s="84"/>
      <c r="D68" s="85" t="str">
        <f t="shared" si="21"/>
        <v/>
      </c>
      <c r="E68" s="86" t="e">
        <f t="shared" si="22"/>
        <v>#N/A</v>
      </c>
      <c r="F68" s="87" t="str">
        <f t="shared" si="23"/>
        <v/>
      </c>
      <c r="G68" s="73" t="str">
        <f t="shared" si="24"/>
        <v/>
      </c>
      <c r="H68" s="88" t="str">
        <f t="shared" si="25"/>
        <v/>
      </c>
      <c r="I68" s="89" t="str">
        <f t="shared" si="26"/>
        <v/>
      </c>
      <c r="J68" s="90"/>
      <c r="K68" s="81" t="str">
        <f t="shared" si="41"/>
        <v/>
      </c>
      <c r="L68" s="86" t="e">
        <f t="shared" si="28"/>
        <v>#N/A</v>
      </c>
      <c r="M68" s="91" t="str">
        <f t="shared" si="29"/>
        <v/>
      </c>
      <c r="N68" s="86" t="str">
        <f t="shared" si="30"/>
        <v/>
      </c>
      <c r="O68" s="87" t="str">
        <f t="shared" si="31"/>
        <v/>
      </c>
      <c r="P68" s="89" t="str">
        <f t="shared" si="32"/>
        <v/>
      </c>
      <c r="Q68" s="87" t="str">
        <f t="shared" si="33"/>
        <v/>
      </c>
      <c r="R68" s="89" t="str">
        <f t="shared" si="34"/>
        <v/>
      </c>
      <c r="S68" s="87" t="str">
        <f t="shared" si="35"/>
        <v/>
      </c>
      <c r="T68" s="89" t="str">
        <f t="shared" si="36"/>
        <v/>
      </c>
      <c r="U68" s="87" t="str">
        <f t="shared" si="37"/>
        <v/>
      </c>
      <c r="V68" s="89" t="str">
        <f t="shared" si="38"/>
        <v/>
      </c>
      <c r="W68" s="87" t="str">
        <f t="shared" si="39"/>
        <v/>
      </c>
      <c r="X68" s="86" t="str">
        <f t="shared" si="40"/>
        <v/>
      </c>
      <c r="Y68" s="92"/>
      <c r="Z68" s="95"/>
      <c r="AC68" s="81" t="e">
        <f>VLOOKUP(B68,栄養データ!$A$2:$J$482,1,)</f>
        <v>#N/A</v>
      </c>
      <c r="AD68" s="81" t="e">
        <f>VLOOKUP(B68,栄養データ!$A$2:$J$482,3,)</f>
        <v>#N/A</v>
      </c>
      <c r="AE68" s="81" t="e">
        <f>VLOOKUP(B68,栄養データ!$A$2:$J$482,4,)</f>
        <v>#N/A</v>
      </c>
      <c r="AF68" s="81" t="e">
        <f>VLOOKUP(B68,栄養データ!$A$2:$K$482,11,)</f>
        <v>#N/A</v>
      </c>
      <c r="AG68" s="81" t="e">
        <f>VLOOKUP(B68,栄養データ!$A$2:$J$482,5,)</f>
        <v>#N/A</v>
      </c>
      <c r="AH68" s="81" t="e">
        <f>VLOOKUP(B68,栄養データ!$A$2:$J$482,6,)</f>
        <v>#N/A</v>
      </c>
      <c r="AI68" s="81" t="e">
        <f>VLOOKUP(B68,栄養データ!$A$2:$J$482,7,)</f>
        <v>#N/A</v>
      </c>
      <c r="AJ68" s="81" t="e">
        <f>VLOOKUP(B68,栄養データ!$A$2:$J$482,8,)</f>
        <v>#N/A</v>
      </c>
      <c r="AK68" s="81" t="e">
        <f>VLOOKUP(B68,栄養データ!$A$2:$J$482,9,)</f>
        <v>#N/A</v>
      </c>
      <c r="AL68" s="81" t="e">
        <f>VLOOKUP(B68,栄養データ!$A$2:$J$482,10,)</f>
        <v>#N/A</v>
      </c>
    </row>
    <row r="69" spans="1:38" ht="14.25" customHeight="1" x14ac:dyDescent="0.25">
      <c r="A69" s="98"/>
      <c r="B69" s="83"/>
      <c r="C69" s="84"/>
      <c r="D69" s="85" t="str">
        <f t="shared" si="21"/>
        <v/>
      </c>
      <c r="E69" s="86" t="e">
        <f t="shared" si="22"/>
        <v>#N/A</v>
      </c>
      <c r="F69" s="87" t="str">
        <f t="shared" si="23"/>
        <v/>
      </c>
      <c r="G69" s="73" t="str">
        <f t="shared" si="24"/>
        <v/>
      </c>
      <c r="H69" s="88" t="str">
        <f t="shared" si="25"/>
        <v/>
      </c>
      <c r="I69" s="89" t="str">
        <f t="shared" si="26"/>
        <v/>
      </c>
      <c r="J69" s="90"/>
      <c r="K69" s="81" t="str">
        <f>IF(B69="","",L69)</f>
        <v/>
      </c>
      <c r="L69" s="86" t="e">
        <f t="shared" si="28"/>
        <v>#N/A</v>
      </c>
      <c r="M69" s="91" t="str">
        <f t="shared" si="29"/>
        <v/>
      </c>
      <c r="N69" s="86" t="str">
        <f t="shared" si="30"/>
        <v/>
      </c>
      <c r="O69" s="87" t="str">
        <f t="shared" si="31"/>
        <v/>
      </c>
      <c r="P69" s="89" t="str">
        <f t="shared" si="32"/>
        <v/>
      </c>
      <c r="Q69" s="87" t="str">
        <f t="shared" si="33"/>
        <v/>
      </c>
      <c r="R69" s="89" t="str">
        <f t="shared" si="34"/>
        <v/>
      </c>
      <c r="S69" s="87" t="str">
        <f t="shared" si="35"/>
        <v/>
      </c>
      <c r="T69" s="89" t="str">
        <f t="shared" si="36"/>
        <v/>
      </c>
      <c r="U69" s="87" t="str">
        <f t="shared" si="37"/>
        <v/>
      </c>
      <c r="V69" s="89" t="str">
        <f t="shared" si="38"/>
        <v/>
      </c>
      <c r="W69" s="87" t="str">
        <f t="shared" si="39"/>
        <v/>
      </c>
      <c r="X69" s="86" t="str">
        <f t="shared" si="40"/>
        <v/>
      </c>
      <c r="Y69" s="92"/>
      <c r="Z69" s="95"/>
      <c r="AC69" s="81" t="e">
        <f>VLOOKUP(B69,栄養データ!$A$2:$J$482,1,)</f>
        <v>#N/A</v>
      </c>
      <c r="AD69" s="81" t="e">
        <f>VLOOKUP(B69,栄養データ!$A$2:$J$482,3,)</f>
        <v>#N/A</v>
      </c>
      <c r="AE69" s="81" t="e">
        <f>VLOOKUP(B69,栄養データ!$A$2:$J$482,4,)</f>
        <v>#N/A</v>
      </c>
      <c r="AF69" s="81" t="e">
        <f>VLOOKUP(B69,栄養データ!$A$2:$K$482,11,)</f>
        <v>#N/A</v>
      </c>
      <c r="AG69" s="81" t="e">
        <f>VLOOKUP(B69,栄養データ!$A$2:$J$482,5,)</f>
        <v>#N/A</v>
      </c>
      <c r="AH69" s="81" t="e">
        <f>VLOOKUP(B69,栄養データ!$A$2:$J$482,6,)</f>
        <v>#N/A</v>
      </c>
      <c r="AI69" s="81" t="e">
        <f>VLOOKUP(B69,栄養データ!$A$2:$J$482,7,)</f>
        <v>#N/A</v>
      </c>
      <c r="AJ69" s="81" t="e">
        <f>VLOOKUP(B69,栄養データ!$A$2:$J$482,8,)</f>
        <v>#N/A</v>
      </c>
      <c r="AK69" s="81" t="e">
        <f>VLOOKUP(B69,栄養データ!$A$2:$J$482,9,)</f>
        <v>#N/A</v>
      </c>
      <c r="AL69" s="81" t="e">
        <f>VLOOKUP(B69,栄養データ!$A$2:$J$482,10,)</f>
        <v>#N/A</v>
      </c>
    </row>
    <row r="70" spans="1:38" ht="14.25" customHeight="1" x14ac:dyDescent="0.25">
      <c r="A70" s="98"/>
      <c r="B70" s="83"/>
      <c r="C70" s="84"/>
      <c r="D70" s="85" t="str">
        <f t="shared" si="21"/>
        <v/>
      </c>
      <c r="E70" s="86" t="e">
        <f t="shared" si="22"/>
        <v>#N/A</v>
      </c>
      <c r="F70" s="87" t="str">
        <f t="shared" si="23"/>
        <v/>
      </c>
      <c r="G70" s="73" t="str">
        <f t="shared" si="24"/>
        <v/>
      </c>
      <c r="H70" s="88" t="str">
        <f t="shared" si="25"/>
        <v/>
      </c>
      <c r="I70" s="89" t="str">
        <f t="shared" si="26"/>
        <v/>
      </c>
      <c r="J70" s="90"/>
      <c r="K70" s="81" t="str">
        <f>IF(B70="","",L70)</f>
        <v/>
      </c>
      <c r="L70" s="86" t="e">
        <f t="shared" si="28"/>
        <v>#N/A</v>
      </c>
      <c r="M70" s="91" t="str">
        <f t="shared" si="29"/>
        <v/>
      </c>
      <c r="N70" s="86" t="str">
        <f t="shared" si="30"/>
        <v/>
      </c>
      <c r="O70" s="87" t="str">
        <f t="shared" si="31"/>
        <v/>
      </c>
      <c r="P70" s="89" t="str">
        <f t="shared" si="32"/>
        <v/>
      </c>
      <c r="Q70" s="87" t="str">
        <f t="shared" si="33"/>
        <v/>
      </c>
      <c r="R70" s="89" t="str">
        <f t="shared" si="34"/>
        <v/>
      </c>
      <c r="S70" s="87" t="str">
        <f t="shared" si="35"/>
        <v/>
      </c>
      <c r="T70" s="89" t="str">
        <f t="shared" si="36"/>
        <v/>
      </c>
      <c r="U70" s="87" t="str">
        <f t="shared" si="37"/>
        <v/>
      </c>
      <c r="V70" s="89" t="str">
        <f t="shared" si="38"/>
        <v/>
      </c>
      <c r="W70" s="87" t="str">
        <f t="shared" si="39"/>
        <v/>
      </c>
      <c r="X70" s="86" t="str">
        <f t="shared" si="40"/>
        <v/>
      </c>
      <c r="Y70" s="92"/>
      <c r="Z70" s="99"/>
      <c r="AC70" s="81" t="e">
        <f>VLOOKUP(B70,栄養データ!$A$2:$J$482,1,)</f>
        <v>#N/A</v>
      </c>
      <c r="AD70" s="81" t="e">
        <f>VLOOKUP(B70,栄養データ!$A$2:$J$482,3,)</f>
        <v>#N/A</v>
      </c>
      <c r="AE70" s="81" t="e">
        <f>VLOOKUP(B70,栄養データ!$A$2:$J$482,4,)</f>
        <v>#N/A</v>
      </c>
      <c r="AF70" s="81" t="e">
        <f>VLOOKUP(B70,栄養データ!$A$2:$K$482,11,)</f>
        <v>#N/A</v>
      </c>
      <c r="AG70" s="81" t="e">
        <f>VLOOKUP(B70,栄養データ!$A$2:$J$482,5,)</f>
        <v>#N/A</v>
      </c>
      <c r="AH70" s="81" t="e">
        <f>VLOOKUP(B70,栄養データ!$A$2:$J$482,6,)</f>
        <v>#N/A</v>
      </c>
      <c r="AI70" s="81" t="e">
        <f>VLOOKUP(B70,栄養データ!$A$2:$J$482,7,)</f>
        <v>#N/A</v>
      </c>
      <c r="AJ70" s="81" t="e">
        <f>VLOOKUP(B70,栄養データ!$A$2:$J$482,8,)</f>
        <v>#N/A</v>
      </c>
      <c r="AK70" s="81" t="e">
        <f>VLOOKUP(B70,栄養データ!$A$2:$J$482,9,)</f>
        <v>#N/A</v>
      </c>
      <c r="AL70" s="81" t="e">
        <f>VLOOKUP(B70,栄養データ!$A$2:$J$482,10,)</f>
        <v>#N/A</v>
      </c>
    </row>
    <row r="71" spans="1:38" ht="14.25" customHeight="1" x14ac:dyDescent="0.25">
      <c r="A71" s="82"/>
      <c r="B71" s="83"/>
      <c r="C71" s="84"/>
      <c r="D71" s="85" t="str">
        <f t="shared" si="21"/>
        <v/>
      </c>
      <c r="E71" s="86" t="e">
        <f t="shared" si="22"/>
        <v>#N/A</v>
      </c>
      <c r="F71" s="87" t="str">
        <f t="shared" si="23"/>
        <v/>
      </c>
      <c r="G71" s="73" t="str">
        <f t="shared" si="24"/>
        <v/>
      </c>
      <c r="H71" s="88" t="str">
        <f t="shared" si="25"/>
        <v/>
      </c>
      <c r="I71" s="89" t="str">
        <f t="shared" si="26"/>
        <v/>
      </c>
      <c r="J71" s="90"/>
      <c r="K71" s="81" t="str">
        <f>IF(B71="","",L71)</f>
        <v/>
      </c>
      <c r="L71" s="86" t="e">
        <f t="shared" si="28"/>
        <v>#N/A</v>
      </c>
      <c r="M71" s="91" t="str">
        <f t="shared" si="29"/>
        <v/>
      </c>
      <c r="N71" s="86" t="str">
        <f t="shared" si="30"/>
        <v/>
      </c>
      <c r="O71" s="87" t="str">
        <f t="shared" si="31"/>
        <v/>
      </c>
      <c r="P71" s="89" t="str">
        <f t="shared" si="32"/>
        <v/>
      </c>
      <c r="Q71" s="87" t="str">
        <f t="shared" si="33"/>
        <v/>
      </c>
      <c r="R71" s="89" t="str">
        <f t="shared" si="34"/>
        <v/>
      </c>
      <c r="S71" s="87" t="str">
        <f t="shared" si="35"/>
        <v/>
      </c>
      <c r="T71" s="89" t="str">
        <f t="shared" si="36"/>
        <v/>
      </c>
      <c r="U71" s="87" t="str">
        <f t="shared" si="37"/>
        <v/>
      </c>
      <c r="V71" s="89" t="str">
        <f t="shared" si="38"/>
        <v/>
      </c>
      <c r="W71" s="87" t="str">
        <f t="shared" si="39"/>
        <v/>
      </c>
      <c r="X71" s="86" t="str">
        <f t="shared" si="40"/>
        <v/>
      </c>
      <c r="Y71" s="100"/>
      <c r="Z71" s="101"/>
      <c r="AC71" s="81" t="e">
        <f>VLOOKUP(B71,栄養データ!$A$2:$J$482,1,)</f>
        <v>#N/A</v>
      </c>
      <c r="AD71" s="81" t="e">
        <f>VLOOKUP(B71,栄養データ!$A$2:$J$482,3,)</f>
        <v>#N/A</v>
      </c>
      <c r="AE71" s="81" t="e">
        <f>VLOOKUP(B71,栄養データ!$A$2:$J$482,4,)</f>
        <v>#N/A</v>
      </c>
      <c r="AF71" s="81" t="e">
        <f>VLOOKUP(B71,栄養データ!$A$2:$K$482,11,)</f>
        <v>#N/A</v>
      </c>
      <c r="AG71" s="81" t="e">
        <f>VLOOKUP(B71,栄養データ!$A$2:$J$482,5,)</f>
        <v>#N/A</v>
      </c>
      <c r="AH71" s="81" t="e">
        <f>VLOOKUP(B71,栄養データ!$A$2:$J$482,6,)</f>
        <v>#N/A</v>
      </c>
      <c r="AI71" s="81" t="e">
        <f>VLOOKUP(B71,栄養データ!$A$2:$J$482,7,)</f>
        <v>#N/A</v>
      </c>
      <c r="AJ71" s="81" t="e">
        <f>VLOOKUP(B71,栄養データ!$A$2:$J$482,8,)</f>
        <v>#N/A</v>
      </c>
      <c r="AK71" s="81" t="e">
        <f>VLOOKUP(B71,栄養データ!$A$2:$J$482,9,)</f>
        <v>#N/A</v>
      </c>
      <c r="AL71" s="81" t="e">
        <f>VLOOKUP(B71,栄養データ!$A$2:$J$482,10,)</f>
        <v>#N/A</v>
      </c>
    </row>
    <row r="72" spans="1:38" ht="14.25" customHeight="1" x14ac:dyDescent="0.25">
      <c r="A72" s="82"/>
      <c r="B72" s="83"/>
      <c r="C72" s="84"/>
      <c r="D72" s="85" t="str">
        <f t="shared" si="21"/>
        <v/>
      </c>
      <c r="E72" s="86" t="e">
        <f t="shared" si="22"/>
        <v>#N/A</v>
      </c>
      <c r="F72" s="87" t="str">
        <f t="shared" si="23"/>
        <v/>
      </c>
      <c r="G72" s="73" t="str">
        <f t="shared" si="24"/>
        <v/>
      </c>
      <c r="H72" s="88" t="str">
        <f t="shared" si="25"/>
        <v/>
      </c>
      <c r="I72" s="89" t="str">
        <f t="shared" si="26"/>
        <v/>
      </c>
      <c r="J72" s="90"/>
      <c r="K72" s="81" t="str">
        <f t="shared" ref="K72:K80" si="42">IF(B72="","",L72)</f>
        <v/>
      </c>
      <c r="L72" s="86" t="e">
        <f t="shared" si="28"/>
        <v>#N/A</v>
      </c>
      <c r="M72" s="91" t="str">
        <f t="shared" si="29"/>
        <v/>
      </c>
      <c r="N72" s="86" t="str">
        <f t="shared" si="30"/>
        <v/>
      </c>
      <c r="O72" s="87" t="str">
        <f t="shared" si="31"/>
        <v/>
      </c>
      <c r="P72" s="89" t="str">
        <f t="shared" si="32"/>
        <v/>
      </c>
      <c r="Q72" s="87" t="str">
        <f t="shared" si="33"/>
        <v/>
      </c>
      <c r="R72" s="89" t="str">
        <f t="shared" si="34"/>
        <v/>
      </c>
      <c r="S72" s="87" t="str">
        <f t="shared" si="35"/>
        <v/>
      </c>
      <c r="T72" s="89" t="str">
        <f t="shared" si="36"/>
        <v/>
      </c>
      <c r="U72" s="87" t="str">
        <f t="shared" si="37"/>
        <v/>
      </c>
      <c r="V72" s="89" t="str">
        <f t="shared" si="38"/>
        <v/>
      </c>
      <c r="W72" s="87" t="str">
        <f t="shared" si="39"/>
        <v/>
      </c>
      <c r="X72" s="86" t="str">
        <f t="shared" si="40"/>
        <v/>
      </c>
      <c r="Y72" s="100"/>
      <c r="Z72" s="101"/>
      <c r="AC72" s="81" t="e">
        <f>VLOOKUP(B72,栄養データ!$A$2:$J$482,1,)</f>
        <v>#N/A</v>
      </c>
      <c r="AD72" s="81" t="e">
        <f>VLOOKUP(B72,栄養データ!$A$2:$J$482,3,)</f>
        <v>#N/A</v>
      </c>
      <c r="AE72" s="81" t="e">
        <f>VLOOKUP(B72,栄養データ!$A$2:$J$482,4,)</f>
        <v>#N/A</v>
      </c>
      <c r="AF72" s="81" t="e">
        <f>VLOOKUP(B72,栄養データ!$A$2:$K$482,11,)</f>
        <v>#N/A</v>
      </c>
      <c r="AG72" s="81" t="e">
        <f>VLOOKUP(B72,栄養データ!$A$2:$J$482,5,)</f>
        <v>#N/A</v>
      </c>
      <c r="AH72" s="81" t="e">
        <f>VLOOKUP(B72,栄養データ!$A$2:$J$482,6,)</f>
        <v>#N/A</v>
      </c>
      <c r="AI72" s="81" t="e">
        <f>VLOOKUP(B72,栄養データ!$A$2:$J$482,7,)</f>
        <v>#N/A</v>
      </c>
      <c r="AJ72" s="81" t="e">
        <f>VLOOKUP(B72,栄養データ!$A$2:$J$482,8,)</f>
        <v>#N/A</v>
      </c>
      <c r="AK72" s="81" t="e">
        <f>VLOOKUP(B72,栄養データ!$A$2:$J$482,9,)</f>
        <v>#N/A</v>
      </c>
      <c r="AL72" s="81" t="e">
        <f>VLOOKUP(B72,栄養データ!$A$2:$J$482,10,)</f>
        <v>#N/A</v>
      </c>
    </row>
    <row r="73" spans="1:38" ht="14.25" customHeight="1" x14ac:dyDescent="0.25">
      <c r="A73" s="82"/>
      <c r="B73" s="83"/>
      <c r="C73" s="84"/>
      <c r="D73" s="85" t="str">
        <f t="shared" si="21"/>
        <v/>
      </c>
      <c r="E73" s="86" t="e">
        <f t="shared" si="22"/>
        <v>#N/A</v>
      </c>
      <c r="F73" s="87" t="str">
        <f t="shared" si="23"/>
        <v/>
      </c>
      <c r="G73" s="73" t="str">
        <f t="shared" si="24"/>
        <v/>
      </c>
      <c r="H73" s="88" t="str">
        <f t="shared" si="25"/>
        <v/>
      </c>
      <c r="I73" s="89" t="str">
        <f t="shared" si="26"/>
        <v/>
      </c>
      <c r="J73" s="90"/>
      <c r="K73" s="81" t="str">
        <f t="shared" si="42"/>
        <v/>
      </c>
      <c r="L73" s="86" t="e">
        <f t="shared" si="28"/>
        <v>#N/A</v>
      </c>
      <c r="M73" s="91" t="str">
        <f t="shared" si="29"/>
        <v/>
      </c>
      <c r="N73" s="86" t="str">
        <f t="shared" si="30"/>
        <v/>
      </c>
      <c r="O73" s="87" t="str">
        <f t="shared" si="31"/>
        <v/>
      </c>
      <c r="P73" s="89" t="str">
        <f t="shared" si="32"/>
        <v/>
      </c>
      <c r="Q73" s="87" t="str">
        <f t="shared" si="33"/>
        <v/>
      </c>
      <c r="R73" s="89" t="str">
        <f t="shared" si="34"/>
        <v/>
      </c>
      <c r="S73" s="87" t="str">
        <f t="shared" si="35"/>
        <v/>
      </c>
      <c r="T73" s="89" t="str">
        <f t="shared" si="36"/>
        <v/>
      </c>
      <c r="U73" s="87" t="str">
        <f t="shared" si="37"/>
        <v/>
      </c>
      <c r="V73" s="89" t="str">
        <f t="shared" si="38"/>
        <v/>
      </c>
      <c r="W73" s="87" t="str">
        <f t="shared" si="39"/>
        <v/>
      </c>
      <c r="X73" s="86" t="str">
        <f t="shared" si="40"/>
        <v/>
      </c>
      <c r="Y73" s="100"/>
      <c r="Z73" s="101"/>
      <c r="AC73" s="81" t="e">
        <f>VLOOKUP(B73,栄養データ!$A$2:$J$482,1,)</f>
        <v>#N/A</v>
      </c>
      <c r="AD73" s="81" t="e">
        <f>VLOOKUP(B73,栄養データ!$A$2:$J$482,3,)</f>
        <v>#N/A</v>
      </c>
      <c r="AE73" s="81" t="e">
        <f>VLOOKUP(B73,栄養データ!$A$2:$J$482,4,)</f>
        <v>#N/A</v>
      </c>
      <c r="AF73" s="81" t="e">
        <f>VLOOKUP(B73,栄養データ!$A$2:$K$482,11,)</f>
        <v>#N/A</v>
      </c>
      <c r="AG73" s="81" t="e">
        <f>VLOOKUP(B73,栄養データ!$A$2:$J$482,5,)</f>
        <v>#N/A</v>
      </c>
      <c r="AH73" s="81" t="e">
        <f>VLOOKUP(B73,栄養データ!$A$2:$J$482,6,)</f>
        <v>#N/A</v>
      </c>
      <c r="AI73" s="81" t="e">
        <f>VLOOKUP(B73,栄養データ!$A$2:$J$482,7,)</f>
        <v>#N/A</v>
      </c>
      <c r="AJ73" s="81" t="e">
        <f>VLOOKUP(B73,栄養データ!$A$2:$J$482,8,)</f>
        <v>#N/A</v>
      </c>
      <c r="AK73" s="81" t="e">
        <f>VLOOKUP(B73,栄養データ!$A$2:$J$482,9,)</f>
        <v>#N/A</v>
      </c>
      <c r="AL73" s="81" t="e">
        <f>VLOOKUP(B73,栄養データ!$A$2:$J$482,10,)</f>
        <v>#N/A</v>
      </c>
    </row>
    <row r="74" spans="1:38" ht="14.25" customHeight="1" x14ac:dyDescent="0.25">
      <c r="A74" s="82"/>
      <c r="B74" s="83"/>
      <c r="C74" s="84"/>
      <c r="D74" s="85" t="str">
        <f t="shared" si="21"/>
        <v/>
      </c>
      <c r="E74" s="86" t="e">
        <f t="shared" si="22"/>
        <v>#N/A</v>
      </c>
      <c r="F74" s="87" t="str">
        <f t="shared" si="23"/>
        <v/>
      </c>
      <c r="G74" s="73" t="str">
        <f t="shared" si="24"/>
        <v/>
      </c>
      <c r="H74" s="88" t="str">
        <f t="shared" si="25"/>
        <v/>
      </c>
      <c r="I74" s="89" t="str">
        <f t="shared" si="26"/>
        <v/>
      </c>
      <c r="J74" s="90"/>
      <c r="K74" s="81" t="str">
        <f t="shared" si="42"/>
        <v/>
      </c>
      <c r="L74" s="86" t="e">
        <f t="shared" si="28"/>
        <v>#N/A</v>
      </c>
      <c r="M74" s="91" t="str">
        <f t="shared" si="29"/>
        <v/>
      </c>
      <c r="N74" s="86" t="str">
        <f t="shared" si="30"/>
        <v/>
      </c>
      <c r="O74" s="87" t="str">
        <f t="shared" si="31"/>
        <v/>
      </c>
      <c r="P74" s="89" t="str">
        <f t="shared" si="32"/>
        <v/>
      </c>
      <c r="Q74" s="87" t="str">
        <f t="shared" si="33"/>
        <v/>
      </c>
      <c r="R74" s="89" t="str">
        <f t="shared" si="34"/>
        <v/>
      </c>
      <c r="S74" s="87" t="str">
        <f t="shared" si="35"/>
        <v/>
      </c>
      <c r="T74" s="89" t="str">
        <f t="shared" si="36"/>
        <v/>
      </c>
      <c r="U74" s="87" t="str">
        <f t="shared" si="37"/>
        <v/>
      </c>
      <c r="V74" s="89" t="str">
        <f t="shared" si="38"/>
        <v/>
      </c>
      <c r="W74" s="87" t="str">
        <f t="shared" si="39"/>
        <v/>
      </c>
      <c r="X74" s="86" t="str">
        <f t="shared" si="40"/>
        <v/>
      </c>
      <c r="Y74" s="100"/>
      <c r="Z74" s="101"/>
      <c r="AC74" s="81" t="e">
        <f>VLOOKUP(B74,栄養データ!$A$2:$J$482,1,)</f>
        <v>#N/A</v>
      </c>
      <c r="AD74" s="81" t="e">
        <f>VLOOKUP(B74,栄養データ!$A$2:$J$482,3,)</f>
        <v>#N/A</v>
      </c>
      <c r="AE74" s="81" t="e">
        <f>VLOOKUP(B74,栄養データ!$A$2:$J$482,4,)</f>
        <v>#N/A</v>
      </c>
      <c r="AF74" s="81" t="e">
        <f>VLOOKUP(B74,栄養データ!$A$2:$K$482,11,)</f>
        <v>#N/A</v>
      </c>
      <c r="AG74" s="81" t="e">
        <f>VLOOKUP(B74,栄養データ!$A$2:$J$482,5,)</f>
        <v>#N/A</v>
      </c>
      <c r="AH74" s="81" t="e">
        <f>VLOOKUP(B74,栄養データ!$A$2:$J$482,6,)</f>
        <v>#N/A</v>
      </c>
      <c r="AI74" s="81" t="e">
        <f>VLOOKUP(B74,栄養データ!$A$2:$J$482,7,)</f>
        <v>#N/A</v>
      </c>
      <c r="AJ74" s="81" t="e">
        <f>VLOOKUP(B74,栄養データ!$A$2:$J$482,8,)</f>
        <v>#N/A</v>
      </c>
      <c r="AK74" s="81" t="e">
        <f>VLOOKUP(B74,栄養データ!$A$2:$J$482,9,)</f>
        <v>#N/A</v>
      </c>
      <c r="AL74" s="81" t="e">
        <f>VLOOKUP(B74,栄養データ!$A$2:$J$482,10,)</f>
        <v>#N/A</v>
      </c>
    </row>
    <row r="75" spans="1:38" ht="14.25" customHeight="1" x14ac:dyDescent="0.25">
      <c r="A75" s="82"/>
      <c r="B75" s="83"/>
      <c r="C75" s="84"/>
      <c r="D75" s="85" t="str">
        <f t="shared" si="21"/>
        <v/>
      </c>
      <c r="E75" s="86" t="e">
        <f t="shared" si="22"/>
        <v>#N/A</v>
      </c>
      <c r="F75" s="87" t="str">
        <f t="shared" si="23"/>
        <v/>
      </c>
      <c r="G75" s="73" t="str">
        <f t="shared" si="24"/>
        <v/>
      </c>
      <c r="H75" s="88" t="str">
        <f t="shared" si="25"/>
        <v/>
      </c>
      <c r="I75" s="89" t="str">
        <f t="shared" si="26"/>
        <v/>
      </c>
      <c r="J75" s="90"/>
      <c r="K75" s="81" t="str">
        <f t="shared" si="42"/>
        <v/>
      </c>
      <c r="L75" s="86" t="e">
        <f t="shared" si="28"/>
        <v>#N/A</v>
      </c>
      <c r="M75" s="91" t="str">
        <f t="shared" si="29"/>
        <v/>
      </c>
      <c r="N75" s="86" t="str">
        <f t="shared" si="30"/>
        <v/>
      </c>
      <c r="O75" s="87" t="str">
        <f t="shared" si="31"/>
        <v/>
      </c>
      <c r="P75" s="89" t="str">
        <f t="shared" si="32"/>
        <v/>
      </c>
      <c r="Q75" s="87" t="str">
        <f t="shared" si="33"/>
        <v/>
      </c>
      <c r="R75" s="89" t="str">
        <f t="shared" si="34"/>
        <v/>
      </c>
      <c r="S75" s="87" t="str">
        <f t="shared" si="35"/>
        <v/>
      </c>
      <c r="T75" s="89" t="str">
        <f t="shared" si="36"/>
        <v/>
      </c>
      <c r="U75" s="87" t="str">
        <f t="shared" si="37"/>
        <v/>
      </c>
      <c r="V75" s="89" t="str">
        <f t="shared" si="38"/>
        <v/>
      </c>
      <c r="W75" s="87" t="str">
        <f t="shared" si="39"/>
        <v/>
      </c>
      <c r="X75" s="86" t="str">
        <f t="shared" si="40"/>
        <v/>
      </c>
      <c r="Y75" s="100"/>
      <c r="Z75" s="101"/>
      <c r="AC75" s="81" t="e">
        <f>VLOOKUP(B75,栄養データ!$A$2:$J$482,1,)</f>
        <v>#N/A</v>
      </c>
      <c r="AD75" s="81" t="e">
        <f>VLOOKUP(B75,栄養データ!$A$2:$J$482,3,)</f>
        <v>#N/A</v>
      </c>
      <c r="AE75" s="81" t="e">
        <f>VLOOKUP(B75,栄養データ!$A$2:$J$482,4,)</f>
        <v>#N/A</v>
      </c>
      <c r="AF75" s="81" t="e">
        <f>VLOOKUP(B75,栄養データ!$A$2:$K$482,11,)</f>
        <v>#N/A</v>
      </c>
      <c r="AG75" s="81" t="e">
        <f>VLOOKUP(B75,栄養データ!$A$2:$J$482,5,)</f>
        <v>#N/A</v>
      </c>
      <c r="AH75" s="81" t="e">
        <f>VLOOKUP(B75,栄養データ!$A$2:$J$482,6,)</f>
        <v>#N/A</v>
      </c>
      <c r="AI75" s="81" t="e">
        <f>VLOOKUP(B75,栄養データ!$A$2:$J$482,7,)</f>
        <v>#N/A</v>
      </c>
      <c r="AJ75" s="81" t="e">
        <f>VLOOKUP(B75,栄養データ!$A$2:$J$482,8,)</f>
        <v>#N/A</v>
      </c>
      <c r="AK75" s="81" t="e">
        <f>VLOOKUP(B75,栄養データ!$A$2:$J$482,9,)</f>
        <v>#N/A</v>
      </c>
      <c r="AL75" s="81" t="e">
        <f>VLOOKUP(B75,栄養データ!$A$2:$J$482,10,)</f>
        <v>#N/A</v>
      </c>
    </row>
    <row r="76" spans="1:38" ht="14.25" customHeight="1" x14ac:dyDescent="0.25">
      <c r="A76" s="82"/>
      <c r="B76" s="83"/>
      <c r="C76" s="84"/>
      <c r="D76" s="85" t="str">
        <f t="shared" si="21"/>
        <v/>
      </c>
      <c r="E76" s="86" t="e">
        <f t="shared" si="22"/>
        <v>#N/A</v>
      </c>
      <c r="F76" s="87" t="str">
        <f t="shared" si="23"/>
        <v/>
      </c>
      <c r="G76" s="73" t="str">
        <f t="shared" si="24"/>
        <v/>
      </c>
      <c r="H76" s="88" t="str">
        <f t="shared" si="25"/>
        <v/>
      </c>
      <c r="I76" s="89" t="str">
        <f t="shared" si="26"/>
        <v/>
      </c>
      <c r="J76" s="90"/>
      <c r="K76" s="81" t="str">
        <f t="shared" si="42"/>
        <v/>
      </c>
      <c r="L76" s="86" t="e">
        <f t="shared" si="28"/>
        <v>#N/A</v>
      </c>
      <c r="M76" s="91" t="str">
        <f t="shared" si="29"/>
        <v/>
      </c>
      <c r="N76" s="86" t="str">
        <f t="shared" si="30"/>
        <v/>
      </c>
      <c r="O76" s="87" t="str">
        <f t="shared" si="31"/>
        <v/>
      </c>
      <c r="P76" s="89" t="str">
        <f t="shared" si="32"/>
        <v/>
      </c>
      <c r="Q76" s="87" t="str">
        <f t="shared" si="33"/>
        <v/>
      </c>
      <c r="R76" s="89" t="str">
        <f t="shared" si="34"/>
        <v/>
      </c>
      <c r="S76" s="87" t="str">
        <f t="shared" si="35"/>
        <v/>
      </c>
      <c r="T76" s="89" t="str">
        <f t="shared" si="36"/>
        <v/>
      </c>
      <c r="U76" s="87" t="str">
        <f t="shared" si="37"/>
        <v/>
      </c>
      <c r="V76" s="89" t="str">
        <f t="shared" si="38"/>
        <v/>
      </c>
      <c r="W76" s="87" t="str">
        <f t="shared" si="39"/>
        <v/>
      </c>
      <c r="X76" s="86" t="str">
        <f t="shared" si="40"/>
        <v/>
      </c>
      <c r="Y76" s="100"/>
      <c r="Z76" s="101"/>
      <c r="AC76" s="81" t="e">
        <f>VLOOKUP(B76,栄養データ!$A$2:$J$482,1,)</f>
        <v>#N/A</v>
      </c>
      <c r="AD76" s="81" t="e">
        <f>VLOOKUP(B76,栄養データ!$A$2:$J$482,3,)</f>
        <v>#N/A</v>
      </c>
      <c r="AE76" s="81" t="e">
        <f>VLOOKUP(B76,栄養データ!$A$2:$J$482,4,)</f>
        <v>#N/A</v>
      </c>
      <c r="AF76" s="81" t="e">
        <f>VLOOKUP(B76,栄養データ!$A$2:$K$482,11,)</f>
        <v>#N/A</v>
      </c>
      <c r="AG76" s="81" t="e">
        <f>VLOOKUP(B76,栄養データ!$A$2:$J$482,5,)</f>
        <v>#N/A</v>
      </c>
      <c r="AH76" s="81" t="e">
        <f>VLOOKUP(B76,栄養データ!$A$2:$J$482,6,)</f>
        <v>#N/A</v>
      </c>
      <c r="AI76" s="81" t="e">
        <f>VLOOKUP(B76,栄養データ!$A$2:$J$482,7,)</f>
        <v>#N/A</v>
      </c>
      <c r="AJ76" s="81" t="e">
        <f>VLOOKUP(B76,栄養データ!$A$2:$J$482,8,)</f>
        <v>#N/A</v>
      </c>
      <c r="AK76" s="81" t="e">
        <f>VLOOKUP(B76,栄養データ!$A$2:$J$482,9,)</f>
        <v>#N/A</v>
      </c>
      <c r="AL76" s="81" t="e">
        <f>VLOOKUP(B76,栄養データ!$A$2:$J$482,10,)</f>
        <v>#N/A</v>
      </c>
    </row>
    <row r="77" spans="1:38" ht="14.25" customHeight="1" x14ac:dyDescent="0.25">
      <c r="A77" s="82"/>
      <c r="B77" s="83"/>
      <c r="C77" s="84"/>
      <c r="D77" s="85" t="str">
        <f t="shared" si="21"/>
        <v/>
      </c>
      <c r="E77" s="86" t="e">
        <f t="shared" si="22"/>
        <v>#N/A</v>
      </c>
      <c r="F77" s="87" t="str">
        <f t="shared" si="23"/>
        <v/>
      </c>
      <c r="G77" s="73" t="str">
        <f t="shared" si="24"/>
        <v/>
      </c>
      <c r="H77" s="88" t="str">
        <f t="shared" si="25"/>
        <v/>
      </c>
      <c r="I77" s="89" t="str">
        <f t="shared" si="26"/>
        <v/>
      </c>
      <c r="J77" s="90"/>
      <c r="K77" s="81" t="str">
        <f t="shared" si="42"/>
        <v/>
      </c>
      <c r="L77" s="86" t="e">
        <f t="shared" si="28"/>
        <v>#N/A</v>
      </c>
      <c r="M77" s="91" t="str">
        <f t="shared" si="29"/>
        <v/>
      </c>
      <c r="N77" s="86" t="str">
        <f t="shared" si="30"/>
        <v/>
      </c>
      <c r="O77" s="87" t="str">
        <f t="shared" si="31"/>
        <v/>
      </c>
      <c r="P77" s="89" t="str">
        <f t="shared" si="32"/>
        <v/>
      </c>
      <c r="Q77" s="87" t="str">
        <f t="shared" si="33"/>
        <v/>
      </c>
      <c r="R77" s="89" t="str">
        <f t="shared" si="34"/>
        <v/>
      </c>
      <c r="S77" s="87" t="str">
        <f t="shared" si="35"/>
        <v/>
      </c>
      <c r="T77" s="89" t="str">
        <f t="shared" si="36"/>
        <v/>
      </c>
      <c r="U77" s="87" t="str">
        <f t="shared" si="37"/>
        <v/>
      </c>
      <c r="V77" s="89" t="str">
        <f t="shared" si="38"/>
        <v/>
      </c>
      <c r="W77" s="87" t="str">
        <f t="shared" si="39"/>
        <v/>
      </c>
      <c r="X77" s="86" t="str">
        <f t="shared" si="40"/>
        <v/>
      </c>
      <c r="Y77" s="100"/>
      <c r="Z77" s="101"/>
      <c r="AC77" s="81" t="e">
        <f>VLOOKUP(B77,栄養データ!$A$2:$J$482,1,)</f>
        <v>#N/A</v>
      </c>
      <c r="AD77" s="81" t="e">
        <f>VLOOKUP(B77,栄養データ!$A$2:$J$482,3,)</f>
        <v>#N/A</v>
      </c>
      <c r="AE77" s="81" t="e">
        <f>VLOOKUP(B77,栄養データ!$A$2:$J$482,4,)</f>
        <v>#N/A</v>
      </c>
      <c r="AF77" s="81" t="e">
        <f>VLOOKUP(B77,栄養データ!$A$2:$K$482,11,)</f>
        <v>#N/A</v>
      </c>
      <c r="AG77" s="81" t="e">
        <f>VLOOKUP(B77,栄養データ!$A$2:$J$482,5,)</f>
        <v>#N/A</v>
      </c>
      <c r="AH77" s="81" t="e">
        <f>VLOOKUP(B77,栄養データ!$A$2:$J$482,6,)</f>
        <v>#N/A</v>
      </c>
      <c r="AI77" s="81" t="e">
        <f>VLOOKUP(B77,栄養データ!$A$2:$J$482,7,)</f>
        <v>#N/A</v>
      </c>
      <c r="AJ77" s="81" t="e">
        <f>VLOOKUP(B77,栄養データ!$A$2:$J$482,8,)</f>
        <v>#N/A</v>
      </c>
      <c r="AK77" s="81" t="e">
        <f>VLOOKUP(B77,栄養データ!$A$2:$J$482,9,)</f>
        <v>#N/A</v>
      </c>
      <c r="AL77" s="81" t="e">
        <f>VLOOKUP(B77,栄養データ!$A$2:$J$482,10,)</f>
        <v>#N/A</v>
      </c>
    </row>
    <row r="78" spans="1:38" ht="14.25" customHeight="1" x14ac:dyDescent="0.25">
      <c r="A78" s="82"/>
      <c r="B78" s="83"/>
      <c r="C78" s="84"/>
      <c r="D78" s="85" t="str">
        <f t="shared" si="21"/>
        <v/>
      </c>
      <c r="E78" s="86" t="e">
        <f t="shared" si="22"/>
        <v>#N/A</v>
      </c>
      <c r="F78" s="87" t="str">
        <f t="shared" si="23"/>
        <v/>
      </c>
      <c r="G78" s="73" t="str">
        <f t="shared" si="24"/>
        <v/>
      </c>
      <c r="H78" s="88" t="str">
        <f t="shared" si="25"/>
        <v/>
      </c>
      <c r="I78" s="89" t="str">
        <f t="shared" si="26"/>
        <v/>
      </c>
      <c r="J78" s="90"/>
      <c r="K78" s="81" t="str">
        <f t="shared" si="42"/>
        <v/>
      </c>
      <c r="L78" s="86" t="e">
        <f t="shared" si="28"/>
        <v>#N/A</v>
      </c>
      <c r="M78" s="91" t="str">
        <f t="shared" si="29"/>
        <v/>
      </c>
      <c r="N78" s="86" t="str">
        <f t="shared" si="30"/>
        <v/>
      </c>
      <c r="O78" s="87" t="str">
        <f t="shared" si="31"/>
        <v/>
      </c>
      <c r="P78" s="89" t="str">
        <f t="shared" si="32"/>
        <v/>
      </c>
      <c r="Q78" s="87" t="str">
        <f t="shared" si="33"/>
        <v/>
      </c>
      <c r="R78" s="89" t="str">
        <f t="shared" si="34"/>
        <v/>
      </c>
      <c r="S78" s="87" t="str">
        <f t="shared" si="35"/>
        <v/>
      </c>
      <c r="T78" s="89" t="str">
        <f t="shared" si="36"/>
        <v/>
      </c>
      <c r="U78" s="87" t="str">
        <f t="shared" si="37"/>
        <v/>
      </c>
      <c r="V78" s="89" t="str">
        <f t="shared" si="38"/>
        <v/>
      </c>
      <c r="W78" s="87" t="str">
        <f t="shared" si="39"/>
        <v/>
      </c>
      <c r="X78" s="86" t="str">
        <f t="shared" si="40"/>
        <v/>
      </c>
      <c r="Y78" s="100"/>
      <c r="Z78" s="101"/>
      <c r="AC78" s="81" t="e">
        <f>VLOOKUP(B78,栄養データ!$A$2:$J$482,1,)</f>
        <v>#N/A</v>
      </c>
      <c r="AD78" s="81" t="e">
        <f>VLOOKUP(B78,栄養データ!$A$2:$J$482,3,)</f>
        <v>#N/A</v>
      </c>
      <c r="AE78" s="81" t="e">
        <f>VLOOKUP(B78,栄養データ!$A$2:$J$482,4,)</f>
        <v>#N/A</v>
      </c>
      <c r="AF78" s="81" t="e">
        <f>VLOOKUP(B78,栄養データ!$A$2:$K$482,11,)</f>
        <v>#N/A</v>
      </c>
      <c r="AG78" s="81" t="e">
        <f>VLOOKUP(B78,栄養データ!$A$2:$J$482,5,)</f>
        <v>#N/A</v>
      </c>
      <c r="AH78" s="81" t="e">
        <f>VLOOKUP(B78,栄養データ!$A$2:$J$482,6,)</f>
        <v>#N/A</v>
      </c>
      <c r="AI78" s="81" t="e">
        <f>VLOOKUP(B78,栄養データ!$A$2:$J$482,7,)</f>
        <v>#N/A</v>
      </c>
      <c r="AJ78" s="81" t="e">
        <f>VLOOKUP(B78,栄養データ!$A$2:$J$482,8,)</f>
        <v>#N/A</v>
      </c>
      <c r="AK78" s="81" t="e">
        <f>VLOOKUP(B78,栄養データ!$A$2:$J$482,9,)</f>
        <v>#N/A</v>
      </c>
      <c r="AL78" s="81" t="e">
        <f>VLOOKUP(B78,栄養データ!$A$2:$J$482,10,)</f>
        <v>#N/A</v>
      </c>
    </row>
    <row r="79" spans="1:38" ht="14.25" customHeight="1" x14ac:dyDescent="0.25">
      <c r="A79" s="82"/>
      <c r="B79" s="83"/>
      <c r="C79" s="84"/>
      <c r="D79" s="85" t="str">
        <f t="shared" si="21"/>
        <v/>
      </c>
      <c r="E79" s="86" t="e">
        <f t="shared" si="22"/>
        <v>#N/A</v>
      </c>
      <c r="F79" s="87" t="str">
        <f t="shared" si="23"/>
        <v/>
      </c>
      <c r="G79" s="73" t="str">
        <f t="shared" si="24"/>
        <v/>
      </c>
      <c r="H79" s="88" t="str">
        <f t="shared" si="25"/>
        <v/>
      </c>
      <c r="I79" s="89" t="str">
        <f t="shared" si="26"/>
        <v/>
      </c>
      <c r="J79" s="90"/>
      <c r="K79" s="81" t="str">
        <f t="shared" si="42"/>
        <v/>
      </c>
      <c r="L79" s="86" t="e">
        <f t="shared" si="28"/>
        <v>#N/A</v>
      </c>
      <c r="M79" s="91" t="str">
        <f t="shared" si="29"/>
        <v/>
      </c>
      <c r="N79" s="86" t="str">
        <f t="shared" si="30"/>
        <v/>
      </c>
      <c r="O79" s="87" t="str">
        <f t="shared" si="31"/>
        <v/>
      </c>
      <c r="P79" s="89" t="str">
        <f t="shared" si="32"/>
        <v/>
      </c>
      <c r="Q79" s="87" t="str">
        <f t="shared" si="33"/>
        <v/>
      </c>
      <c r="R79" s="89" t="str">
        <f t="shared" si="34"/>
        <v/>
      </c>
      <c r="S79" s="87" t="str">
        <f t="shared" si="35"/>
        <v/>
      </c>
      <c r="T79" s="89" t="str">
        <f t="shared" si="36"/>
        <v/>
      </c>
      <c r="U79" s="87" t="str">
        <f t="shared" si="37"/>
        <v/>
      </c>
      <c r="V79" s="89" t="str">
        <f t="shared" si="38"/>
        <v/>
      </c>
      <c r="W79" s="87" t="str">
        <f t="shared" si="39"/>
        <v/>
      </c>
      <c r="X79" s="86" t="str">
        <f t="shared" si="40"/>
        <v/>
      </c>
      <c r="Y79" s="100"/>
      <c r="Z79" s="101"/>
      <c r="AC79" s="81" t="e">
        <f>VLOOKUP(B79,栄養データ!$A$2:$J$482,1,)</f>
        <v>#N/A</v>
      </c>
      <c r="AD79" s="81" t="e">
        <f>VLOOKUP(B79,栄養データ!$A$2:$J$482,3,)</f>
        <v>#N/A</v>
      </c>
      <c r="AE79" s="81" t="e">
        <f>VLOOKUP(B79,栄養データ!$A$2:$J$482,4,)</f>
        <v>#N/A</v>
      </c>
      <c r="AF79" s="81" t="e">
        <f>VLOOKUP(B79,栄養データ!$A$2:$K$482,11,)</f>
        <v>#N/A</v>
      </c>
      <c r="AG79" s="81" t="e">
        <f>VLOOKUP(B79,栄養データ!$A$2:$J$482,5,)</f>
        <v>#N/A</v>
      </c>
      <c r="AH79" s="81" t="e">
        <f>VLOOKUP(B79,栄養データ!$A$2:$J$482,6,)</f>
        <v>#N/A</v>
      </c>
      <c r="AI79" s="81" t="e">
        <f>VLOOKUP(B79,栄養データ!$A$2:$J$482,7,)</f>
        <v>#N/A</v>
      </c>
      <c r="AJ79" s="81" t="e">
        <f>VLOOKUP(B79,栄養データ!$A$2:$J$482,8,)</f>
        <v>#N/A</v>
      </c>
      <c r="AK79" s="81" t="e">
        <f>VLOOKUP(B79,栄養データ!$A$2:$J$482,9,)</f>
        <v>#N/A</v>
      </c>
      <c r="AL79" s="81" t="e">
        <f>VLOOKUP(B79,栄養データ!$A$2:$J$482,10,)</f>
        <v>#N/A</v>
      </c>
    </row>
    <row r="80" spans="1:38" ht="14.25" customHeight="1" x14ac:dyDescent="0.25">
      <c r="A80" s="82"/>
      <c r="B80" s="83"/>
      <c r="C80" s="84"/>
      <c r="D80" s="85" t="str">
        <f t="shared" si="21"/>
        <v/>
      </c>
      <c r="E80" s="86" t="e">
        <f t="shared" si="22"/>
        <v>#N/A</v>
      </c>
      <c r="F80" s="87" t="str">
        <f t="shared" si="23"/>
        <v/>
      </c>
      <c r="G80" s="73" t="str">
        <f t="shared" si="24"/>
        <v/>
      </c>
      <c r="H80" s="88" t="str">
        <f t="shared" si="25"/>
        <v/>
      </c>
      <c r="I80" s="89" t="str">
        <f t="shared" si="26"/>
        <v/>
      </c>
      <c r="J80" s="90"/>
      <c r="K80" s="81" t="str">
        <f t="shared" si="42"/>
        <v/>
      </c>
      <c r="L80" s="86" t="e">
        <f t="shared" si="28"/>
        <v>#N/A</v>
      </c>
      <c r="M80" s="91" t="str">
        <f t="shared" si="29"/>
        <v/>
      </c>
      <c r="N80" s="86" t="str">
        <f t="shared" si="30"/>
        <v/>
      </c>
      <c r="O80" s="87" t="str">
        <f t="shared" si="31"/>
        <v/>
      </c>
      <c r="P80" s="89" t="str">
        <f t="shared" si="32"/>
        <v/>
      </c>
      <c r="Q80" s="87" t="str">
        <f t="shared" si="33"/>
        <v/>
      </c>
      <c r="R80" s="89" t="str">
        <f t="shared" si="34"/>
        <v/>
      </c>
      <c r="S80" s="87" t="str">
        <f t="shared" si="35"/>
        <v/>
      </c>
      <c r="T80" s="89" t="str">
        <f t="shared" si="36"/>
        <v/>
      </c>
      <c r="U80" s="87" t="str">
        <f t="shared" si="37"/>
        <v/>
      </c>
      <c r="V80" s="89" t="str">
        <f t="shared" si="38"/>
        <v/>
      </c>
      <c r="W80" s="87" t="str">
        <f t="shared" si="39"/>
        <v/>
      </c>
      <c r="X80" s="86" t="str">
        <f t="shared" si="40"/>
        <v/>
      </c>
      <c r="Y80" s="100"/>
      <c r="Z80" s="101"/>
      <c r="AC80" s="81" t="e">
        <f>VLOOKUP(B80,栄養データ!$A$2:$J$482,1,)</f>
        <v>#N/A</v>
      </c>
      <c r="AD80" s="81" t="e">
        <f>VLOOKUP(B80,栄養データ!$A$2:$J$482,3,)</f>
        <v>#N/A</v>
      </c>
      <c r="AE80" s="81" t="e">
        <f>VLOOKUP(B80,栄養データ!$A$2:$J$482,4,)</f>
        <v>#N/A</v>
      </c>
      <c r="AF80" s="81" t="e">
        <f>VLOOKUP(B80,栄養データ!$A$2:$K$482,11,)</f>
        <v>#N/A</v>
      </c>
      <c r="AG80" s="81" t="e">
        <f>VLOOKUP(B80,栄養データ!$A$2:$J$482,5,)</f>
        <v>#N/A</v>
      </c>
      <c r="AH80" s="81" t="e">
        <f>VLOOKUP(B80,栄養データ!$A$2:$J$482,6,)</f>
        <v>#N/A</v>
      </c>
      <c r="AI80" s="81" t="e">
        <f>VLOOKUP(B80,栄養データ!$A$2:$J$482,7,)</f>
        <v>#N/A</v>
      </c>
      <c r="AJ80" s="81" t="e">
        <f>VLOOKUP(B80,栄養データ!$A$2:$J$482,8,)</f>
        <v>#N/A</v>
      </c>
      <c r="AK80" s="81" t="e">
        <f>VLOOKUP(B80,栄養データ!$A$2:$J$482,9,)</f>
        <v>#N/A</v>
      </c>
      <c r="AL80" s="81" t="e">
        <f>VLOOKUP(B80,栄養データ!$A$2:$J$482,10,)</f>
        <v>#N/A</v>
      </c>
    </row>
    <row r="81" spans="1:38" ht="14.25" customHeight="1" thickBot="1" x14ac:dyDescent="0.3">
      <c r="A81" s="82"/>
      <c r="B81" s="83"/>
      <c r="C81" s="84"/>
      <c r="D81" s="85" t="str">
        <f t="shared" si="21"/>
        <v/>
      </c>
      <c r="E81" s="86" t="e">
        <f t="shared" si="22"/>
        <v>#N/A</v>
      </c>
      <c r="F81" s="87" t="str">
        <f t="shared" si="23"/>
        <v/>
      </c>
      <c r="G81" s="73" t="str">
        <f t="shared" si="24"/>
        <v/>
      </c>
      <c r="H81" s="88" t="str">
        <f t="shared" si="25"/>
        <v/>
      </c>
      <c r="I81" s="89" t="str">
        <f t="shared" si="26"/>
        <v/>
      </c>
      <c r="J81" s="90"/>
      <c r="K81" s="81" t="str">
        <f>IF(B81="","",L81)</f>
        <v/>
      </c>
      <c r="L81" s="86" t="e">
        <f t="shared" si="28"/>
        <v>#N/A</v>
      </c>
      <c r="M81" s="91" t="str">
        <f t="shared" si="29"/>
        <v/>
      </c>
      <c r="N81" s="86" t="str">
        <f t="shared" si="30"/>
        <v/>
      </c>
      <c r="O81" s="87" t="str">
        <f t="shared" si="31"/>
        <v/>
      </c>
      <c r="P81" s="89" t="str">
        <f t="shared" si="32"/>
        <v/>
      </c>
      <c r="Q81" s="87" t="str">
        <f t="shared" si="33"/>
        <v/>
      </c>
      <c r="R81" s="89" t="str">
        <f t="shared" si="34"/>
        <v/>
      </c>
      <c r="S81" s="87" t="str">
        <f t="shared" si="35"/>
        <v/>
      </c>
      <c r="T81" s="89" t="str">
        <f t="shared" si="36"/>
        <v/>
      </c>
      <c r="U81" s="87" t="str">
        <f t="shared" si="37"/>
        <v/>
      </c>
      <c r="V81" s="89" t="str">
        <f t="shared" si="38"/>
        <v/>
      </c>
      <c r="W81" s="87" t="str">
        <f t="shared" si="39"/>
        <v/>
      </c>
      <c r="X81" s="86" t="str">
        <f t="shared" si="40"/>
        <v/>
      </c>
      <c r="Y81" s="132"/>
      <c r="Z81" s="133"/>
      <c r="AC81" s="81" t="e">
        <f>VLOOKUP(B81,栄養データ!$A$2:$J$482,1,)</f>
        <v>#N/A</v>
      </c>
      <c r="AD81" s="81" t="e">
        <f>VLOOKUP(B81,栄養データ!$A$2:$J$482,3,)</f>
        <v>#N/A</v>
      </c>
      <c r="AE81" s="81" t="e">
        <f>VLOOKUP(B81,栄養データ!$A$2:$J$482,4,)</f>
        <v>#N/A</v>
      </c>
      <c r="AF81" s="81" t="e">
        <f>VLOOKUP(B81,栄養データ!$A$2:$K$482,11,)</f>
        <v>#N/A</v>
      </c>
      <c r="AG81" s="81" t="e">
        <f>VLOOKUP(B81,栄養データ!$A$2:$J$482,5,)</f>
        <v>#N/A</v>
      </c>
      <c r="AH81" s="81" t="e">
        <f>VLOOKUP(B81,栄養データ!$A$2:$J$482,6,)</f>
        <v>#N/A</v>
      </c>
      <c r="AI81" s="81" t="e">
        <f>VLOOKUP(B81,栄養データ!$A$2:$J$482,7,)</f>
        <v>#N/A</v>
      </c>
      <c r="AJ81" s="81" t="e">
        <f>VLOOKUP(B81,栄養データ!$A$2:$J$482,8,)</f>
        <v>#N/A</v>
      </c>
      <c r="AK81" s="81" t="e">
        <f>VLOOKUP(B81,栄養データ!$A$2:$J$482,9,)</f>
        <v>#N/A</v>
      </c>
      <c r="AL81" s="81" t="e">
        <f>VLOOKUP(B81,栄養データ!$A$2:$J$482,10,)</f>
        <v>#N/A</v>
      </c>
    </row>
    <row r="82" spans="1:38" s="377" customFormat="1" ht="14.25" customHeight="1" thickBot="1" x14ac:dyDescent="0.3">
      <c r="A82" s="369" t="s">
        <v>19</v>
      </c>
      <c r="B82" s="370"/>
      <c r="C82" s="371"/>
      <c r="D82" s="372"/>
      <c r="E82" s="372"/>
      <c r="F82" s="372"/>
      <c r="G82" s="372"/>
      <c r="H82" s="373">
        <f>SUM(H8:H81)</f>
        <v>0</v>
      </c>
      <c r="I82" s="374" t="e">
        <f>#REF!+#REF!</f>
        <v>#REF!</v>
      </c>
      <c r="J82" s="374"/>
      <c r="K82" s="374"/>
      <c r="L82" s="374"/>
      <c r="M82" s="375">
        <f>SUM(M8:M81)</f>
        <v>0</v>
      </c>
      <c r="N82" s="374">
        <f t="shared" ref="N82:X82" si="43">SUM(N8:N81)</f>
        <v>0</v>
      </c>
      <c r="O82" s="374">
        <f t="shared" si="43"/>
        <v>0</v>
      </c>
      <c r="P82" s="374">
        <f t="shared" si="43"/>
        <v>0</v>
      </c>
      <c r="Q82" s="374">
        <f t="shared" si="43"/>
        <v>0</v>
      </c>
      <c r="R82" s="374">
        <f t="shared" si="43"/>
        <v>0</v>
      </c>
      <c r="S82" s="374">
        <f t="shared" si="43"/>
        <v>0</v>
      </c>
      <c r="T82" s="374">
        <f t="shared" si="43"/>
        <v>0</v>
      </c>
      <c r="U82" s="374">
        <f t="shared" si="43"/>
        <v>0</v>
      </c>
      <c r="V82" s="374">
        <f t="shared" si="43"/>
        <v>0</v>
      </c>
      <c r="W82" s="374">
        <f t="shared" si="43"/>
        <v>0</v>
      </c>
      <c r="X82" s="374">
        <f t="shared" si="43"/>
        <v>0</v>
      </c>
      <c r="Y82" s="374"/>
      <c r="Z82" s="376"/>
      <c r="AC82" s="378" t="e">
        <f>VLOOKUP(B82,栄養データ!$A$2:$J$482,1,)</f>
        <v>#N/A</v>
      </c>
      <c r="AD82" s="378" t="e">
        <f>VLOOKUP(B82,栄養データ!$A$2:$J$482,3,)</f>
        <v>#N/A</v>
      </c>
      <c r="AE82" s="378" t="e">
        <f>VLOOKUP(B82,栄養データ!$A$2:$J$482,4,)</f>
        <v>#N/A</v>
      </c>
      <c r="AF82" s="81" t="e">
        <f>VLOOKUP(B82,栄養データ!$A$2:$K$482,11,)</f>
        <v>#N/A</v>
      </c>
      <c r="AG82" s="378" t="e">
        <f>VLOOKUP(B82,栄養データ!$A$2:$J$482,5,)</f>
        <v>#N/A</v>
      </c>
      <c r="AH82" s="378" t="e">
        <f>VLOOKUP(B82,栄養データ!$A$2:$J$482,6,)</f>
        <v>#N/A</v>
      </c>
      <c r="AI82" s="378" t="e">
        <f>VLOOKUP(B82,栄養データ!$A$2:$J$482,7,)</f>
        <v>#N/A</v>
      </c>
      <c r="AJ82" s="378" t="e">
        <f>VLOOKUP(B82,栄養データ!$A$2:$J$482,8,)</f>
        <v>#N/A</v>
      </c>
      <c r="AK82" s="378" t="e">
        <f>VLOOKUP(B82,栄養データ!$A$2:$J$482,9,)</f>
        <v>#N/A</v>
      </c>
      <c r="AL82" s="378" t="e">
        <f>VLOOKUP(B82,栄養データ!$A$2:$J$482,10,)</f>
        <v>#N/A</v>
      </c>
    </row>
    <row r="83" spans="1:38" x14ac:dyDescent="0.25"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1:38" x14ac:dyDescent="0.25"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pans="1:38" x14ac:dyDescent="0.25">
      <c r="AC85" s="81"/>
      <c r="AD85" s="81"/>
      <c r="AE85" s="81"/>
      <c r="AF85" s="81"/>
      <c r="AG85" s="81"/>
      <c r="AH85" s="81"/>
      <c r="AI85" s="81"/>
      <c r="AJ85" s="81"/>
      <c r="AK85" s="81"/>
      <c r="AL85" s="81"/>
    </row>
    <row r="86" spans="1:38" x14ac:dyDescent="0.25">
      <c r="AC86" s="81"/>
      <c r="AD86" s="81"/>
      <c r="AE86" s="81"/>
      <c r="AF86" s="81"/>
      <c r="AG86" s="81"/>
      <c r="AH86" s="81"/>
      <c r="AI86" s="81"/>
      <c r="AJ86" s="81"/>
      <c r="AK86" s="81"/>
      <c r="AL86" s="81"/>
    </row>
    <row r="87" spans="1:38" x14ac:dyDescent="0.25">
      <c r="AC87" s="81"/>
      <c r="AD87" s="81"/>
      <c r="AE87" s="81"/>
      <c r="AF87" s="81"/>
      <c r="AG87" s="81"/>
      <c r="AH87" s="81"/>
      <c r="AI87" s="81"/>
      <c r="AJ87" s="81"/>
      <c r="AK87" s="81"/>
      <c r="AL87" s="81"/>
    </row>
    <row r="88" spans="1:38" x14ac:dyDescent="0.25">
      <c r="AC88" s="81"/>
      <c r="AD88" s="81"/>
      <c r="AE88" s="81"/>
      <c r="AF88" s="81"/>
      <c r="AG88" s="81"/>
      <c r="AH88" s="81"/>
      <c r="AI88" s="81"/>
      <c r="AJ88" s="81"/>
      <c r="AK88" s="81"/>
      <c r="AL88" s="81"/>
    </row>
    <row r="89" spans="1:38" x14ac:dyDescent="0.25">
      <c r="AC89" s="81"/>
      <c r="AD89" s="81"/>
      <c r="AE89" s="81"/>
      <c r="AF89" s="81"/>
      <c r="AG89" s="81"/>
      <c r="AH89" s="81"/>
      <c r="AI89" s="81"/>
      <c r="AJ89" s="81"/>
      <c r="AK89" s="81"/>
      <c r="AL89" s="81"/>
    </row>
    <row r="90" spans="1:38" x14ac:dyDescent="0.25">
      <c r="AC90" s="81"/>
      <c r="AD90" s="81"/>
      <c r="AE90" s="81"/>
      <c r="AF90" s="81"/>
      <c r="AG90" s="81"/>
      <c r="AH90" s="81"/>
      <c r="AI90" s="81"/>
      <c r="AJ90" s="81"/>
      <c r="AK90" s="81"/>
      <c r="AL90" s="81"/>
    </row>
    <row r="91" spans="1:38" x14ac:dyDescent="0.25">
      <c r="AC91" s="81"/>
      <c r="AD91" s="81"/>
      <c r="AE91" s="81"/>
      <c r="AF91" s="81"/>
      <c r="AG91" s="81"/>
      <c r="AH91" s="81"/>
      <c r="AI91" s="81"/>
      <c r="AJ91" s="81"/>
      <c r="AK91" s="81"/>
      <c r="AL91" s="81"/>
    </row>
    <row r="92" spans="1:38" x14ac:dyDescent="0.25">
      <c r="AC92" s="81"/>
      <c r="AD92" s="81"/>
      <c r="AE92" s="81"/>
      <c r="AF92" s="81"/>
      <c r="AG92" s="81"/>
      <c r="AH92" s="81"/>
      <c r="AI92" s="81"/>
      <c r="AJ92" s="81"/>
      <c r="AK92" s="81"/>
      <c r="AL92" s="81"/>
    </row>
    <row r="93" spans="1:38" x14ac:dyDescent="0.25">
      <c r="AC93" s="81"/>
      <c r="AD93" s="81"/>
      <c r="AE93" s="81"/>
      <c r="AF93" s="81"/>
      <c r="AG93" s="81"/>
      <c r="AH93" s="81"/>
      <c r="AI93" s="81"/>
      <c r="AJ93" s="81"/>
      <c r="AK93" s="81"/>
      <c r="AL93" s="81"/>
    </row>
    <row r="94" spans="1:38" x14ac:dyDescent="0.25"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1:38" x14ac:dyDescent="0.25">
      <c r="AC95" s="81"/>
      <c r="AD95" s="81"/>
      <c r="AE95" s="81"/>
      <c r="AF95" s="81"/>
      <c r="AG95" s="81"/>
      <c r="AH95" s="81"/>
      <c r="AI95" s="81"/>
      <c r="AJ95" s="81"/>
      <c r="AK95" s="81"/>
      <c r="AL95" s="81"/>
    </row>
    <row r="96" spans="1:38" x14ac:dyDescent="0.25">
      <c r="AC96" s="81"/>
      <c r="AD96" s="81"/>
      <c r="AE96" s="81"/>
      <c r="AF96" s="81"/>
      <c r="AG96" s="81"/>
      <c r="AH96" s="81"/>
      <c r="AI96" s="81"/>
      <c r="AJ96" s="81"/>
      <c r="AK96" s="81"/>
      <c r="AL96" s="81"/>
    </row>
    <row r="97" spans="29:38" x14ac:dyDescent="0.25">
      <c r="AC97" s="81"/>
      <c r="AD97" s="81"/>
      <c r="AE97" s="81"/>
      <c r="AF97" s="81"/>
      <c r="AG97" s="81"/>
      <c r="AH97" s="81"/>
      <c r="AI97" s="81"/>
      <c r="AJ97" s="81"/>
      <c r="AK97" s="81"/>
      <c r="AL97" s="81"/>
    </row>
    <row r="98" spans="29:38" x14ac:dyDescent="0.25">
      <c r="AC98" s="81"/>
      <c r="AD98" s="81"/>
      <c r="AE98" s="81"/>
      <c r="AF98" s="81"/>
      <c r="AG98" s="81"/>
      <c r="AH98" s="81"/>
      <c r="AI98" s="81"/>
      <c r="AJ98" s="81"/>
      <c r="AK98" s="81"/>
      <c r="AL98" s="81"/>
    </row>
    <row r="99" spans="29:38" x14ac:dyDescent="0.25">
      <c r="AC99" s="81"/>
      <c r="AD99" s="81"/>
      <c r="AE99" s="81"/>
      <c r="AF99" s="81"/>
      <c r="AG99" s="81"/>
      <c r="AH99" s="81"/>
      <c r="AI99" s="81"/>
      <c r="AJ99" s="81"/>
      <c r="AK99" s="81"/>
      <c r="AL99" s="81"/>
    </row>
    <row r="100" spans="29:38" x14ac:dyDescent="0.25"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</row>
    <row r="101" spans="29:38" x14ac:dyDescent="0.25"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</row>
    <row r="102" spans="29:38" x14ac:dyDescent="0.25"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</row>
    <row r="103" spans="29:38" x14ac:dyDescent="0.25"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</row>
    <row r="104" spans="29:38" x14ac:dyDescent="0.25"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</row>
    <row r="105" spans="29:38" x14ac:dyDescent="0.25"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</row>
    <row r="106" spans="29:38" x14ac:dyDescent="0.25"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</row>
    <row r="107" spans="29:38" x14ac:dyDescent="0.25"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</row>
    <row r="108" spans="29:38" x14ac:dyDescent="0.25"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</row>
    <row r="109" spans="29:38" x14ac:dyDescent="0.25"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</row>
    <row r="110" spans="29:38" x14ac:dyDescent="0.25"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</row>
    <row r="111" spans="29:38" x14ac:dyDescent="0.25"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</row>
    <row r="112" spans="29:38" x14ac:dyDescent="0.25"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</row>
    <row r="113" spans="29:38" x14ac:dyDescent="0.25"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</row>
    <row r="114" spans="29:38" x14ac:dyDescent="0.25"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</row>
    <row r="115" spans="29:38" x14ac:dyDescent="0.25"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</row>
    <row r="116" spans="29:38" x14ac:dyDescent="0.25"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</row>
    <row r="117" spans="29:38" x14ac:dyDescent="0.25"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</row>
    <row r="118" spans="29:38" x14ac:dyDescent="0.25"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</row>
    <row r="119" spans="29:38" x14ac:dyDescent="0.25"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</row>
    <row r="120" spans="29:38" x14ac:dyDescent="0.25"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29:38" x14ac:dyDescent="0.25"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</row>
    <row r="122" spans="29:38" x14ac:dyDescent="0.25"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</row>
    <row r="123" spans="29:38" x14ac:dyDescent="0.25"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</row>
    <row r="124" spans="29:38" x14ac:dyDescent="0.25"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</row>
    <row r="125" spans="29:38" x14ac:dyDescent="0.25"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</row>
    <row r="126" spans="29:38" x14ac:dyDescent="0.25"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</row>
    <row r="127" spans="29:38" x14ac:dyDescent="0.25"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</row>
    <row r="128" spans="29:38" x14ac:dyDescent="0.25"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</row>
    <row r="129" spans="29:38" x14ac:dyDescent="0.25"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</row>
    <row r="130" spans="29:38" x14ac:dyDescent="0.25"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</row>
    <row r="131" spans="29:38" x14ac:dyDescent="0.25"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</row>
    <row r="132" spans="29:38" x14ac:dyDescent="0.25"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</row>
    <row r="133" spans="29:38" x14ac:dyDescent="0.25"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</row>
    <row r="134" spans="29:38" x14ac:dyDescent="0.25"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</row>
    <row r="135" spans="29:38" x14ac:dyDescent="0.25"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</row>
    <row r="136" spans="29:38" x14ac:dyDescent="0.25"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</row>
    <row r="137" spans="29:38" x14ac:dyDescent="0.25"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</row>
    <row r="138" spans="29:38" x14ac:dyDescent="0.25"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</row>
    <row r="139" spans="29:38" x14ac:dyDescent="0.25"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</row>
    <row r="140" spans="29:38" x14ac:dyDescent="0.25"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</row>
    <row r="141" spans="29:38" x14ac:dyDescent="0.25"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</row>
    <row r="142" spans="29:38" x14ac:dyDescent="0.25"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</row>
    <row r="143" spans="29:38" x14ac:dyDescent="0.25"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</row>
    <row r="144" spans="29:38" x14ac:dyDescent="0.25"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</row>
    <row r="145" spans="29:38" x14ac:dyDescent="0.25"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</row>
    <row r="146" spans="29:38" x14ac:dyDescent="0.25"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</row>
    <row r="147" spans="29:38" x14ac:dyDescent="0.25"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</row>
    <row r="148" spans="29:38" x14ac:dyDescent="0.25"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</row>
    <row r="149" spans="29:38" x14ac:dyDescent="0.25"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</row>
    <row r="150" spans="29:38" x14ac:dyDescent="0.25"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</row>
    <row r="151" spans="29:38" x14ac:dyDescent="0.25"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</row>
    <row r="152" spans="29:38" x14ac:dyDescent="0.25"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</row>
    <row r="153" spans="29:38" x14ac:dyDescent="0.25"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</row>
    <row r="154" spans="29:38" x14ac:dyDescent="0.25"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</row>
    <row r="155" spans="29:38" x14ac:dyDescent="0.25"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</row>
    <row r="156" spans="29:38" x14ac:dyDescent="0.25"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</row>
    <row r="157" spans="29:38" x14ac:dyDescent="0.25"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</row>
    <row r="158" spans="29:38" x14ac:dyDescent="0.25"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</row>
    <row r="159" spans="29:38" x14ac:dyDescent="0.25"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</row>
    <row r="160" spans="29:38" x14ac:dyDescent="0.25"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</row>
    <row r="161" spans="29:38" x14ac:dyDescent="0.25"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</row>
    <row r="162" spans="29:38" x14ac:dyDescent="0.25"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</row>
    <row r="163" spans="29:38" x14ac:dyDescent="0.25"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</row>
    <row r="164" spans="29:38" x14ac:dyDescent="0.25"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</row>
    <row r="165" spans="29:38" x14ac:dyDescent="0.25"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</row>
    <row r="166" spans="29:38" x14ac:dyDescent="0.25"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</row>
    <row r="167" spans="29:38" x14ac:dyDescent="0.25"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</row>
    <row r="168" spans="29:38" x14ac:dyDescent="0.25"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</row>
    <row r="169" spans="29:38" x14ac:dyDescent="0.25"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</row>
    <row r="170" spans="29:38" x14ac:dyDescent="0.25"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</row>
    <row r="171" spans="29:38" x14ac:dyDescent="0.25"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</row>
    <row r="172" spans="29:38" x14ac:dyDescent="0.25"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</row>
    <row r="173" spans="29:38" x14ac:dyDescent="0.25"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</row>
    <row r="174" spans="29:38" x14ac:dyDescent="0.25"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</row>
    <row r="175" spans="29:38" x14ac:dyDescent="0.25"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</row>
    <row r="176" spans="29:38" x14ac:dyDescent="0.25"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</row>
    <row r="177" spans="29:38" x14ac:dyDescent="0.25"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</row>
    <row r="178" spans="29:38" x14ac:dyDescent="0.25"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</row>
    <row r="179" spans="29:38" x14ac:dyDescent="0.25"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</row>
    <row r="180" spans="29:38" x14ac:dyDescent="0.25"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</row>
    <row r="181" spans="29:38" x14ac:dyDescent="0.25"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</row>
    <row r="182" spans="29:38" x14ac:dyDescent="0.25"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</row>
    <row r="183" spans="29:38" x14ac:dyDescent="0.25"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</row>
    <row r="184" spans="29:38" x14ac:dyDescent="0.25"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</row>
    <row r="185" spans="29:38" x14ac:dyDescent="0.25"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</row>
    <row r="186" spans="29:38" x14ac:dyDescent="0.25"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</row>
    <row r="187" spans="29:38" x14ac:dyDescent="0.25"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</row>
    <row r="188" spans="29:38" x14ac:dyDescent="0.25"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</row>
    <row r="189" spans="29:38" x14ac:dyDescent="0.25"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</row>
    <row r="190" spans="29:38" x14ac:dyDescent="0.25"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</row>
    <row r="191" spans="29:38" x14ac:dyDescent="0.25"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</row>
    <row r="192" spans="29:38" x14ac:dyDescent="0.25"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</row>
    <row r="193" spans="29:38" x14ac:dyDescent="0.25"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</row>
    <row r="194" spans="29:38" x14ac:dyDescent="0.25"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</row>
    <row r="195" spans="29:38" x14ac:dyDescent="0.25"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</row>
    <row r="196" spans="29:38" x14ac:dyDescent="0.25"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</row>
    <row r="197" spans="29:38" x14ac:dyDescent="0.25"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</row>
    <row r="198" spans="29:38" x14ac:dyDescent="0.25"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</row>
    <row r="199" spans="29:38" x14ac:dyDescent="0.25"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</row>
    <row r="200" spans="29:38" x14ac:dyDescent="0.25"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</row>
    <row r="201" spans="29:38" x14ac:dyDescent="0.25"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</row>
    <row r="202" spans="29:38" x14ac:dyDescent="0.25"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</row>
    <row r="203" spans="29:38" x14ac:dyDescent="0.25"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</row>
    <row r="204" spans="29:38" x14ac:dyDescent="0.25"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</row>
    <row r="205" spans="29:38" x14ac:dyDescent="0.25"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</row>
    <row r="206" spans="29:38" x14ac:dyDescent="0.25"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</row>
    <row r="207" spans="29:38" x14ac:dyDescent="0.25"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</row>
    <row r="208" spans="29:38" x14ac:dyDescent="0.25"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</row>
    <row r="209" spans="29:38" x14ac:dyDescent="0.25"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</row>
    <row r="210" spans="29:38" x14ac:dyDescent="0.25"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</row>
    <row r="211" spans="29:38" x14ac:dyDescent="0.25"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</row>
    <row r="212" spans="29:38" x14ac:dyDescent="0.25"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</row>
    <row r="213" spans="29:38" x14ac:dyDescent="0.25"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</row>
    <row r="214" spans="29:38" x14ac:dyDescent="0.25"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</row>
    <row r="215" spans="29:38" x14ac:dyDescent="0.25"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</row>
    <row r="216" spans="29:38" x14ac:dyDescent="0.25"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</row>
    <row r="217" spans="29:38" x14ac:dyDescent="0.25"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</row>
    <row r="218" spans="29:38" x14ac:dyDescent="0.25"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</row>
    <row r="219" spans="29:38" x14ac:dyDescent="0.25"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</row>
    <row r="220" spans="29:38" x14ac:dyDescent="0.25"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</row>
    <row r="221" spans="29:38" x14ac:dyDescent="0.25"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</row>
    <row r="222" spans="29:38" x14ac:dyDescent="0.25"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</row>
    <row r="223" spans="29:38" x14ac:dyDescent="0.25"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</row>
    <row r="224" spans="29:38" x14ac:dyDescent="0.25"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</row>
    <row r="225" spans="29:38" x14ac:dyDescent="0.25"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</row>
    <row r="226" spans="29:38" x14ac:dyDescent="0.25"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</row>
    <row r="227" spans="29:38" x14ac:dyDescent="0.25"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</row>
    <row r="228" spans="29:38" x14ac:dyDescent="0.25"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</row>
    <row r="229" spans="29:38" x14ac:dyDescent="0.25"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</row>
    <row r="230" spans="29:38" x14ac:dyDescent="0.25"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</row>
    <row r="231" spans="29:38" x14ac:dyDescent="0.25"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</row>
    <row r="232" spans="29:38" x14ac:dyDescent="0.25"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</row>
    <row r="233" spans="29:38" x14ac:dyDescent="0.25"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</row>
    <row r="234" spans="29:38" x14ac:dyDescent="0.25"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</row>
    <row r="235" spans="29:38" x14ac:dyDescent="0.25"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</row>
    <row r="236" spans="29:38" x14ac:dyDescent="0.25"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</row>
    <row r="237" spans="29:38" x14ac:dyDescent="0.25"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</row>
    <row r="238" spans="29:38" x14ac:dyDescent="0.25"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</row>
    <row r="239" spans="29:38" x14ac:dyDescent="0.25"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</row>
    <row r="240" spans="29:38" x14ac:dyDescent="0.25"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</row>
    <row r="241" spans="29:38" x14ac:dyDescent="0.25"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</row>
    <row r="242" spans="29:38" x14ac:dyDescent="0.25"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</row>
    <row r="243" spans="29:38" x14ac:dyDescent="0.25"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</row>
    <row r="244" spans="29:38" x14ac:dyDescent="0.25"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</row>
    <row r="245" spans="29:38" x14ac:dyDescent="0.25"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</row>
    <row r="246" spans="29:38" x14ac:dyDescent="0.25"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</row>
    <row r="247" spans="29:38" x14ac:dyDescent="0.25"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</row>
    <row r="248" spans="29:38" x14ac:dyDescent="0.25"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</row>
    <row r="249" spans="29:38" x14ac:dyDescent="0.25"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</row>
    <row r="250" spans="29:38" x14ac:dyDescent="0.25"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</row>
    <row r="251" spans="29:38" x14ac:dyDescent="0.25"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</row>
    <row r="252" spans="29:38" x14ac:dyDescent="0.25"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</row>
    <row r="253" spans="29:38" x14ac:dyDescent="0.25"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</row>
    <row r="254" spans="29:38" x14ac:dyDescent="0.25"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</row>
    <row r="255" spans="29:38" x14ac:dyDescent="0.25"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</row>
    <row r="256" spans="29:38" x14ac:dyDescent="0.25"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</row>
    <row r="257" spans="29:38" x14ac:dyDescent="0.25"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</row>
    <row r="258" spans="29:38" x14ac:dyDescent="0.25"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</row>
    <row r="259" spans="29:38" x14ac:dyDescent="0.25"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</row>
    <row r="260" spans="29:38" x14ac:dyDescent="0.25"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</row>
    <row r="261" spans="29:38" x14ac:dyDescent="0.25"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</row>
    <row r="262" spans="29:38" x14ac:dyDescent="0.25"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</row>
    <row r="263" spans="29:38" x14ac:dyDescent="0.25"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</row>
    <row r="264" spans="29:38" x14ac:dyDescent="0.25"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</row>
    <row r="265" spans="29:38" x14ac:dyDescent="0.25"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</row>
    <row r="266" spans="29:38" x14ac:dyDescent="0.25"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</row>
    <row r="267" spans="29:38" x14ac:dyDescent="0.25"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</row>
    <row r="268" spans="29:38" x14ac:dyDescent="0.25"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</row>
    <row r="269" spans="29:38" x14ac:dyDescent="0.25"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</row>
    <row r="270" spans="29:38" x14ac:dyDescent="0.25"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</row>
    <row r="271" spans="29:38" x14ac:dyDescent="0.25"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</row>
    <row r="272" spans="29:38" x14ac:dyDescent="0.25"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</row>
    <row r="273" spans="29:38" x14ac:dyDescent="0.25"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</row>
    <row r="274" spans="29:38" x14ac:dyDescent="0.25"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</row>
    <row r="275" spans="29:38" x14ac:dyDescent="0.25"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</row>
    <row r="276" spans="29:38" x14ac:dyDescent="0.25"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</row>
    <row r="277" spans="29:38" x14ac:dyDescent="0.25"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</row>
    <row r="278" spans="29:38" x14ac:dyDescent="0.25"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</row>
    <row r="279" spans="29:38" x14ac:dyDescent="0.25"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</row>
    <row r="280" spans="29:38" x14ac:dyDescent="0.25"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</row>
    <row r="281" spans="29:38" x14ac:dyDescent="0.25"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</row>
    <row r="282" spans="29:38" x14ac:dyDescent="0.25"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</row>
    <row r="283" spans="29:38" x14ac:dyDescent="0.25"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</row>
    <row r="284" spans="29:38" x14ac:dyDescent="0.25"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</row>
    <row r="285" spans="29:38" x14ac:dyDescent="0.25"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</row>
    <row r="286" spans="29:38" x14ac:dyDescent="0.25"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</row>
    <row r="287" spans="29:38" x14ac:dyDescent="0.25"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</row>
    <row r="288" spans="29:38" x14ac:dyDescent="0.25"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</row>
    <row r="289" spans="29:38" x14ac:dyDescent="0.25"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</row>
    <row r="290" spans="29:38" x14ac:dyDescent="0.25"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</row>
    <row r="291" spans="29:38" x14ac:dyDescent="0.25"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</row>
    <row r="292" spans="29:38" x14ac:dyDescent="0.25"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</row>
    <row r="293" spans="29:38" x14ac:dyDescent="0.25"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</row>
    <row r="294" spans="29:38" x14ac:dyDescent="0.25"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</row>
    <row r="295" spans="29:38" x14ac:dyDescent="0.25"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</row>
    <row r="296" spans="29:38" x14ac:dyDescent="0.25"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</row>
    <row r="297" spans="29:38" x14ac:dyDescent="0.25"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</row>
    <row r="298" spans="29:38" x14ac:dyDescent="0.25"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</row>
    <row r="299" spans="29:38" x14ac:dyDescent="0.25"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</row>
    <row r="300" spans="29:38" x14ac:dyDescent="0.25"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</row>
    <row r="301" spans="29:38" x14ac:dyDescent="0.25"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</row>
    <row r="302" spans="29:38" x14ac:dyDescent="0.25"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</row>
    <row r="303" spans="29:38" x14ac:dyDescent="0.25"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</row>
    <row r="304" spans="29:38" x14ac:dyDescent="0.25"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</row>
    <row r="305" spans="29:38" x14ac:dyDescent="0.25"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</row>
    <row r="306" spans="29:38" x14ac:dyDescent="0.25"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</row>
    <row r="307" spans="29:38" x14ac:dyDescent="0.25"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</row>
    <row r="308" spans="29:38" x14ac:dyDescent="0.25"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</row>
    <row r="309" spans="29:38" x14ac:dyDescent="0.25"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</row>
    <row r="310" spans="29:38" x14ac:dyDescent="0.25"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</row>
    <row r="311" spans="29:38" x14ac:dyDescent="0.25"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</row>
    <row r="312" spans="29:38" x14ac:dyDescent="0.25"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</row>
    <row r="313" spans="29:38" x14ac:dyDescent="0.25"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</row>
    <row r="314" spans="29:38" x14ac:dyDescent="0.25"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</row>
    <row r="315" spans="29:38" x14ac:dyDescent="0.25"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</row>
    <row r="316" spans="29:38" x14ac:dyDescent="0.25"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</row>
    <row r="317" spans="29:38" x14ac:dyDescent="0.25"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</row>
    <row r="318" spans="29:38" x14ac:dyDescent="0.25"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</row>
    <row r="319" spans="29:38" x14ac:dyDescent="0.25"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</row>
    <row r="320" spans="29:38" x14ac:dyDescent="0.25"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</row>
    <row r="321" spans="29:38" x14ac:dyDescent="0.25"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</row>
    <row r="322" spans="29:38" x14ac:dyDescent="0.25"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</row>
    <row r="323" spans="29:38" x14ac:dyDescent="0.25"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</row>
    <row r="324" spans="29:38" x14ac:dyDescent="0.25"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</row>
    <row r="325" spans="29:38" x14ac:dyDescent="0.25"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</row>
    <row r="326" spans="29:38" x14ac:dyDescent="0.25"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</row>
    <row r="327" spans="29:38" x14ac:dyDescent="0.25"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</row>
    <row r="328" spans="29:38" x14ac:dyDescent="0.25"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</row>
    <row r="329" spans="29:38" x14ac:dyDescent="0.25"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</row>
    <row r="330" spans="29:38" x14ac:dyDescent="0.25"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</row>
    <row r="331" spans="29:38" x14ac:dyDescent="0.25"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</row>
    <row r="332" spans="29:38" x14ac:dyDescent="0.25"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</row>
    <row r="333" spans="29:38" x14ac:dyDescent="0.25"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</row>
    <row r="334" spans="29:38" x14ac:dyDescent="0.25"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</row>
    <row r="335" spans="29:38" x14ac:dyDescent="0.25"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</row>
    <row r="336" spans="29:38" x14ac:dyDescent="0.25"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</row>
    <row r="337" spans="29:38" x14ac:dyDescent="0.25"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</row>
    <row r="338" spans="29:38" x14ac:dyDescent="0.25"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</row>
    <row r="339" spans="29:38" x14ac:dyDescent="0.25"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</row>
    <row r="340" spans="29:38" x14ac:dyDescent="0.25"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</row>
    <row r="341" spans="29:38" x14ac:dyDescent="0.25"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</row>
    <row r="342" spans="29:38" x14ac:dyDescent="0.25"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</row>
    <row r="343" spans="29:38" x14ac:dyDescent="0.25"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</row>
    <row r="344" spans="29:38" x14ac:dyDescent="0.25"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</row>
    <row r="345" spans="29:38" x14ac:dyDescent="0.25"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</row>
    <row r="346" spans="29:38" x14ac:dyDescent="0.25"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</row>
    <row r="347" spans="29:38" x14ac:dyDescent="0.25"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</row>
    <row r="348" spans="29:38" x14ac:dyDescent="0.25"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</row>
    <row r="349" spans="29:38" x14ac:dyDescent="0.25"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</row>
    <row r="350" spans="29:38" x14ac:dyDescent="0.25"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</row>
    <row r="351" spans="29:38" x14ac:dyDescent="0.25"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</row>
    <row r="352" spans="29:38" x14ac:dyDescent="0.25"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</row>
    <row r="353" spans="29:38" x14ac:dyDescent="0.25"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</row>
    <row r="354" spans="29:38" x14ac:dyDescent="0.25"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</row>
    <row r="355" spans="29:38" x14ac:dyDescent="0.25"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</row>
    <row r="356" spans="29:38" x14ac:dyDescent="0.25"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</row>
    <row r="357" spans="29:38" x14ac:dyDescent="0.25"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</row>
    <row r="358" spans="29:38" x14ac:dyDescent="0.25"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</row>
    <row r="359" spans="29:38" x14ac:dyDescent="0.25"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</row>
    <row r="360" spans="29:38" x14ac:dyDescent="0.25"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</row>
    <row r="361" spans="29:38" x14ac:dyDescent="0.25"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</row>
    <row r="362" spans="29:38" x14ac:dyDescent="0.25"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</row>
    <row r="363" spans="29:38" x14ac:dyDescent="0.25"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</row>
    <row r="364" spans="29:38" x14ac:dyDescent="0.25"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</row>
    <row r="365" spans="29:38" x14ac:dyDescent="0.25"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</row>
    <row r="366" spans="29:38" x14ac:dyDescent="0.25"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</row>
    <row r="367" spans="29:38" x14ac:dyDescent="0.25"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</row>
    <row r="368" spans="29:38" x14ac:dyDescent="0.25"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</row>
    <row r="369" spans="29:38" x14ac:dyDescent="0.25"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</row>
    <row r="370" spans="29:38" x14ac:dyDescent="0.25"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</row>
    <row r="371" spans="29:38" x14ac:dyDescent="0.25"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</row>
    <row r="372" spans="29:38" x14ac:dyDescent="0.25"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</row>
    <row r="373" spans="29:38" x14ac:dyDescent="0.25"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</row>
    <row r="374" spans="29:38" x14ac:dyDescent="0.25"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</row>
    <row r="375" spans="29:38" x14ac:dyDescent="0.25"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</row>
    <row r="376" spans="29:38" x14ac:dyDescent="0.25"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</row>
    <row r="377" spans="29:38" x14ac:dyDescent="0.25"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</row>
    <row r="378" spans="29:38" x14ac:dyDescent="0.25"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</row>
    <row r="379" spans="29:38" x14ac:dyDescent="0.25"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</row>
    <row r="380" spans="29:38" x14ac:dyDescent="0.25"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</row>
    <row r="381" spans="29:38" x14ac:dyDescent="0.25"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</row>
    <row r="382" spans="29:38" x14ac:dyDescent="0.25"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</row>
    <row r="383" spans="29:38" x14ac:dyDescent="0.25"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</row>
    <row r="384" spans="29:38" x14ac:dyDescent="0.25"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</row>
    <row r="385" spans="29:38" x14ac:dyDescent="0.25"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</row>
    <row r="386" spans="29:38" x14ac:dyDescent="0.25"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</row>
    <row r="387" spans="29:38" x14ac:dyDescent="0.25"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</row>
    <row r="388" spans="29:38" x14ac:dyDescent="0.25"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</row>
    <row r="389" spans="29:38" x14ac:dyDescent="0.25"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</row>
    <row r="390" spans="29:38" x14ac:dyDescent="0.25"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</row>
    <row r="391" spans="29:38" x14ac:dyDescent="0.25"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</row>
    <row r="392" spans="29:38" x14ac:dyDescent="0.25"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</row>
    <row r="393" spans="29:38" x14ac:dyDescent="0.25"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</row>
    <row r="394" spans="29:38" x14ac:dyDescent="0.25"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</row>
    <row r="395" spans="29:38" x14ac:dyDescent="0.25"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</row>
    <row r="396" spans="29:38" x14ac:dyDescent="0.25"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</row>
    <row r="397" spans="29:38" x14ac:dyDescent="0.25"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</row>
    <row r="398" spans="29:38" x14ac:dyDescent="0.25"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</row>
    <row r="399" spans="29:38" x14ac:dyDescent="0.25"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</row>
    <row r="400" spans="29:38" x14ac:dyDescent="0.25"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</row>
    <row r="401" spans="29:38" x14ac:dyDescent="0.25"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</row>
    <row r="402" spans="29:38" x14ac:dyDescent="0.25"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</row>
    <row r="403" spans="29:38" x14ac:dyDescent="0.25"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</row>
    <row r="404" spans="29:38" x14ac:dyDescent="0.25"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</row>
    <row r="405" spans="29:38" x14ac:dyDescent="0.25"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</row>
    <row r="406" spans="29:38" x14ac:dyDescent="0.25"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</row>
    <row r="407" spans="29:38" x14ac:dyDescent="0.25"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</row>
    <row r="408" spans="29:38" x14ac:dyDescent="0.25"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</row>
    <row r="409" spans="29:38" x14ac:dyDescent="0.25"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</row>
    <row r="410" spans="29:38" x14ac:dyDescent="0.25"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</row>
    <row r="411" spans="29:38" x14ac:dyDescent="0.25"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</row>
    <row r="412" spans="29:38" x14ac:dyDescent="0.25"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</row>
    <row r="413" spans="29:38" x14ac:dyDescent="0.25"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</row>
    <row r="414" spans="29:38" x14ac:dyDescent="0.25"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</row>
    <row r="415" spans="29:38" x14ac:dyDescent="0.25"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</row>
    <row r="416" spans="29:38" x14ac:dyDescent="0.25"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</row>
    <row r="417" spans="29:38" x14ac:dyDescent="0.25"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</row>
    <row r="418" spans="29:38" x14ac:dyDescent="0.25"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</row>
    <row r="419" spans="29:38" x14ac:dyDescent="0.25"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</row>
    <row r="420" spans="29:38" x14ac:dyDescent="0.25"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</row>
    <row r="421" spans="29:38" x14ac:dyDescent="0.25"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</row>
    <row r="422" spans="29:38" x14ac:dyDescent="0.25"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</row>
    <row r="423" spans="29:38" x14ac:dyDescent="0.25"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</row>
    <row r="424" spans="29:38" x14ac:dyDescent="0.25"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</row>
    <row r="425" spans="29:38" x14ac:dyDescent="0.25"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</row>
    <row r="426" spans="29:38" x14ac:dyDescent="0.25"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</row>
    <row r="427" spans="29:38" x14ac:dyDescent="0.25"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</row>
    <row r="428" spans="29:38" x14ac:dyDescent="0.25"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</row>
    <row r="429" spans="29:38" x14ac:dyDescent="0.25"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</row>
    <row r="430" spans="29:38" x14ac:dyDescent="0.25"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</row>
    <row r="431" spans="29:38" x14ac:dyDescent="0.25"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</row>
    <row r="432" spans="29:38" x14ac:dyDescent="0.25"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</row>
    <row r="433" spans="29:38" x14ac:dyDescent="0.25"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</row>
    <row r="434" spans="29:38" x14ac:dyDescent="0.25"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</row>
    <row r="435" spans="29:38" x14ac:dyDescent="0.25"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</row>
    <row r="436" spans="29:38" x14ac:dyDescent="0.25"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</row>
    <row r="437" spans="29:38" x14ac:dyDescent="0.25"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</row>
    <row r="438" spans="29:38" x14ac:dyDescent="0.25"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</row>
    <row r="439" spans="29:38" x14ac:dyDescent="0.25"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</row>
    <row r="440" spans="29:38" x14ac:dyDescent="0.25"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</row>
    <row r="441" spans="29:38" x14ac:dyDescent="0.25"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</row>
    <row r="442" spans="29:38" x14ac:dyDescent="0.25"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</row>
    <row r="443" spans="29:38" x14ac:dyDescent="0.25"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</row>
    <row r="444" spans="29:38" x14ac:dyDescent="0.25"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</row>
    <row r="445" spans="29:38" x14ac:dyDescent="0.25"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</row>
    <row r="446" spans="29:38" x14ac:dyDescent="0.25"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</row>
    <row r="447" spans="29:38" x14ac:dyDescent="0.25"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</row>
    <row r="448" spans="29:38" x14ac:dyDescent="0.25"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</row>
    <row r="449" spans="29:38" x14ac:dyDescent="0.25"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</row>
    <row r="450" spans="29:38" x14ac:dyDescent="0.25"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</row>
    <row r="451" spans="29:38" x14ac:dyDescent="0.25"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</row>
    <row r="452" spans="29:38" x14ac:dyDescent="0.25"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</row>
    <row r="453" spans="29:38" x14ac:dyDescent="0.25"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</row>
    <row r="454" spans="29:38" x14ac:dyDescent="0.25"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</row>
    <row r="455" spans="29:38" x14ac:dyDescent="0.25"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</row>
    <row r="456" spans="29:38" x14ac:dyDescent="0.25"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</row>
    <row r="457" spans="29:38" x14ac:dyDescent="0.25"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</row>
    <row r="458" spans="29:38" x14ac:dyDescent="0.25"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</row>
    <row r="459" spans="29:38" x14ac:dyDescent="0.25"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</row>
    <row r="460" spans="29:38" x14ac:dyDescent="0.25"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</row>
    <row r="461" spans="29:38" x14ac:dyDescent="0.25"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</row>
    <row r="462" spans="29:38" x14ac:dyDescent="0.25"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</row>
    <row r="463" spans="29:38" x14ac:dyDescent="0.25"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</row>
    <row r="464" spans="29:38" x14ac:dyDescent="0.25"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</row>
    <row r="465" spans="29:38" x14ac:dyDescent="0.25"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</row>
    <row r="466" spans="29:38" x14ac:dyDescent="0.25"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</row>
    <row r="467" spans="29:38" x14ac:dyDescent="0.25"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</row>
    <row r="468" spans="29:38" x14ac:dyDescent="0.25"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</row>
    <row r="469" spans="29:38" x14ac:dyDescent="0.25"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</row>
    <row r="470" spans="29:38" x14ac:dyDescent="0.25"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</row>
    <row r="471" spans="29:38" x14ac:dyDescent="0.25"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</row>
    <row r="472" spans="29:38" x14ac:dyDescent="0.25"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</row>
    <row r="473" spans="29:38" x14ac:dyDescent="0.25"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</row>
    <row r="474" spans="29:38" x14ac:dyDescent="0.25"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</row>
    <row r="475" spans="29:38" x14ac:dyDescent="0.25"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</row>
    <row r="476" spans="29:38" x14ac:dyDescent="0.25"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</row>
    <row r="477" spans="29:38" x14ac:dyDescent="0.25"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</row>
    <row r="478" spans="29:38" x14ac:dyDescent="0.25"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</row>
    <row r="479" spans="29:38" x14ac:dyDescent="0.25"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</row>
    <row r="480" spans="29:38" x14ac:dyDescent="0.25"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</row>
    <row r="481" spans="29:38" x14ac:dyDescent="0.25"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</row>
    <row r="482" spans="29:38" x14ac:dyDescent="0.25"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</row>
    <row r="483" spans="29:38" x14ac:dyDescent="0.25"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</row>
    <row r="484" spans="29:38" x14ac:dyDescent="0.25"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</row>
    <row r="485" spans="29:38" x14ac:dyDescent="0.25"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</row>
    <row r="486" spans="29:38" x14ac:dyDescent="0.25"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</row>
    <row r="487" spans="29:38" x14ac:dyDescent="0.25"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</row>
    <row r="488" spans="29:38" x14ac:dyDescent="0.25"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</row>
    <row r="489" spans="29:38" x14ac:dyDescent="0.25"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</row>
    <row r="490" spans="29:38" x14ac:dyDescent="0.25"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</row>
    <row r="491" spans="29:38" x14ac:dyDescent="0.25"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</row>
    <row r="492" spans="29:38" x14ac:dyDescent="0.25"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</row>
    <row r="493" spans="29:38" x14ac:dyDescent="0.25"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</row>
    <row r="494" spans="29:38" x14ac:dyDescent="0.25"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</row>
    <row r="495" spans="29:38" x14ac:dyDescent="0.25"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</row>
    <row r="496" spans="29:38" x14ac:dyDescent="0.25"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</row>
    <row r="497" spans="29:38" x14ac:dyDescent="0.25"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</row>
    <row r="498" spans="29:38" x14ac:dyDescent="0.25"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</row>
    <row r="499" spans="29:38" x14ac:dyDescent="0.25"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</row>
    <row r="500" spans="29:38" x14ac:dyDescent="0.25"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</row>
    <row r="501" spans="29:38" x14ac:dyDescent="0.25"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</row>
    <row r="502" spans="29:38" x14ac:dyDescent="0.25"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</row>
    <row r="503" spans="29:38" x14ac:dyDescent="0.25"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</row>
    <row r="504" spans="29:38" x14ac:dyDescent="0.25"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</row>
    <row r="505" spans="29:38" x14ac:dyDescent="0.25"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</row>
    <row r="506" spans="29:38" x14ac:dyDescent="0.25"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</row>
    <row r="507" spans="29:38" x14ac:dyDescent="0.25"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</row>
    <row r="508" spans="29:38" x14ac:dyDescent="0.25"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</row>
    <row r="509" spans="29:38" x14ac:dyDescent="0.25"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</row>
    <row r="510" spans="29:38" x14ac:dyDescent="0.25"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</row>
    <row r="511" spans="29:38" x14ac:dyDescent="0.25"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</row>
    <row r="512" spans="29:38" x14ac:dyDescent="0.25"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</row>
    <row r="513" spans="29:38" x14ac:dyDescent="0.25"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</row>
    <row r="514" spans="29:38" x14ac:dyDescent="0.25"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</row>
    <row r="515" spans="29:38" x14ac:dyDescent="0.25"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</row>
    <row r="516" spans="29:38" x14ac:dyDescent="0.25"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</row>
    <row r="517" spans="29:38" x14ac:dyDescent="0.25"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</row>
    <row r="518" spans="29:38" x14ac:dyDescent="0.25"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</row>
    <row r="519" spans="29:38" x14ac:dyDescent="0.25"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</row>
    <row r="520" spans="29:38" x14ac:dyDescent="0.25"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</row>
    <row r="521" spans="29:38" x14ac:dyDescent="0.25"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</row>
    <row r="522" spans="29:38" x14ac:dyDescent="0.25"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</row>
    <row r="523" spans="29:38" x14ac:dyDescent="0.25"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</row>
    <row r="524" spans="29:38" x14ac:dyDescent="0.25"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</row>
    <row r="525" spans="29:38" x14ac:dyDescent="0.25"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</row>
    <row r="526" spans="29:38" x14ac:dyDescent="0.25"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</row>
    <row r="527" spans="29:38" x14ac:dyDescent="0.25"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</row>
    <row r="528" spans="29:38" x14ac:dyDescent="0.25"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</row>
    <row r="529" spans="29:38" x14ac:dyDescent="0.25"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</row>
    <row r="530" spans="29:38" x14ac:dyDescent="0.25"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</row>
    <row r="531" spans="29:38" x14ac:dyDescent="0.25"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</row>
    <row r="532" spans="29:38" x14ac:dyDescent="0.25"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</row>
    <row r="533" spans="29:38" x14ac:dyDescent="0.25"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</row>
    <row r="534" spans="29:38" x14ac:dyDescent="0.25"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</row>
    <row r="535" spans="29:38" x14ac:dyDescent="0.25"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</row>
    <row r="536" spans="29:38" x14ac:dyDescent="0.25"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</row>
    <row r="537" spans="29:38" x14ac:dyDescent="0.25"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</row>
    <row r="538" spans="29:38" x14ac:dyDescent="0.25"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</row>
    <row r="539" spans="29:38" x14ac:dyDescent="0.25"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</row>
    <row r="540" spans="29:38" x14ac:dyDescent="0.25"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</row>
    <row r="541" spans="29:38" x14ac:dyDescent="0.25"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</row>
    <row r="542" spans="29:38" x14ac:dyDescent="0.25"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</row>
    <row r="543" spans="29:38" x14ac:dyDescent="0.25"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</row>
    <row r="544" spans="29:38" x14ac:dyDescent="0.25"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</row>
    <row r="545" spans="29:38" x14ac:dyDescent="0.25"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</row>
    <row r="546" spans="29:38" x14ac:dyDescent="0.25"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</row>
    <row r="547" spans="29:38" x14ac:dyDescent="0.25"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</row>
    <row r="548" spans="29:38" x14ac:dyDescent="0.25"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</row>
    <row r="549" spans="29:38" x14ac:dyDescent="0.25"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</row>
    <row r="550" spans="29:38" x14ac:dyDescent="0.25"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</row>
    <row r="551" spans="29:38" x14ac:dyDescent="0.25"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</row>
    <row r="552" spans="29:38" x14ac:dyDescent="0.25"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</row>
    <row r="553" spans="29:38" x14ac:dyDescent="0.25"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</row>
    <row r="554" spans="29:38" x14ac:dyDescent="0.25"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</row>
    <row r="555" spans="29:38" x14ac:dyDescent="0.25"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</row>
    <row r="556" spans="29:38" x14ac:dyDescent="0.25"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</row>
    <row r="557" spans="29:38" x14ac:dyDescent="0.25"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</row>
    <row r="558" spans="29:38" x14ac:dyDescent="0.25"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</row>
    <row r="559" spans="29:38" x14ac:dyDescent="0.25"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</row>
    <row r="560" spans="29:38" x14ac:dyDescent="0.25"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</row>
    <row r="561" spans="29:38" x14ac:dyDescent="0.25"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</row>
    <row r="562" spans="29:38" x14ac:dyDescent="0.25"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</row>
    <row r="563" spans="29:38" x14ac:dyDescent="0.25"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</row>
    <row r="564" spans="29:38" x14ac:dyDescent="0.25"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</row>
    <row r="565" spans="29:38" x14ac:dyDescent="0.25"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</row>
    <row r="566" spans="29:38" x14ac:dyDescent="0.25"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</row>
    <row r="567" spans="29:38" x14ac:dyDescent="0.25"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</row>
    <row r="568" spans="29:38" x14ac:dyDescent="0.25"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</row>
    <row r="569" spans="29:38" x14ac:dyDescent="0.25"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</row>
    <row r="570" spans="29:38" x14ac:dyDescent="0.25"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</row>
    <row r="571" spans="29:38" x14ac:dyDescent="0.25"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</row>
    <row r="572" spans="29:38" x14ac:dyDescent="0.25"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</row>
    <row r="573" spans="29:38" x14ac:dyDescent="0.25"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</row>
    <row r="574" spans="29:38" x14ac:dyDescent="0.25"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</row>
    <row r="575" spans="29:38" x14ac:dyDescent="0.25"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</row>
    <row r="576" spans="29:38" x14ac:dyDescent="0.25"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</row>
    <row r="577" spans="29:38" x14ac:dyDescent="0.25"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</row>
    <row r="578" spans="29:38" x14ac:dyDescent="0.25"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</row>
    <row r="579" spans="29:38" x14ac:dyDescent="0.25"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</row>
    <row r="580" spans="29:38" x14ac:dyDescent="0.25"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</row>
    <row r="581" spans="29:38" x14ac:dyDescent="0.25"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</row>
    <row r="582" spans="29:38" x14ac:dyDescent="0.25"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</row>
    <row r="583" spans="29:38" x14ac:dyDescent="0.25"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</row>
    <row r="584" spans="29:38" x14ac:dyDescent="0.25"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</row>
    <row r="585" spans="29:38" x14ac:dyDescent="0.25"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</row>
    <row r="586" spans="29:38" x14ac:dyDescent="0.25"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</row>
    <row r="587" spans="29:38" x14ac:dyDescent="0.25"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</row>
    <row r="588" spans="29:38" x14ac:dyDescent="0.25"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</row>
    <row r="589" spans="29:38" x14ac:dyDescent="0.25"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</row>
    <row r="590" spans="29:38" x14ac:dyDescent="0.25"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</row>
    <row r="591" spans="29:38" x14ac:dyDescent="0.25"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</row>
    <row r="592" spans="29:38" x14ac:dyDescent="0.25"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</row>
    <row r="593" spans="29:38" x14ac:dyDescent="0.25"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</row>
    <row r="594" spans="29:38" x14ac:dyDescent="0.25"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</row>
    <row r="595" spans="29:38" x14ac:dyDescent="0.25"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</row>
    <row r="596" spans="29:38" x14ac:dyDescent="0.25"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</row>
    <row r="597" spans="29:38" x14ac:dyDescent="0.25"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</row>
    <row r="598" spans="29:38" x14ac:dyDescent="0.25"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</row>
    <row r="599" spans="29:38" x14ac:dyDescent="0.25"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</row>
    <row r="600" spans="29:38" x14ac:dyDescent="0.25"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</row>
    <row r="601" spans="29:38" x14ac:dyDescent="0.25"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</row>
    <row r="602" spans="29:38" x14ac:dyDescent="0.25"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</row>
    <row r="603" spans="29:38" x14ac:dyDescent="0.25"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</row>
    <row r="604" spans="29:38" x14ac:dyDescent="0.25"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</row>
    <row r="605" spans="29:38" x14ac:dyDescent="0.25"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</row>
    <row r="606" spans="29:38" x14ac:dyDescent="0.25"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</row>
    <row r="607" spans="29:38" x14ac:dyDescent="0.25"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</row>
    <row r="608" spans="29:38" x14ac:dyDescent="0.25"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</row>
    <row r="609" spans="29:38" x14ac:dyDescent="0.25"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</row>
    <row r="610" spans="29:38" x14ac:dyDescent="0.25"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</row>
    <row r="611" spans="29:38" x14ac:dyDescent="0.25"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</row>
    <row r="612" spans="29:38" x14ac:dyDescent="0.25"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</row>
    <row r="613" spans="29:38" x14ac:dyDescent="0.25"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</row>
    <row r="614" spans="29:38" x14ac:dyDescent="0.25"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</row>
    <row r="615" spans="29:38" x14ac:dyDescent="0.25"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</row>
    <row r="616" spans="29:38" x14ac:dyDescent="0.25"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</row>
    <row r="617" spans="29:38" x14ac:dyDescent="0.25"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</row>
    <row r="618" spans="29:38" x14ac:dyDescent="0.25"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</row>
    <row r="619" spans="29:38" x14ac:dyDescent="0.25"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</row>
    <row r="620" spans="29:38" x14ac:dyDescent="0.25"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</row>
    <row r="621" spans="29:38" x14ac:dyDescent="0.25"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</row>
    <row r="622" spans="29:38" x14ac:dyDescent="0.25"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</row>
    <row r="623" spans="29:38" x14ac:dyDescent="0.25"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</row>
    <row r="624" spans="29:38" x14ac:dyDescent="0.25"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</row>
    <row r="625" spans="29:38" x14ac:dyDescent="0.25"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</row>
    <row r="626" spans="29:38" x14ac:dyDescent="0.25"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</row>
    <row r="627" spans="29:38" x14ac:dyDescent="0.25"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</row>
    <row r="628" spans="29:38" x14ac:dyDescent="0.25"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</row>
    <row r="629" spans="29:38" x14ac:dyDescent="0.25"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</row>
    <row r="630" spans="29:38" x14ac:dyDescent="0.25"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</row>
    <row r="631" spans="29:38" x14ac:dyDescent="0.25"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</row>
    <row r="632" spans="29:38" x14ac:dyDescent="0.25"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</row>
    <row r="633" spans="29:38" x14ac:dyDescent="0.25"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</row>
    <row r="634" spans="29:38" x14ac:dyDescent="0.25"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</row>
    <row r="635" spans="29:38" x14ac:dyDescent="0.25"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</row>
    <row r="636" spans="29:38" x14ac:dyDescent="0.25"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</row>
    <row r="637" spans="29:38" x14ac:dyDescent="0.25"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</row>
    <row r="638" spans="29:38" x14ac:dyDescent="0.25"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</row>
    <row r="639" spans="29:38" x14ac:dyDescent="0.25"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</row>
    <row r="640" spans="29:38" x14ac:dyDescent="0.25"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</row>
    <row r="641" spans="29:38" x14ac:dyDescent="0.25"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</row>
    <row r="642" spans="29:38" x14ac:dyDescent="0.25"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</row>
    <row r="643" spans="29:38" x14ac:dyDescent="0.25"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</row>
    <row r="644" spans="29:38" x14ac:dyDescent="0.25"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</row>
    <row r="645" spans="29:38" x14ac:dyDescent="0.25"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</row>
    <row r="646" spans="29:38" x14ac:dyDescent="0.25"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</row>
    <row r="647" spans="29:38" x14ac:dyDescent="0.25"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</row>
    <row r="648" spans="29:38" x14ac:dyDescent="0.25"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</row>
    <row r="649" spans="29:38" x14ac:dyDescent="0.25"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</row>
    <row r="650" spans="29:38" x14ac:dyDescent="0.25"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</row>
    <row r="651" spans="29:38" x14ac:dyDescent="0.25"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</row>
    <row r="652" spans="29:38" x14ac:dyDescent="0.25"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</row>
    <row r="653" spans="29:38" x14ac:dyDescent="0.25"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</row>
    <row r="654" spans="29:38" x14ac:dyDescent="0.25"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</row>
    <row r="655" spans="29:38" x14ac:dyDescent="0.25"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</row>
    <row r="656" spans="29:38" x14ac:dyDescent="0.25"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</row>
    <row r="657" spans="29:38" x14ac:dyDescent="0.25"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</row>
    <row r="658" spans="29:38" x14ac:dyDescent="0.25"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</row>
    <row r="659" spans="29:38" x14ac:dyDescent="0.25"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</row>
    <row r="660" spans="29:38" x14ac:dyDescent="0.25"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</row>
    <row r="661" spans="29:38" x14ac:dyDescent="0.25"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</row>
    <row r="662" spans="29:38" x14ac:dyDescent="0.25"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</row>
    <row r="663" spans="29:38" x14ac:dyDescent="0.25"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</row>
    <row r="664" spans="29:38" x14ac:dyDescent="0.25"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</row>
    <row r="665" spans="29:38" x14ac:dyDescent="0.25"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</row>
    <row r="666" spans="29:38" x14ac:dyDescent="0.25"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</row>
    <row r="667" spans="29:38" x14ac:dyDescent="0.25"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</row>
    <row r="668" spans="29:38" x14ac:dyDescent="0.25"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</row>
    <row r="669" spans="29:38" x14ac:dyDescent="0.25"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</row>
    <row r="670" spans="29:38" x14ac:dyDescent="0.25"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</row>
    <row r="671" spans="29:38" x14ac:dyDescent="0.25"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</row>
    <row r="672" spans="29:38" x14ac:dyDescent="0.25"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</row>
    <row r="673" spans="29:38" x14ac:dyDescent="0.25"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</row>
    <row r="674" spans="29:38" x14ac:dyDescent="0.25"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</row>
    <row r="675" spans="29:38" x14ac:dyDescent="0.25"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</row>
    <row r="676" spans="29:38" x14ac:dyDescent="0.25"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</row>
    <row r="677" spans="29:38" x14ac:dyDescent="0.25"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</row>
    <row r="678" spans="29:38" x14ac:dyDescent="0.25"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</row>
    <row r="679" spans="29:38" x14ac:dyDescent="0.25"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</row>
    <row r="680" spans="29:38" x14ac:dyDescent="0.25"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</row>
    <row r="681" spans="29:38" x14ac:dyDescent="0.25"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</row>
    <row r="682" spans="29:38" x14ac:dyDescent="0.25"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</row>
    <row r="683" spans="29:38" x14ac:dyDescent="0.25"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</row>
    <row r="684" spans="29:38" x14ac:dyDescent="0.25"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</row>
    <row r="685" spans="29:38" x14ac:dyDescent="0.25"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</row>
    <row r="686" spans="29:38" x14ac:dyDescent="0.25"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</row>
    <row r="687" spans="29:38" x14ac:dyDescent="0.25"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</row>
    <row r="688" spans="29:38" x14ac:dyDescent="0.25"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</row>
    <row r="689" spans="29:38" x14ac:dyDescent="0.25"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</row>
    <row r="690" spans="29:38" x14ac:dyDescent="0.25"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</row>
    <row r="691" spans="29:38" x14ac:dyDescent="0.25"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</row>
    <row r="692" spans="29:38" x14ac:dyDescent="0.25"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</row>
    <row r="693" spans="29:38" x14ac:dyDescent="0.25"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</row>
    <row r="694" spans="29:38" x14ac:dyDescent="0.25"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</row>
    <row r="695" spans="29:38" x14ac:dyDescent="0.25"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</row>
    <row r="696" spans="29:38" x14ac:dyDescent="0.25"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</row>
    <row r="697" spans="29:38" x14ac:dyDescent="0.25"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</row>
    <row r="698" spans="29:38" x14ac:dyDescent="0.25"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</row>
    <row r="699" spans="29:38" x14ac:dyDescent="0.25"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</row>
    <row r="700" spans="29:38" x14ac:dyDescent="0.25"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</row>
    <row r="701" spans="29:38" x14ac:dyDescent="0.25"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</row>
    <row r="702" spans="29:38" x14ac:dyDescent="0.25"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</row>
    <row r="703" spans="29:38" x14ac:dyDescent="0.25"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</row>
    <row r="704" spans="29:38" x14ac:dyDescent="0.25"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</row>
    <row r="705" spans="29:38" x14ac:dyDescent="0.25"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</row>
    <row r="706" spans="29:38" x14ac:dyDescent="0.25"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</row>
    <row r="707" spans="29:38" x14ac:dyDescent="0.25"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</row>
    <row r="708" spans="29:38" x14ac:dyDescent="0.25"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</row>
    <row r="709" spans="29:38" x14ac:dyDescent="0.25"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</row>
    <row r="710" spans="29:38" x14ac:dyDescent="0.25"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</row>
    <row r="711" spans="29:38" x14ac:dyDescent="0.25"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</row>
    <row r="712" spans="29:38" x14ac:dyDescent="0.25"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</row>
    <row r="713" spans="29:38" x14ac:dyDescent="0.25"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</row>
    <row r="714" spans="29:38" x14ac:dyDescent="0.25"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</row>
    <row r="715" spans="29:38" x14ac:dyDescent="0.25"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</row>
    <row r="716" spans="29:38" x14ac:dyDescent="0.25"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</row>
    <row r="717" spans="29:38" x14ac:dyDescent="0.25"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</row>
    <row r="718" spans="29:38" x14ac:dyDescent="0.25"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</row>
    <row r="719" spans="29:38" x14ac:dyDescent="0.25"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</row>
    <row r="720" spans="29:38" x14ac:dyDescent="0.25"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</row>
    <row r="721" spans="29:38" x14ac:dyDescent="0.25"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</row>
    <row r="722" spans="29:38" x14ac:dyDescent="0.25"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</row>
    <row r="723" spans="29:38" x14ac:dyDescent="0.25"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</row>
    <row r="724" spans="29:38" x14ac:dyDescent="0.25"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</row>
    <row r="725" spans="29:38" x14ac:dyDescent="0.25"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</row>
    <row r="726" spans="29:38" x14ac:dyDescent="0.25"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</row>
    <row r="727" spans="29:38" x14ac:dyDescent="0.25"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</row>
    <row r="728" spans="29:38" x14ac:dyDescent="0.25"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</row>
    <row r="729" spans="29:38" x14ac:dyDescent="0.25"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</row>
    <row r="730" spans="29:38" x14ac:dyDescent="0.25"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</row>
    <row r="731" spans="29:38" x14ac:dyDescent="0.25"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</row>
    <row r="732" spans="29:38" x14ac:dyDescent="0.25"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</row>
    <row r="733" spans="29:38" x14ac:dyDescent="0.25"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</row>
    <row r="734" spans="29:38" x14ac:dyDescent="0.25"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</row>
    <row r="735" spans="29:38" x14ac:dyDescent="0.25"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</row>
    <row r="736" spans="29:38" x14ac:dyDescent="0.25"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</row>
    <row r="737" spans="29:38" x14ac:dyDescent="0.25"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</row>
    <row r="738" spans="29:38" x14ac:dyDescent="0.25"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</row>
    <row r="739" spans="29:38" x14ac:dyDescent="0.25"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</row>
    <row r="740" spans="29:38" x14ac:dyDescent="0.25"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</row>
    <row r="741" spans="29:38" x14ac:dyDescent="0.25"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</row>
    <row r="742" spans="29:38" x14ac:dyDescent="0.25"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</row>
    <row r="743" spans="29:38" x14ac:dyDescent="0.25"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</row>
    <row r="744" spans="29:38" x14ac:dyDescent="0.25"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</row>
    <row r="745" spans="29:38" x14ac:dyDescent="0.25"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</row>
    <row r="746" spans="29:38" x14ac:dyDescent="0.25"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</row>
    <row r="747" spans="29:38" x14ac:dyDescent="0.25"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</row>
    <row r="748" spans="29:38" x14ac:dyDescent="0.25"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</row>
    <row r="749" spans="29:38" x14ac:dyDescent="0.25"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</row>
    <row r="750" spans="29:38" x14ac:dyDescent="0.25"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</row>
    <row r="751" spans="29:38" x14ac:dyDescent="0.25"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</row>
    <row r="752" spans="29:38" x14ac:dyDescent="0.25"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</row>
    <row r="753" spans="29:38" x14ac:dyDescent="0.25"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</row>
    <row r="754" spans="29:38" x14ac:dyDescent="0.25"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</row>
    <row r="755" spans="29:38" x14ac:dyDescent="0.25"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</row>
    <row r="756" spans="29:38" x14ac:dyDescent="0.25"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</row>
    <row r="757" spans="29:38" x14ac:dyDescent="0.25"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</row>
    <row r="758" spans="29:38" x14ac:dyDescent="0.25"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</row>
    <row r="759" spans="29:38" x14ac:dyDescent="0.25"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</row>
    <row r="760" spans="29:38" x14ac:dyDescent="0.25"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</row>
    <row r="761" spans="29:38" x14ac:dyDescent="0.25"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</row>
    <row r="762" spans="29:38" x14ac:dyDescent="0.25"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</row>
    <row r="763" spans="29:38" x14ac:dyDescent="0.25"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</row>
    <row r="764" spans="29:38" x14ac:dyDescent="0.25"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</row>
    <row r="765" spans="29:38" x14ac:dyDescent="0.25"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</row>
    <row r="766" spans="29:38" x14ac:dyDescent="0.25"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</row>
    <row r="767" spans="29:38" x14ac:dyDescent="0.25"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</row>
    <row r="768" spans="29:38" x14ac:dyDescent="0.25"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</row>
    <row r="769" spans="29:38" x14ac:dyDescent="0.25"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</row>
    <row r="770" spans="29:38" x14ac:dyDescent="0.25"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</row>
    <row r="771" spans="29:38" x14ac:dyDescent="0.25"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</row>
    <row r="772" spans="29:38" x14ac:dyDescent="0.25"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</row>
    <row r="773" spans="29:38" x14ac:dyDescent="0.25"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</row>
    <row r="774" spans="29:38" x14ac:dyDescent="0.25"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</row>
    <row r="775" spans="29:38" x14ac:dyDescent="0.25"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</row>
    <row r="776" spans="29:38" x14ac:dyDescent="0.25"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</row>
    <row r="777" spans="29:38" x14ac:dyDescent="0.25"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</row>
    <row r="778" spans="29:38" x14ac:dyDescent="0.25"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</row>
    <row r="779" spans="29:38" x14ac:dyDescent="0.25"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</row>
    <row r="780" spans="29:38" x14ac:dyDescent="0.25"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</row>
    <row r="781" spans="29:38" x14ac:dyDescent="0.25"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</row>
    <row r="782" spans="29:38" x14ac:dyDescent="0.25"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</row>
    <row r="783" spans="29:38" x14ac:dyDescent="0.25"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</row>
    <row r="784" spans="29:38" x14ac:dyDescent="0.25"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</row>
    <row r="785" spans="29:38" x14ac:dyDescent="0.25"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</row>
    <row r="786" spans="29:38" x14ac:dyDescent="0.25"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</row>
    <row r="787" spans="29:38" x14ac:dyDescent="0.25"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</row>
    <row r="788" spans="29:38" x14ac:dyDescent="0.25"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</row>
    <row r="789" spans="29:38" x14ac:dyDescent="0.25"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</row>
    <row r="790" spans="29:38" x14ac:dyDescent="0.25"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</row>
    <row r="791" spans="29:38" x14ac:dyDescent="0.25"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</row>
    <row r="792" spans="29:38" x14ac:dyDescent="0.25"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</row>
    <row r="793" spans="29:38" x14ac:dyDescent="0.25"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</row>
    <row r="794" spans="29:38" x14ac:dyDescent="0.25"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</row>
    <row r="795" spans="29:38" x14ac:dyDescent="0.25"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</row>
    <row r="796" spans="29:38" x14ac:dyDescent="0.25"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</row>
    <row r="797" spans="29:38" x14ac:dyDescent="0.25"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</row>
    <row r="798" spans="29:38" x14ac:dyDescent="0.25"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</row>
    <row r="799" spans="29:38" x14ac:dyDescent="0.25"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</row>
    <row r="800" spans="29:38" x14ac:dyDescent="0.25"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</row>
    <row r="801" spans="29:38" x14ac:dyDescent="0.25"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</row>
    <row r="802" spans="29:38" x14ac:dyDescent="0.25"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</row>
    <row r="803" spans="29:38" x14ac:dyDescent="0.25"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</row>
    <row r="804" spans="29:38" x14ac:dyDescent="0.25"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</row>
    <row r="805" spans="29:38" x14ac:dyDescent="0.25"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</row>
    <row r="806" spans="29:38" x14ac:dyDescent="0.25"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</row>
    <row r="807" spans="29:38" x14ac:dyDescent="0.25"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</row>
    <row r="808" spans="29:38" x14ac:dyDescent="0.25"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</row>
    <row r="809" spans="29:38" x14ac:dyDescent="0.25"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</row>
    <row r="810" spans="29:38" x14ac:dyDescent="0.25"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</row>
    <row r="811" spans="29:38" x14ac:dyDescent="0.25"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</row>
    <row r="812" spans="29:38" x14ac:dyDescent="0.25"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</row>
    <row r="813" spans="29:38" x14ac:dyDescent="0.25"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</row>
    <row r="814" spans="29:38" x14ac:dyDescent="0.25"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</row>
    <row r="815" spans="29:38" x14ac:dyDescent="0.25"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</row>
    <row r="816" spans="29:38" x14ac:dyDescent="0.25"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</row>
    <row r="817" spans="29:38" x14ac:dyDescent="0.25"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</row>
    <row r="818" spans="29:38" x14ac:dyDescent="0.25"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</row>
    <row r="819" spans="29:38" x14ac:dyDescent="0.25"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</row>
    <row r="820" spans="29:38" x14ac:dyDescent="0.25"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</row>
    <row r="821" spans="29:38" x14ac:dyDescent="0.25"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</row>
    <row r="822" spans="29:38" x14ac:dyDescent="0.25"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</row>
    <row r="823" spans="29:38" x14ac:dyDescent="0.25"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</row>
    <row r="824" spans="29:38" x14ac:dyDescent="0.25"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</row>
    <row r="825" spans="29:38" x14ac:dyDescent="0.25"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</row>
    <row r="826" spans="29:38" x14ac:dyDescent="0.25"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</row>
    <row r="827" spans="29:38" x14ac:dyDescent="0.25"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</row>
    <row r="828" spans="29:38" x14ac:dyDescent="0.25"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</row>
    <row r="829" spans="29:38" x14ac:dyDescent="0.25"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</row>
    <row r="830" spans="29:38" x14ac:dyDescent="0.25"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</row>
    <row r="831" spans="29:38" x14ac:dyDescent="0.25"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</row>
    <row r="832" spans="29:38" x14ac:dyDescent="0.25"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</row>
    <row r="833" spans="29:38" x14ac:dyDescent="0.25"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</row>
    <row r="834" spans="29:38" x14ac:dyDescent="0.25"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</row>
    <row r="835" spans="29:38" x14ac:dyDescent="0.25"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</row>
    <row r="836" spans="29:38" x14ac:dyDescent="0.25"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</row>
    <row r="837" spans="29:38" x14ac:dyDescent="0.25"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</row>
    <row r="838" spans="29:38" x14ac:dyDescent="0.25"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</row>
    <row r="839" spans="29:38" x14ac:dyDescent="0.25"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</row>
    <row r="840" spans="29:38" x14ac:dyDescent="0.25"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</row>
    <row r="841" spans="29:38" x14ac:dyDescent="0.25"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</row>
    <row r="842" spans="29:38" x14ac:dyDescent="0.25"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</row>
    <row r="843" spans="29:38" x14ac:dyDescent="0.25"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</row>
    <row r="844" spans="29:38" x14ac:dyDescent="0.25"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</row>
    <row r="845" spans="29:38" x14ac:dyDescent="0.25"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</row>
    <row r="846" spans="29:38" x14ac:dyDescent="0.25"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</row>
    <row r="847" spans="29:38" x14ac:dyDescent="0.25"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</row>
    <row r="848" spans="29:38" x14ac:dyDescent="0.25"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</row>
    <row r="849" spans="29:38" x14ac:dyDescent="0.25"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</row>
    <row r="850" spans="29:38" x14ac:dyDescent="0.25"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</row>
    <row r="851" spans="29:38" x14ac:dyDescent="0.25"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</row>
    <row r="852" spans="29:38" x14ac:dyDescent="0.25"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</row>
    <row r="853" spans="29:38" x14ac:dyDescent="0.25"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</row>
    <row r="854" spans="29:38" x14ac:dyDescent="0.25"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</row>
    <row r="855" spans="29:38" x14ac:dyDescent="0.25"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</row>
    <row r="856" spans="29:38" x14ac:dyDescent="0.25"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</row>
    <row r="857" spans="29:38" x14ac:dyDescent="0.25"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</row>
    <row r="858" spans="29:38" x14ac:dyDescent="0.25"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</row>
    <row r="859" spans="29:38" x14ac:dyDescent="0.25"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</row>
    <row r="860" spans="29:38" x14ac:dyDescent="0.25"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</row>
    <row r="861" spans="29:38" x14ac:dyDescent="0.25"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</row>
    <row r="862" spans="29:38" x14ac:dyDescent="0.25"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</row>
    <row r="863" spans="29:38" x14ac:dyDescent="0.25"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</row>
    <row r="864" spans="29:38" x14ac:dyDescent="0.25"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</row>
    <row r="865" spans="29:38" x14ac:dyDescent="0.25"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</row>
    <row r="866" spans="29:38" x14ac:dyDescent="0.25"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</row>
    <row r="867" spans="29:38" x14ac:dyDescent="0.25"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</row>
    <row r="868" spans="29:38" x14ac:dyDescent="0.25"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</row>
    <row r="869" spans="29:38" x14ac:dyDescent="0.25"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</row>
    <row r="870" spans="29:38" x14ac:dyDescent="0.25"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</row>
    <row r="871" spans="29:38" x14ac:dyDescent="0.25"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</row>
    <row r="872" spans="29:38" x14ac:dyDescent="0.25"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</row>
    <row r="873" spans="29:38" x14ac:dyDescent="0.25"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</row>
    <row r="874" spans="29:38" x14ac:dyDescent="0.25"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</row>
    <row r="875" spans="29:38" x14ac:dyDescent="0.25"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</row>
    <row r="876" spans="29:38" x14ac:dyDescent="0.25"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</row>
    <row r="877" spans="29:38" x14ac:dyDescent="0.25"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</row>
    <row r="878" spans="29:38" x14ac:dyDescent="0.25"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</row>
    <row r="879" spans="29:38" x14ac:dyDescent="0.25"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</row>
    <row r="880" spans="29:38" x14ac:dyDescent="0.25"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</row>
    <row r="881" spans="29:38" x14ac:dyDescent="0.25"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</row>
    <row r="882" spans="29:38" x14ac:dyDescent="0.25"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</row>
    <row r="883" spans="29:38" x14ac:dyDescent="0.25"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</row>
    <row r="884" spans="29:38" x14ac:dyDescent="0.25"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</row>
    <row r="885" spans="29:38" x14ac:dyDescent="0.25"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</row>
    <row r="886" spans="29:38" x14ac:dyDescent="0.25"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</row>
    <row r="887" spans="29:38" x14ac:dyDescent="0.25"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</row>
    <row r="888" spans="29:38" x14ac:dyDescent="0.25"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</row>
    <row r="889" spans="29:38" x14ac:dyDescent="0.25"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</row>
    <row r="890" spans="29:38" x14ac:dyDescent="0.25"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</row>
    <row r="891" spans="29:38" x14ac:dyDescent="0.25"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</row>
    <row r="892" spans="29:38" x14ac:dyDescent="0.25"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</row>
    <row r="893" spans="29:38" x14ac:dyDescent="0.25"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</row>
    <row r="894" spans="29:38" x14ac:dyDescent="0.25"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</row>
    <row r="895" spans="29:38" x14ac:dyDescent="0.25"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</row>
    <row r="896" spans="29:38" x14ac:dyDescent="0.25"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</row>
    <row r="897" spans="29:38" x14ac:dyDescent="0.25"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</row>
    <row r="898" spans="29:38" x14ac:dyDescent="0.25"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</row>
    <row r="899" spans="29:38" x14ac:dyDescent="0.25"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</row>
    <row r="900" spans="29:38" x14ac:dyDescent="0.25"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</row>
    <row r="901" spans="29:38" x14ac:dyDescent="0.25"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</row>
    <row r="902" spans="29:38" x14ac:dyDescent="0.25"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</row>
    <row r="903" spans="29:38" x14ac:dyDescent="0.25"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</row>
    <row r="904" spans="29:38" x14ac:dyDescent="0.25"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</row>
    <row r="905" spans="29:38" x14ac:dyDescent="0.25"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</row>
    <row r="906" spans="29:38" x14ac:dyDescent="0.25"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</row>
    <row r="907" spans="29:38" x14ac:dyDescent="0.25"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</row>
    <row r="908" spans="29:38" x14ac:dyDescent="0.25"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</row>
    <row r="909" spans="29:38" x14ac:dyDescent="0.25"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</row>
    <row r="910" spans="29:38" x14ac:dyDescent="0.25"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</row>
    <row r="911" spans="29:38" x14ac:dyDescent="0.25"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</row>
    <row r="912" spans="29:38" x14ac:dyDescent="0.25"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</row>
    <row r="913" spans="29:38" x14ac:dyDescent="0.25"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</row>
    <row r="914" spans="29:38" x14ac:dyDescent="0.25"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</row>
    <row r="915" spans="29:38" x14ac:dyDescent="0.25"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</row>
    <row r="916" spans="29:38" x14ac:dyDescent="0.25"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</row>
    <row r="917" spans="29:38" x14ac:dyDescent="0.25"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</row>
    <row r="918" spans="29:38" x14ac:dyDescent="0.25"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</row>
    <row r="919" spans="29:38" x14ac:dyDescent="0.25"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</row>
    <row r="920" spans="29:38" x14ac:dyDescent="0.25"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</row>
    <row r="921" spans="29:38" x14ac:dyDescent="0.25"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</row>
    <row r="922" spans="29:38" x14ac:dyDescent="0.25"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</row>
    <row r="923" spans="29:38" x14ac:dyDescent="0.25"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</row>
    <row r="924" spans="29:38" x14ac:dyDescent="0.25"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</row>
    <row r="925" spans="29:38" x14ac:dyDescent="0.25"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</row>
    <row r="926" spans="29:38" x14ac:dyDescent="0.25"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</row>
    <row r="927" spans="29:38" x14ac:dyDescent="0.25"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</row>
    <row r="928" spans="29:38" x14ac:dyDescent="0.25"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</row>
    <row r="929" spans="29:38" x14ac:dyDescent="0.25"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</row>
    <row r="930" spans="29:38" x14ac:dyDescent="0.25"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</row>
    <row r="931" spans="29:38" x14ac:dyDescent="0.25"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</row>
    <row r="932" spans="29:38" x14ac:dyDescent="0.25"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</row>
    <row r="933" spans="29:38" x14ac:dyDescent="0.25"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</row>
    <row r="934" spans="29:38" x14ac:dyDescent="0.25"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</row>
    <row r="935" spans="29:38" x14ac:dyDescent="0.25"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</row>
    <row r="936" spans="29:38" x14ac:dyDescent="0.25"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</row>
    <row r="937" spans="29:38" x14ac:dyDescent="0.25"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</row>
    <row r="938" spans="29:38" x14ac:dyDescent="0.25"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</row>
    <row r="939" spans="29:38" x14ac:dyDescent="0.25"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</row>
    <row r="940" spans="29:38" x14ac:dyDescent="0.25"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</row>
    <row r="941" spans="29:38" x14ac:dyDescent="0.25"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</row>
    <row r="942" spans="29:38" x14ac:dyDescent="0.25"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</row>
    <row r="943" spans="29:38" x14ac:dyDescent="0.25"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</row>
    <row r="944" spans="29:38" x14ac:dyDescent="0.25"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</row>
    <row r="945" spans="29:38" x14ac:dyDescent="0.25"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</row>
    <row r="946" spans="29:38" x14ac:dyDescent="0.25"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</row>
    <row r="947" spans="29:38" x14ac:dyDescent="0.25"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</row>
    <row r="948" spans="29:38" x14ac:dyDescent="0.25"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</row>
    <row r="949" spans="29:38" x14ac:dyDescent="0.25"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</row>
    <row r="950" spans="29:38" x14ac:dyDescent="0.25"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</row>
    <row r="951" spans="29:38" x14ac:dyDescent="0.25"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</row>
    <row r="952" spans="29:38" x14ac:dyDescent="0.25"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</row>
    <row r="953" spans="29:38" x14ac:dyDescent="0.25"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</row>
    <row r="954" spans="29:38" x14ac:dyDescent="0.25"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</row>
    <row r="955" spans="29:38" x14ac:dyDescent="0.25"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</row>
    <row r="956" spans="29:38" x14ac:dyDescent="0.25"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</row>
    <row r="957" spans="29:38" x14ac:dyDescent="0.25"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</row>
    <row r="958" spans="29:38" x14ac:dyDescent="0.25"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</row>
    <row r="959" spans="29:38" x14ac:dyDescent="0.25"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</row>
    <row r="960" spans="29:38" x14ac:dyDescent="0.25"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</row>
    <row r="961" spans="29:38" x14ac:dyDescent="0.25"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</row>
    <row r="962" spans="29:38" x14ac:dyDescent="0.25"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</row>
    <row r="963" spans="29:38" x14ac:dyDescent="0.25"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</row>
    <row r="964" spans="29:38" x14ac:dyDescent="0.25"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</row>
    <row r="965" spans="29:38" x14ac:dyDescent="0.25"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</row>
    <row r="966" spans="29:38" x14ac:dyDescent="0.25"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</row>
    <row r="967" spans="29:38" x14ac:dyDescent="0.25"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</row>
    <row r="968" spans="29:38" x14ac:dyDescent="0.25"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</row>
    <row r="969" spans="29:38" x14ac:dyDescent="0.25"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</row>
    <row r="970" spans="29:38" x14ac:dyDescent="0.25"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</row>
    <row r="971" spans="29:38" x14ac:dyDescent="0.25"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</row>
    <row r="972" spans="29:38" x14ac:dyDescent="0.25"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</row>
    <row r="973" spans="29:38" x14ac:dyDescent="0.25"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</row>
    <row r="974" spans="29:38" x14ac:dyDescent="0.25"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</row>
    <row r="975" spans="29:38" x14ac:dyDescent="0.25"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</row>
    <row r="976" spans="29:38" x14ac:dyDescent="0.25"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</row>
    <row r="977" spans="29:38" x14ac:dyDescent="0.25"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</row>
    <row r="978" spans="29:38" x14ac:dyDescent="0.25"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</row>
    <row r="979" spans="29:38" x14ac:dyDescent="0.25"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</row>
    <row r="980" spans="29:38" x14ac:dyDescent="0.25"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</row>
    <row r="981" spans="29:38" x14ac:dyDescent="0.25"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</row>
    <row r="982" spans="29:38" x14ac:dyDescent="0.25"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</row>
    <row r="983" spans="29:38" x14ac:dyDescent="0.25"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</row>
    <row r="984" spans="29:38" x14ac:dyDescent="0.25"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</row>
    <row r="985" spans="29:38" x14ac:dyDescent="0.25"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</row>
    <row r="986" spans="29:38" x14ac:dyDescent="0.25"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</row>
    <row r="987" spans="29:38" x14ac:dyDescent="0.25"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</row>
    <row r="988" spans="29:38" x14ac:dyDescent="0.25"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</row>
    <row r="989" spans="29:38" x14ac:dyDescent="0.25"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</row>
    <row r="990" spans="29:38" x14ac:dyDescent="0.25"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</row>
    <row r="991" spans="29:38" x14ac:dyDescent="0.25"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</row>
    <row r="992" spans="29:38" x14ac:dyDescent="0.25"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</row>
    <row r="993" spans="29:38" x14ac:dyDescent="0.25"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</row>
    <row r="994" spans="29:38" x14ac:dyDescent="0.25"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</row>
    <row r="995" spans="29:38" x14ac:dyDescent="0.25"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</row>
    <row r="996" spans="29:38" x14ac:dyDescent="0.25"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</row>
    <row r="997" spans="29:38" x14ac:dyDescent="0.25"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</row>
    <row r="998" spans="29:38" x14ac:dyDescent="0.25"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</row>
    <row r="999" spans="29:38" x14ac:dyDescent="0.25"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</row>
    <row r="1000" spans="29:38" x14ac:dyDescent="0.25"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</row>
    <row r="1001" spans="29:38" x14ac:dyDescent="0.25"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</row>
    <row r="1002" spans="29:38" x14ac:dyDescent="0.25"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</row>
    <row r="1003" spans="29:38" x14ac:dyDescent="0.25"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</row>
    <row r="1004" spans="29:38" x14ac:dyDescent="0.25"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</row>
    <row r="1005" spans="29:38" x14ac:dyDescent="0.25"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</row>
    <row r="1006" spans="29:38" x14ac:dyDescent="0.25"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</row>
    <row r="1007" spans="29:38" x14ac:dyDescent="0.25"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</row>
    <row r="1008" spans="29:38" x14ac:dyDescent="0.25"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</row>
    <row r="1009" spans="29:38" x14ac:dyDescent="0.25"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</row>
    <row r="1010" spans="29:38" x14ac:dyDescent="0.25"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</row>
    <row r="1011" spans="29:38" x14ac:dyDescent="0.25"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</row>
    <row r="1012" spans="29:38" x14ac:dyDescent="0.25"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</row>
    <row r="1013" spans="29:38" x14ac:dyDescent="0.25"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</row>
    <row r="1014" spans="29:38" x14ac:dyDescent="0.25"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</row>
    <row r="1015" spans="29:38" x14ac:dyDescent="0.25"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</row>
    <row r="1016" spans="29:38" x14ac:dyDescent="0.25"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</row>
    <row r="1017" spans="29:38" x14ac:dyDescent="0.25"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</row>
    <row r="1018" spans="29:38" x14ac:dyDescent="0.25"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</row>
    <row r="1019" spans="29:38" x14ac:dyDescent="0.25"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</row>
    <row r="1020" spans="29:38" x14ac:dyDescent="0.25"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</row>
    <row r="1021" spans="29:38" x14ac:dyDescent="0.25"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</row>
    <row r="1022" spans="29:38" x14ac:dyDescent="0.25"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</row>
    <row r="1023" spans="29:38" x14ac:dyDescent="0.25"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</row>
    <row r="1024" spans="29:38" x14ac:dyDescent="0.25"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</row>
    <row r="1025" spans="29:38" x14ac:dyDescent="0.25"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</row>
    <row r="1026" spans="29:38" x14ac:dyDescent="0.25"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</row>
    <row r="1027" spans="29:38" x14ac:dyDescent="0.25"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</row>
    <row r="1028" spans="29:38" x14ac:dyDescent="0.25"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</row>
    <row r="1029" spans="29:38" x14ac:dyDescent="0.25"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</row>
    <row r="1030" spans="29:38" x14ac:dyDescent="0.25"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</row>
    <row r="1031" spans="29:38" x14ac:dyDescent="0.25"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</row>
    <row r="1032" spans="29:38" x14ac:dyDescent="0.25"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</row>
    <row r="1033" spans="29:38" x14ac:dyDescent="0.25"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</row>
    <row r="1034" spans="29:38" x14ac:dyDescent="0.25"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</row>
    <row r="1035" spans="29:38" x14ac:dyDescent="0.25"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</row>
    <row r="1036" spans="29:38" x14ac:dyDescent="0.25"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</row>
    <row r="1037" spans="29:38" x14ac:dyDescent="0.25"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</row>
    <row r="1038" spans="29:38" x14ac:dyDescent="0.25"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</row>
    <row r="1039" spans="29:38" x14ac:dyDescent="0.25"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</row>
    <row r="1040" spans="29:38" x14ac:dyDescent="0.25"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</row>
    <row r="1041" spans="29:38" x14ac:dyDescent="0.25"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</row>
    <row r="1042" spans="29:38" x14ac:dyDescent="0.25"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</row>
    <row r="1043" spans="29:38" x14ac:dyDescent="0.25"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</row>
    <row r="1044" spans="29:38" x14ac:dyDescent="0.25"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</row>
    <row r="1045" spans="29:38" x14ac:dyDescent="0.25"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</row>
    <row r="1046" spans="29:38" x14ac:dyDescent="0.25"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</row>
    <row r="1047" spans="29:38" x14ac:dyDescent="0.25"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</row>
    <row r="1048" spans="29:38" x14ac:dyDescent="0.25"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</row>
    <row r="1049" spans="29:38" x14ac:dyDescent="0.25"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</row>
    <row r="1050" spans="29:38" x14ac:dyDescent="0.25"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</row>
    <row r="1051" spans="29:38" x14ac:dyDescent="0.25"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</row>
    <row r="1052" spans="29:38" x14ac:dyDescent="0.25"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</row>
    <row r="1053" spans="29:38" x14ac:dyDescent="0.25"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</row>
    <row r="1054" spans="29:38" x14ac:dyDescent="0.25"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</row>
    <row r="1055" spans="29:38" x14ac:dyDescent="0.25"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</row>
    <row r="1056" spans="29:38" x14ac:dyDescent="0.25"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</row>
    <row r="1057" spans="29:38" x14ac:dyDescent="0.25"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</row>
    <row r="1058" spans="29:38" x14ac:dyDescent="0.25"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</row>
    <row r="1059" spans="29:38" x14ac:dyDescent="0.25"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</row>
    <row r="1060" spans="29:38" x14ac:dyDescent="0.25"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</row>
    <row r="1061" spans="29:38" x14ac:dyDescent="0.25"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</row>
    <row r="1062" spans="29:38" x14ac:dyDescent="0.25"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</row>
    <row r="1063" spans="29:38" x14ac:dyDescent="0.25"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</row>
    <row r="1064" spans="29:38" x14ac:dyDescent="0.25"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</row>
    <row r="1065" spans="29:38" x14ac:dyDescent="0.25"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</row>
    <row r="1066" spans="29:38" x14ac:dyDescent="0.25"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</row>
    <row r="1067" spans="29:38" x14ac:dyDescent="0.25"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</row>
    <row r="1068" spans="29:38" x14ac:dyDescent="0.25"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</row>
    <row r="1069" spans="29:38" x14ac:dyDescent="0.25"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</row>
    <row r="1070" spans="29:38" x14ac:dyDescent="0.25"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</row>
    <row r="1071" spans="29:38" x14ac:dyDescent="0.25"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</row>
    <row r="1072" spans="29:38" x14ac:dyDescent="0.25"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</row>
    <row r="1073" spans="29:38" x14ac:dyDescent="0.25"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</row>
    <row r="1074" spans="29:38" x14ac:dyDescent="0.25"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</row>
    <row r="1075" spans="29:38" x14ac:dyDescent="0.25"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</row>
    <row r="1076" spans="29:38" x14ac:dyDescent="0.25"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</row>
    <row r="1077" spans="29:38" x14ac:dyDescent="0.25"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</row>
    <row r="1078" spans="29:38" x14ac:dyDescent="0.25"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</row>
    <row r="1079" spans="29:38" x14ac:dyDescent="0.25"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</row>
    <row r="1080" spans="29:38" x14ac:dyDescent="0.25"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</row>
    <row r="1081" spans="29:38" x14ac:dyDescent="0.25"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</row>
    <row r="1082" spans="29:38" x14ac:dyDescent="0.25"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</row>
    <row r="1083" spans="29:38" x14ac:dyDescent="0.25"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</row>
    <row r="1084" spans="29:38" x14ac:dyDescent="0.25"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</row>
    <row r="1085" spans="29:38" x14ac:dyDescent="0.25"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</row>
    <row r="1086" spans="29:38" x14ac:dyDescent="0.25"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</row>
    <row r="1087" spans="29:38" x14ac:dyDescent="0.25"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</row>
    <row r="1088" spans="29:38" x14ac:dyDescent="0.25"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</row>
    <row r="1089" spans="29:38" x14ac:dyDescent="0.25"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</row>
    <row r="1090" spans="29:38" x14ac:dyDescent="0.25"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</row>
    <row r="1091" spans="29:38" x14ac:dyDescent="0.25"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</row>
    <row r="1092" spans="29:38" x14ac:dyDescent="0.25"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</row>
    <row r="1093" spans="29:38" x14ac:dyDescent="0.25"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</row>
    <row r="1094" spans="29:38" x14ac:dyDescent="0.25"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</row>
    <row r="1095" spans="29:38" x14ac:dyDescent="0.25"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</row>
    <row r="1096" spans="29:38" x14ac:dyDescent="0.25"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</row>
    <row r="1097" spans="29:38" x14ac:dyDescent="0.25"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</row>
    <row r="1098" spans="29:38" x14ac:dyDescent="0.25"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</row>
    <row r="1099" spans="29:38" x14ac:dyDescent="0.25"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</row>
    <row r="1100" spans="29:38" x14ac:dyDescent="0.25"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</row>
    <row r="1101" spans="29:38" x14ac:dyDescent="0.25"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</row>
    <row r="1102" spans="29:38" x14ac:dyDescent="0.25"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</row>
    <row r="1103" spans="29:38" x14ac:dyDescent="0.25"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</row>
    <row r="1104" spans="29:38" x14ac:dyDescent="0.25"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</row>
    <row r="1105" spans="29:38" x14ac:dyDescent="0.25"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</row>
    <row r="1106" spans="29:38" x14ac:dyDescent="0.25"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</row>
    <row r="1107" spans="29:38" x14ac:dyDescent="0.25"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</row>
    <row r="1108" spans="29:38" x14ac:dyDescent="0.25"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</row>
    <row r="1109" spans="29:38" x14ac:dyDescent="0.25"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</row>
    <row r="1110" spans="29:38" x14ac:dyDescent="0.25"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</row>
    <row r="1111" spans="29:38" x14ac:dyDescent="0.25"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</row>
    <row r="1112" spans="29:38" x14ac:dyDescent="0.25"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</row>
    <row r="1113" spans="29:38" x14ac:dyDescent="0.25"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</row>
    <row r="1114" spans="29:38" x14ac:dyDescent="0.25"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</row>
    <row r="1115" spans="29:38" x14ac:dyDescent="0.25"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</row>
    <row r="1116" spans="29:38" x14ac:dyDescent="0.25"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</row>
    <row r="1117" spans="29:38" x14ac:dyDescent="0.25"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</row>
    <row r="1118" spans="29:38" x14ac:dyDescent="0.25"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</row>
    <row r="1119" spans="29:38" x14ac:dyDescent="0.25"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</row>
    <row r="1120" spans="29:38" x14ac:dyDescent="0.25"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</row>
    <row r="1121" spans="29:38" x14ac:dyDescent="0.25"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</row>
    <row r="1122" spans="29:38" x14ac:dyDescent="0.25"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</row>
    <row r="1123" spans="29:38" x14ac:dyDescent="0.25"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</row>
    <row r="1124" spans="29:38" x14ac:dyDescent="0.25"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</row>
    <row r="1125" spans="29:38" x14ac:dyDescent="0.25"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</row>
    <row r="1126" spans="29:38" x14ac:dyDescent="0.25"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</row>
    <row r="1127" spans="29:38" x14ac:dyDescent="0.25"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</row>
    <row r="1128" spans="29:38" x14ac:dyDescent="0.25"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</row>
    <row r="1129" spans="29:38" x14ac:dyDescent="0.25"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</row>
    <row r="1130" spans="29:38" x14ac:dyDescent="0.25"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</row>
    <row r="1131" spans="29:38" x14ac:dyDescent="0.25"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</row>
    <row r="1132" spans="29:38" x14ac:dyDescent="0.25"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</row>
    <row r="1133" spans="29:38" x14ac:dyDescent="0.25"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</row>
    <row r="1134" spans="29:38" x14ac:dyDescent="0.25"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</row>
    <row r="1135" spans="29:38" x14ac:dyDescent="0.25"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</row>
    <row r="1136" spans="29:38" x14ac:dyDescent="0.25"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</row>
    <row r="1137" spans="29:38" x14ac:dyDescent="0.25"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</row>
    <row r="1138" spans="29:38" x14ac:dyDescent="0.25"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</row>
    <row r="1139" spans="29:38" x14ac:dyDescent="0.25"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</row>
    <row r="1140" spans="29:38" x14ac:dyDescent="0.25"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</row>
    <row r="1141" spans="29:38" x14ac:dyDescent="0.25"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</row>
    <row r="1142" spans="29:38" x14ac:dyDescent="0.25"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</row>
    <row r="1143" spans="29:38" x14ac:dyDescent="0.25"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</row>
    <row r="1144" spans="29:38" x14ac:dyDescent="0.25"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</row>
    <row r="1145" spans="29:38" x14ac:dyDescent="0.25"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</row>
    <row r="1146" spans="29:38" x14ac:dyDescent="0.25"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</row>
    <row r="1147" spans="29:38" x14ac:dyDescent="0.25"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</row>
    <row r="1148" spans="29:38" x14ac:dyDescent="0.25"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</row>
    <row r="1149" spans="29:38" x14ac:dyDescent="0.25"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</row>
    <row r="1150" spans="29:38" x14ac:dyDescent="0.25"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</row>
    <row r="1151" spans="29:38" x14ac:dyDescent="0.25"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</row>
    <row r="1152" spans="29:38" x14ac:dyDescent="0.25"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</row>
    <row r="1153" spans="29:38" x14ac:dyDescent="0.25"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</row>
    <row r="1154" spans="29:38" x14ac:dyDescent="0.25"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</row>
    <row r="1155" spans="29:38" x14ac:dyDescent="0.25"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</row>
    <row r="1156" spans="29:38" x14ac:dyDescent="0.25"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</row>
    <row r="1157" spans="29:38" x14ac:dyDescent="0.25"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</row>
    <row r="1158" spans="29:38" x14ac:dyDescent="0.25"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</row>
    <row r="1159" spans="29:38" x14ac:dyDescent="0.25"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</row>
    <row r="1160" spans="29:38" x14ac:dyDescent="0.25"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</row>
    <row r="1161" spans="29:38" x14ac:dyDescent="0.25"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</row>
    <row r="1162" spans="29:38" x14ac:dyDescent="0.25"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</row>
    <row r="1163" spans="29:38" x14ac:dyDescent="0.25"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</row>
    <row r="1164" spans="29:38" x14ac:dyDescent="0.25"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</row>
    <row r="1165" spans="29:38" x14ac:dyDescent="0.25"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</row>
    <row r="1166" spans="29:38" x14ac:dyDescent="0.25"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</row>
    <row r="1167" spans="29:38" x14ac:dyDescent="0.25"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</row>
    <row r="1168" spans="29:38" x14ac:dyDescent="0.25"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</row>
    <row r="1169" spans="29:38" x14ac:dyDescent="0.25"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</row>
    <row r="1170" spans="29:38" x14ac:dyDescent="0.25"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</row>
    <row r="1171" spans="29:38" x14ac:dyDescent="0.25"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</row>
    <row r="1172" spans="29:38" x14ac:dyDescent="0.25"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</row>
    <row r="1173" spans="29:38" x14ac:dyDescent="0.25"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</row>
    <row r="1174" spans="29:38" x14ac:dyDescent="0.25"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</row>
    <row r="1175" spans="29:38" x14ac:dyDescent="0.25"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</row>
    <row r="1176" spans="29:38" x14ac:dyDescent="0.25"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</row>
    <row r="1177" spans="29:38" x14ac:dyDescent="0.25"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</row>
    <row r="1178" spans="29:38" x14ac:dyDescent="0.25"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</row>
    <row r="1179" spans="29:38" x14ac:dyDescent="0.25"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</row>
    <row r="1180" spans="29:38" x14ac:dyDescent="0.25"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</row>
    <row r="1181" spans="29:38" x14ac:dyDescent="0.25"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</row>
    <row r="1182" spans="29:38" x14ac:dyDescent="0.25"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</row>
    <row r="1183" spans="29:38" x14ac:dyDescent="0.25"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</row>
    <row r="1184" spans="29:38" x14ac:dyDescent="0.25"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</row>
    <row r="1185" spans="29:38" x14ac:dyDescent="0.25"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</row>
    <row r="1186" spans="29:38" x14ac:dyDescent="0.25"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</row>
    <row r="1187" spans="29:38" x14ac:dyDescent="0.25"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</row>
    <row r="1188" spans="29:38" x14ac:dyDescent="0.25"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</row>
    <row r="1189" spans="29:38" x14ac:dyDescent="0.25"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</row>
    <row r="1190" spans="29:38" x14ac:dyDescent="0.25"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</row>
    <row r="1191" spans="29:38" x14ac:dyDescent="0.25"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</row>
    <row r="1192" spans="29:38" x14ac:dyDescent="0.25"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</row>
    <row r="1193" spans="29:38" x14ac:dyDescent="0.25"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</row>
    <row r="1194" spans="29:38" x14ac:dyDescent="0.25"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</row>
    <row r="1195" spans="29:38" x14ac:dyDescent="0.25"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</row>
    <row r="1196" spans="29:38" x14ac:dyDescent="0.25"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</row>
    <row r="1197" spans="29:38" x14ac:dyDescent="0.25"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</row>
    <row r="1198" spans="29:38" x14ac:dyDescent="0.25"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</row>
    <row r="1199" spans="29:38" x14ac:dyDescent="0.25"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</row>
    <row r="1200" spans="29:38" x14ac:dyDescent="0.25"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</row>
    <row r="1201" spans="29:38" x14ac:dyDescent="0.25"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</row>
    <row r="1202" spans="29:38" x14ac:dyDescent="0.25"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</row>
    <row r="1203" spans="29:38" x14ac:dyDescent="0.25"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</row>
    <row r="1204" spans="29:38" x14ac:dyDescent="0.25"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</row>
    <row r="1205" spans="29:38" x14ac:dyDescent="0.25"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</row>
    <row r="1206" spans="29:38" x14ac:dyDescent="0.25"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</row>
    <row r="1207" spans="29:38" x14ac:dyDescent="0.25"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</row>
    <row r="1208" spans="29:38" x14ac:dyDescent="0.25"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</row>
    <row r="1209" spans="29:38" x14ac:dyDescent="0.25"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</row>
    <row r="1210" spans="29:38" x14ac:dyDescent="0.25"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</row>
    <row r="1211" spans="29:38" x14ac:dyDescent="0.25"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</row>
    <row r="1212" spans="29:38" x14ac:dyDescent="0.25"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</row>
    <row r="1213" spans="29:38" x14ac:dyDescent="0.25"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</row>
    <row r="1214" spans="29:38" x14ac:dyDescent="0.25"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</row>
    <row r="1215" spans="29:38" x14ac:dyDescent="0.25"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</row>
    <row r="1216" spans="29:38" x14ac:dyDescent="0.25"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</row>
    <row r="1217" spans="29:38" x14ac:dyDescent="0.25"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</row>
    <row r="1218" spans="29:38" x14ac:dyDescent="0.25"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</row>
    <row r="1219" spans="29:38" x14ac:dyDescent="0.25"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</row>
    <row r="1220" spans="29:38" x14ac:dyDescent="0.25"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</row>
    <row r="1221" spans="29:38" x14ac:dyDescent="0.25"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</row>
    <row r="1222" spans="29:38" x14ac:dyDescent="0.25"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</row>
    <row r="1223" spans="29:38" x14ac:dyDescent="0.25"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</row>
    <row r="1224" spans="29:38" x14ac:dyDescent="0.25"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</row>
    <row r="1225" spans="29:38" x14ac:dyDescent="0.25"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</row>
    <row r="1226" spans="29:38" x14ac:dyDescent="0.25"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</row>
    <row r="1227" spans="29:38" x14ac:dyDescent="0.25"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</row>
    <row r="1228" spans="29:38" x14ac:dyDescent="0.25"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</row>
    <row r="1229" spans="29:38" x14ac:dyDescent="0.25"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</row>
    <row r="1230" spans="29:38" x14ac:dyDescent="0.25"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</row>
    <row r="1231" spans="29:38" x14ac:dyDescent="0.25"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</row>
    <row r="1232" spans="29:38" x14ac:dyDescent="0.25"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</row>
    <row r="1233" spans="29:38" x14ac:dyDescent="0.25"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</row>
    <row r="1234" spans="29:38" x14ac:dyDescent="0.25"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</row>
    <row r="1235" spans="29:38" x14ac:dyDescent="0.25"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</row>
    <row r="1236" spans="29:38" x14ac:dyDescent="0.25"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</row>
    <row r="1237" spans="29:38" x14ac:dyDescent="0.25"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</row>
    <row r="1238" spans="29:38" x14ac:dyDescent="0.25"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</row>
    <row r="1239" spans="29:38" x14ac:dyDescent="0.25"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</row>
    <row r="1240" spans="29:38" x14ac:dyDescent="0.25"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</row>
    <row r="1241" spans="29:38" x14ac:dyDescent="0.25"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</row>
    <row r="1242" spans="29:38" x14ac:dyDescent="0.25"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</row>
    <row r="1243" spans="29:38" x14ac:dyDescent="0.25"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</row>
    <row r="1244" spans="29:38" x14ac:dyDescent="0.25"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</row>
    <row r="1245" spans="29:38" x14ac:dyDescent="0.25"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</row>
    <row r="1246" spans="29:38" x14ac:dyDescent="0.25"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</row>
    <row r="1247" spans="29:38" x14ac:dyDescent="0.25"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</row>
    <row r="1248" spans="29:38" x14ac:dyDescent="0.25"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</row>
    <row r="1249" spans="29:38" x14ac:dyDescent="0.25"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</row>
    <row r="1250" spans="29:38" x14ac:dyDescent="0.25"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</row>
    <row r="1251" spans="29:38" x14ac:dyDescent="0.25"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</row>
    <row r="1252" spans="29:38" x14ac:dyDescent="0.25"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</row>
    <row r="1253" spans="29:38" x14ac:dyDescent="0.25"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</row>
    <row r="1254" spans="29:38" x14ac:dyDescent="0.25"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</row>
    <row r="1255" spans="29:38" x14ac:dyDescent="0.25"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</row>
    <row r="1256" spans="29:38" x14ac:dyDescent="0.25"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</row>
    <row r="1257" spans="29:38" x14ac:dyDescent="0.25"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</row>
    <row r="1258" spans="29:38" x14ac:dyDescent="0.25"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</row>
    <row r="1259" spans="29:38" x14ac:dyDescent="0.25"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</row>
    <row r="1260" spans="29:38" x14ac:dyDescent="0.25"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</row>
    <row r="1261" spans="29:38" x14ac:dyDescent="0.25"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</row>
    <row r="1262" spans="29:38" x14ac:dyDescent="0.25"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</row>
    <row r="1263" spans="29:38" x14ac:dyDescent="0.25"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</row>
    <row r="1264" spans="29:38" x14ac:dyDescent="0.25"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</row>
    <row r="1265" spans="29:38" x14ac:dyDescent="0.25"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</row>
    <row r="1266" spans="29:38" x14ac:dyDescent="0.25"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</row>
    <row r="1267" spans="29:38" x14ac:dyDescent="0.25"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</row>
    <row r="1268" spans="29:38" x14ac:dyDescent="0.25"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</row>
    <row r="1269" spans="29:38" x14ac:dyDescent="0.25"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</row>
    <row r="1270" spans="29:38" x14ac:dyDescent="0.25"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</row>
    <row r="1271" spans="29:38" x14ac:dyDescent="0.25"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</row>
    <row r="1272" spans="29:38" x14ac:dyDescent="0.25"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</row>
    <row r="1273" spans="29:38" x14ac:dyDescent="0.25"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</row>
    <row r="1274" spans="29:38" x14ac:dyDescent="0.25"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</row>
    <row r="1275" spans="29:38" x14ac:dyDescent="0.25"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</row>
    <row r="1276" spans="29:38" x14ac:dyDescent="0.25"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</row>
    <row r="1277" spans="29:38" x14ac:dyDescent="0.25"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</row>
    <row r="1278" spans="29:38" x14ac:dyDescent="0.25"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</row>
    <row r="1279" spans="29:38" x14ac:dyDescent="0.25"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</row>
    <row r="1280" spans="29:38" x14ac:dyDescent="0.25"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</row>
    <row r="1281" spans="29:38" x14ac:dyDescent="0.25"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</row>
    <row r="1282" spans="29:38" x14ac:dyDescent="0.25"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</row>
    <row r="1283" spans="29:38" x14ac:dyDescent="0.25"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</row>
    <row r="1284" spans="29:38" x14ac:dyDescent="0.25"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</row>
    <row r="1285" spans="29:38" x14ac:dyDescent="0.25"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</row>
    <row r="1286" spans="29:38" x14ac:dyDescent="0.25"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</row>
    <row r="1287" spans="29:38" x14ac:dyDescent="0.25"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</row>
    <row r="1288" spans="29:38" x14ac:dyDescent="0.25"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</row>
    <row r="1289" spans="29:38" x14ac:dyDescent="0.25"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</row>
    <row r="1290" spans="29:38" x14ac:dyDescent="0.25"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</row>
    <row r="1291" spans="29:38" x14ac:dyDescent="0.25"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</row>
    <row r="1292" spans="29:38" x14ac:dyDescent="0.25"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</row>
    <row r="1293" spans="29:38" x14ac:dyDescent="0.25"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</row>
    <row r="1294" spans="29:38" x14ac:dyDescent="0.25"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</row>
    <row r="1295" spans="29:38" x14ac:dyDescent="0.25"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</row>
    <row r="1296" spans="29:38" x14ac:dyDescent="0.25"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</row>
    <row r="1297" spans="29:38" x14ac:dyDescent="0.25"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</row>
    <row r="1298" spans="29:38" x14ac:dyDescent="0.25"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</row>
    <row r="1299" spans="29:38" x14ac:dyDescent="0.25"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</row>
    <row r="1300" spans="29:38" x14ac:dyDescent="0.25"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</row>
    <row r="1301" spans="29:38" x14ac:dyDescent="0.25"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</row>
    <row r="1302" spans="29:38" x14ac:dyDescent="0.25"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</row>
    <row r="1303" spans="29:38" x14ac:dyDescent="0.25"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</row>
    <row r="1304" spans="29:38" x14ac:dyDescent="0.25"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</row>
    <row r="1305" spans="29:38" x14ac:dyDescent="0.25"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</row>
    <row r="1306" spans="29:38" x14ac:dyDescent="0.25"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</row>
    <row r="1307" spans="29:38" x14ac:dyDescent="0.25"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</row>
    <row r="1308" spans="29:38" x14ac:dyDescent="0.25"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</row>
    <row r="1309" spans="29:38" x14ac:dyDescent="0.25"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</row>
    <row r="1310" spans="29:38" x14ac:dyDescent="0.25"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</row>
    <row r="1311" spans="29:38" x14ac:dyDescent="0.25"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</row>
    <row r="1312" spans="29:38" x14ac:dyDescent="0.25"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</row>
    <row r="1313" spans="29:38" x14ac:dyDescent="0.25"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</row>
    <row r="1314" spans="29:38" x14ac:dyDescent="0.25"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</row>
    <row r="1315" spans="29:38" x14ac:dyDescent="0.25"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</row>
    <row r="1316" spans="29:38" x14ac:dyDescent="0.25"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</row>
    <row r="1317" spans="29:38" x14ac:dyDescent="0.25"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</row>
    <row r="1318" spans="29:38" x14ac:dyDescent="0.25"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</row>
    <row r="1319" spans="29:38" x14ac:dyDescent="0.25"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</row>
    <row r="1320" spans="29:38" x14ac:dyDescent="0.25"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</row>
    <row r="1321" spans="29:38" x14ac:dyDescent="0.25"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</row>
    <row r="1322" spans="29:38" x14ac:dyDescent="0.25"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</row>
    <row r="1323" spans="29:38" x14ac:dyDescent="0.25"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</row>
    <row r="1324" spans="29:38" x14ac:dyDescent="0.25"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</row>
    <row r="1325" spans="29:38" x14ac:dyDescent="0.25"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</row>
    <row r="1326" spans="29:38" x14ac:dyDescent="0.25"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</row>
    <row r="1327" spans="29:38" x14ac:dyDescent="0.25"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</row>
    <row r="1328" spans="29:38" x14ac:dyDescent="0.25"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</row>
    <row r="1329" spans="29:38" x14ac:dyDescent="0.25"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</row>
    <row r="1330" spans="29:38" x14ac:dyDescent="0.25"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</row>
    <row r="1331" spans="29:38" x14ac:dyDescent="0.25"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</row>
    <row r="1332" spans="29:38" x14ac:dyDescent="0.25"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</row>
    <row r="1333" spans="29:38" x14ac:dyDescent="0.25"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</row>
    <row r="1334" spans="29:38" x14ac:dyDescent="0.25"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</row>
    <row r="1335" spans="29:38" x14ac:dyDescent="0.25"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</row>
    <row r="1336" spans="29:38" x14ac:dyDescent="0.25"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</row>
    <row r="1337" spans="29:38" x14ac:dyDescent="0.25"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</row>
    <row r="1338" spans="29:38" x14ac:dyDescent="0.25"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</row>
    <row r="1339" spans="29:38" x14ac:dyDescent="0.25"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</row>
    <row r="1340" spans="29:38" x14ac:dyDescent="0.25"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</row>
    <row r="1341" spans="29:38" x14ac:dyDescent="0.25"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</row>
    <row r="1342" spans="29:38" x14ac:dyDescent="0.25"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</row>
    <row r="1343" spans="29:38" x14ac:dyDescent="0.25"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</row>
    <row r="1344" spans="29:38" x14ac:dyDescent="0.25"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</row>
    <row r="1345" spans="29:38" x14ac:dyDescent="0.25"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</row>
    <row r="1346" spans="29:38" x14ac:dyDescent="0.25"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</row>
    <row r="1347" spans="29:38" x14ac:dyDescent="0.25"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</row>
    <row r="1348" spans="29:38" x14ac:dyDescent="0.25"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</row>
    <row r="1349" spans="29:38" x14ac:dyDescent="0.25"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</row>
    <row r="1350" spans="29:38" x14ac:dyDescent="0.25"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</row>
    <row r="1351" spans="29:38" x14ac:dyDescent="0.25"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</row>
    <row r="1352" spans="29:38" x14ac:dyDescent="0.25"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</row>
    <row r="1353" spans="29:38" x14ac:dyDescent="0.25"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</row>
    <row r="1354" spans="29:38" x14ac:dyDescent="0.25"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</row>
    <row r="1355" spans="29:38" x14ac:dyDescent="0.25"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</row>
    <row r="1356" spans="29:38" x14ac:dyDescent="0.25"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</row>
    <row r="1357" spans="29:38" x14ac:dyDescent="0.25"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</row>
    <row r="1358" spans="29:38" x14ac:dyDescent="0.25"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</row>
    <row r="1359" spans="29:38" x14ac:dyDescent="0.25"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</row>
    <row r="1360" spans="29:38" x14ac:dyDescent="0.25"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</row>
    <row r="1361" spans="29:38" x14ac:dyDescent="0.25"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</row>
    <row r="1362" spans="29:38" x14ac:dyDescent="0.25"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</row>
    <row r="1363" spans="29:38" x14ac:dyDescent="0.25"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</row>
    <row r="1364" spans="29:38" x14ac:dyDescent="0.25"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</row>
    <row r="1365" spans="29:38" x14ac:dyDescent="0.25"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</row>
    <row r="1366" spans="29:38" x14ac:dyDescent="0.25"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</row>
    <row r="1367" spans="29:38" x14ac:dyDescent="0.25"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</row>
    <row r="1368" spans="29:38" x14ac:dyDescent="0.25"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</row>
    <row r="1369" spans="29:38" x14ac:dyDescent="0.25"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</row>
    <row r="1370" spans="29:38" x14ac:dyDescent="0.25"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</row>
    <row r="1371" spans="29:38" x14ac:dyDescent="0.25"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</row>
    <row r="1372" spans="29:38" x14ac:dyDescent="0.25"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</row>
    <row r="1373" spans="29:38" x14ac:dyDescent="0.25"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</row>
    <row r="1374" spans="29:38" x14ac:dyDescent="0.25"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</row>
    <row r="1375" spans="29:38" x14ac:dyDescent="0.25"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</row>
    <row r="1376" spans="29:38" x14ac:dyDescent="0.25"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</row>
    <row r="1377" spans="29:38" x14ac:dyDescent="0.25"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</row>
    <row r="1378" spans="29:38" x14ac:dyDescent="0.25"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</row>
    <row r="1379" spans="29:38" x14ac:dyDescent="0.25"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</row>
    <row r="1380" spans="29:38" x14ac:dyDescent="0.25"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</row>
    <row r="1381" spans="29:38" x14ac:dyDescent="0.25"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</row>
    <row r="1382" spans="29:38" x14ac:dyDescent="0.25"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</row>
    <row r="1383" spans="29:38" x14ac:dyDescent="0.25"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</row>
    <row r="1384" spans="29:38" x14ac:dyDescent="0.25"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</row>
    <row r="1385" spans="29:38" x14ac:dyDescent="0.25"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</row>
    <row r="1386" spans="29:38" x14ac:dyDescent="0.25"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</row>
    <row r="1387" spans="29:38" x14ac:dyDescent="0.25"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</row>
    <row r="1388" spans="29:38" x14ac:dyDescent="0.25"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</row>
    <row r="1389" spans="29:38" x14ac:dyDescent="0.25"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</row>
    <row r="1390" spans="29:38" x14ac:dyDescent="0.25"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</row>
    <row r="1391" spans="29:38" x14ac:dyDescent="0.25"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</row>
    <row r="1392" spans="29:38" x14ac:dyDescent="0.25"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</row>
    <row r="1393" spans="29:38" x14ac:dyDescent="0.25"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</row>
    <row r="1394" spans="29:38" x14ac:dyDescent="0.25"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</row>
    <row r="1395" spans="29:38" x14ac:dyDescent="0.25"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</row>
    <row r="1396" spans="29:38" x14ac:dyDescent="0.25"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</row>
    <row r="1397" spans="29:38" x14ac:dyDescent="0.25"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</row>
    <row r="1398" spans="29:38" x14ac:dyDescent="0.25"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</row>
    <row r="1399" spans="29:38" x14ac:dyDescent="0.25"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</row>
    <row r="1400" spans="29:38" x14ac:dyDescent="0.25"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</row>
    <row r="1401" spans="29:38" x14ac:dyDescent="0.25"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</row>
    <row r="1402" spans="29:38" x14ac:dyDescent="0.25"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</row>
    <row r="1403" spans="29:38" x14ac:dyDescent="0.25"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</row>
    <row r="1404" spans="29:38" x14ac:dyDescent="0.25"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</row>
    <row r="1405" spans="29:38" x14ac:dyDescent="0.25"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</row>
    <row r="1406" spans="29:38" x14ac:dyDescent="0.25"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</row>
    <row r="1407" spans="29:38" x14ac:dyDescent="0.25"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</row>
    <row r="1408" spans="29:38" x14ac:dyDescent="0.25"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</row>
    <row r="1409" spans="29:38" x14ac:dyDescent="0.25"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</row>
    <row r="1410" spans="29:38" x14ac:dyDescent="0.25"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</row>
    <row r="1411" spans="29:38" x14ac:dyDescent="0.25"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</row>
    <row r="1412" spans="29:38" x14ac:dyDescent="0.25"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</row>
    <row r="1413" spans="29:38" x14ac:dyDescent="0.25"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</row>
    <row r="1414" spans="29:38" x14ac:dyDescent="0.25"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</row>
    <row r="1415" spans="29:38" x14ac:dyDescent="0.25"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</row>
    <row r="1416" spans="29:38" x14ac:dyDescent="0.25"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</row>
    <row r="1417" spans="29:38" x14ac:dyDescent="0.25"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</row>
    <row r="1418" spans="29:38" x14ac:dyDescent="0.25"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</row>
    <row r="1419" spans="29:38" x14ac:dyDescent="0.25"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</row>
    <row r="1420" spans="29:38" x14ac:dyDescent="0.25"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</row>
    <row r="1421" spans="29:38" x14ac:dyDescent="0.25"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</row>
    <row r="1422" spans="29:38" x14ac:dyDescent="0.25"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</row>
    <row r="1423" spans="29:38" x14ac:dyDescent="0.25"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</row>
    <row r="1424" spans="29:38" x14ac:dyDescent="0.25"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</row>
    <row r="1425" spans="29:38" x14ac:dyDescent="0.25"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</row>
    <row r="1426" spans="29:38" x14ac:dyDescent="0.25"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</row>
    <row r="1427" spans="29:38" x14ac:dyDescent="0.25"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</row>
    <row r="1428" spans="29:38" x14ac:dyDescent="0.25"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</row>
    <row r="1429" spans="29:38" x14ac:dyDescent="0.25"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</row>
    <row r="1430" spans="29:38" x14ac:dyDescent="0.25"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</row>
    <row r="1431" spans="29:38" x14ac:dyDescent="0.25"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</row>
    <row r="1432" spans="29:38" x14ac:dyDescent="0.25"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</row>
    <row r="1433" spans="29:38" x14ac:dyDescent="0.25"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</row>
    <row r="1434" spans="29:38" x14ac:dyDescent="0.25"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</row>
    <row r="1435" spans="29:38" x14ac:dyDescent="0.25"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</row>
    <row r="1436" spans="29:38" x14ac:dyDescent="0.25"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</row>
    <row r="1437" spans="29:38" x14ac:dyDescent="0.25"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</row>
    <row r="1438" spans="29:38" x14ac:dyDescent="0.25"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</row>
    <row r="1439" spans="29:38" x14ac:dyDescent="0.25"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</row>
    <row r="1440" spans="29:38" x14ac:dyDescent="0.25"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</row>
    <row r="1441" spans="29:38" x14ac:dyDescent="0.25"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</row>
    <row r="1442" spans="29:38" x14ac:dyDescent="0.25"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</row>
    <row r="1443" spans="29:38" x14ac:dyDescent="0.25"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</row>
    <row r="1444" spans="29:38" x14ac:dyDescent="0.25"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</row>
    <row r="1445" spans="29:38" x14ac:dyDescent="0.25"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</row>
    <row r="1446" spans="29:38" x14ac:dyDescent="0.25"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</row>
    <row r="1447" spans="29:38" x14ac:dyDescent="0.25"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</row>
    <row r="1448" spans="29:38" x14ac:dyDescent="0.25"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</row>
    <row r="1449" spans="29:38" x14ac:dyDescent="0.25"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</row>
    <row r="1450" spans="29:38" x14ac:dyDescent="0.25"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</row>
    <row r="1451" spans="29:38" x14ac:dyDescent="0.25"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</row>
    <row r="1452" spans="29:38" x14ac:dyDescent="0.25"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</row>
    <row r="1453" spans="29:38" x14ac:dyDescent="0.25"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</row>
    <row r="1454" spans="29:38" x14ac:dyDescent="0.25"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</row>
    <row r="1455" spans="29:38" x14ac:dyDescent="0.25"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</row>
    <row r="1456" spans="29:38" x14ac:dyDescent="0.25"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</row>
    <row r="1457" spans="29:38" x14ac:dyDescent="0.25"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</row>
    <row r="1458" spans="29:38" x14ac:dyDescent="0.25"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</row>
    <row r="1459" spans="29:38" x14ac:dyDescent="0.25"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</row>
    <row r="1460" spans="29:38" x14ac:dyDescent="0.25"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</row>
    <row r="1461" spans="29:38" x14ac:dyDescent="0.25"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</row>
    <row r="1462" spans="29:38" x14ac:dyDescent="0.25"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</row>
    <row r="1463" spans="29:38" x14ac:dyDescent="0.25"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</row>
    <row r="1464" spans="29:38" x14ac:dyDescent="0.25"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</row>
    <row r="1465" spans="29:38" x14ac:dyDescent="0.25"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</row>
    <row r="1466" spans="29:38" x14ac:dyDescent="0.25"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</row>
    <row r="1467" spans="29:38" x14ac:dyDescent="0.25"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</row>
    <row r="1468" spans="29:38" x14ac:dyDescent="0.25"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</row>
    <row r="1469" spans="29:38" x14ac:dyDescent="0.25"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</row>
    <row r="1470" spans="29:38" x14ac:dyDescent="0.25"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</row>
    <row r="1471" spans="29:38" x14ac:dyDescent="0.25"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</row>
    <row r="1472" spans="29:38" x14ac:dyDescent="0.25"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</row>
    <row r="1473" spans="29:38" x14ac:dyDescent="0.25"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</row>
    <row r="1474" spans="29:38" x14ac:dyDescent="0.25"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</row>
    <row r="1475" spans="29:38" x14ac:dyDescent="0.25"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</row>
    <row r="1476" spans="29:38" x14ac:dyDescent="0.25"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</row>
    <row r="1477" spans="29:38" x14ac:dyDescent="0.25"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</row>
    <row r="1478" spans="29:38" x14ac:dyDescent="0.25"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</row>
    <row r="1479" spans="29:38" x14ac:dyDescent="0.25"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</row>
    <row r="1480" spans="29:38" x14ac:dyDescent="0.25"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</row>
    <row r="1481" spans="29:38" x14ac:dyDescent="0.25"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</row>
    <row r="1482" spans="29:38" x14ac:dyDescent="0.25"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</row>
    <row r="1483" spans="29:38" x14ac:dyDescent="0.25"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</row>
    <row r="1484" spans="29:38" x14ac:dyDescent="0.25"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</row>
    <row r="1485" spans="29:38" x14ac:dyDescent="0.25"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</row>
    <row r="1486" spans="29:38" x14ac:dyDescent="0.25"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</row>
    <row r="1487" spans="29:38" x14ac:dyDescent="0.25"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</row>
    <row r="1488" spans="29:38" x14ac:dyDescent="0.25"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</row>
    <row r="1489" spans="29:38" x14ac:dyDescent="0.25"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</row>
    <row r="1490" spans="29:38" x14ac:dyDescent="0.25"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</row>
    <row r="1491" spans="29:38" x14ac:dyDescent="0.25"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</row>
    <row r="1492" spans="29:38" x14ac:dyDescent="0.25"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</row>
    <row r="1493" spans="29:38" x14ac:dyDescent="0.25"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</row>
    <row r="1494" spans="29:38" x14ac:dyDescent="0.25"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</row>
    <row r="1495" spans="29:38" x14ac:dyDescent="0.25"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</row>
    <row r="1496" spans="29:38" x14ac:dyDescent="0.25"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</row>
    <row r="1497" spans="29:38" x14ac:dyDescent="0.25"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</row>
    <row r="1498" spans="29:38" x14ac:dyDescent="0.25"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</row>
    <row r="1499" spans="29:38" x14ac:dyDescent="0.25"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</row>
    <row r="1500" spans="29:38" x14ac:dyDescent="0.25"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</row>
    <row r="1501" spans="29:38" x14ac:dyDescent="0.25"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</row>
    <row r="1502" spans="29:38" x14ac:dyDescent="0.25"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</row>
    <row r="1503" spans="29:38" x14ac:dyDescent="0.25"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</row>
    <row r="1504" spans="29:38" x14ac:dyDescent="0.25"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</row>
    <row r="1505" spans="29:38" x14ac:dyDescent="0.25"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</row>
    <row r="1506" spans="29:38" x14ac:dyDescent="0.25"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</row>
    <row r="1507" spans="29:38" x14ac:dyDescent="0.25"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</row>
    <row r="1508" spans="29:38" x14ac:dyDescent="0.25"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</row>
    <row r="1509" spans="29:38" x14ac:dyDescent="0.25"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</row>
    <row r="1510" spans="29:38" x14ac:dyDescent="0.25"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</row>
    <row r="1511" spans="29:38" x14ac:dyDescent="0.25"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</row>
    <row r="1512" spans="29:38" x14ac:dyDescent="0.25"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</row>
    <row r="1513" spans="29:38" x14ac:dyDescent="0.25"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</row>
    <row r="1514" spans="29:38" x14ac:dyDescent="0.25"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</row>
    <row r="1515" spans="29:38" x14ac:dyDescent="0.25"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</row>
    <row r="1516" spans="29:38" x14ac:dyDescent="0.25"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</row>
    <row r="1517" spans="29:38" x14ac:dyDescent="0.25"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</row>
    <row r="1518" spans="29:38" x14ac:dyDescent="0.25"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</row>
    <row r="1519" spans="29:38" x14ac:dyDescent="0.25"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</row>
    <row r="1520" spans="29:38" x14ac:dyDescent="0.25"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</row>
    <row r="1521" spans="29:38" x14ac:dyDescent="0.25"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</row>
    <row r="1522" spans="29:38" x14ac:dyDescent="0.25"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</row>
    <row r="1523" spans="29:38" x14ac:dyDescent="0.25"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</row>
    <row r="1524" spans="29:38" x14ac:dyDescent="0.25"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</row>
    <row r="1525" spans="29:38" x14ac:dyDescent="0.25"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</row>
    <row r="1526" spans="29:38" x14ac:dyDescent="0.25"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</row>
    <row r="1527" spans="29:38" x14ac:dyDescent="0.25"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</row>
    <row r="1528" spans="29:38" x14ac:dyDescent="0.25"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</row>
    <row r="1529" spans="29:38" x14ac:dyDescent="0.25"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</row>
    <row r="1530" spans="29:38" x14ac:dyDescent="0.25"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</row>
    <row r="1531" spans="29:38" x14ac:dyDescent="0.25"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</row>
    <row r="1532" spans="29:38" x14ac:dyDescent="0.25"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</row>
    <row r="1533" spans="29:38" x14ac:dyDescent="0.25"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</row>
    <row r="1534" spans="29:38" x14ac:dyDescent="0.25"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</row>
    <row r="1535" spans="29:38" x14ac:dyDescent="0.25"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</row>
    <row r="1536" spans="29:38" x14ac:dyDescent="0.25"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</row>
    <row r="1537" spans="29:38" x14ac:dyDescent="0.25"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</row>
    <row r="1538" spans="29:38" x14ac:dyDescent="0.25"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</row>
    <row r="1539" spans="29:38" x14ac:dyDescent="0.25"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</row>
    <row r="1540" spans="29:38" x14ac:dyDescent="0.25"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</row>
    <row r="1541" spans="29:38" x14ac:dyDescent="0.25"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</row>
    <row r="1542" spans="29:38" x14ac:dyDescent="0.25"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</row>
    <row r="1543" spans="29:38" x14ac:dyDescent="0.25"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</row>
    <row r="1544" spans="29:38" x14ac:dyDescent="0.25"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</row>
    <row r="1545" spans="29:38" x14ac:dyDescent="0.25"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</row>
    <row r="1546" spans="29:38" x14ac:dyDescent="0.25"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</row>
    <row r="1547" spans="29:38" x14ac:dyDescent="0.25"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</row>
    <row r="1548" spans="29:38" x14ac:dyDescent="0.25"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</row>
    <row r="1549" spans="29:38" x14ac:dyDescent="0.25"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</row>
    <row r="1550" spans="29:38" x14ac:dyDescent="0.25"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</row>
    <row r="1551" spans="29:38" x14ac:dyDescent="0.25"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</row>
    <row r="1552" spans="29:38" x14ac:dyDescent="0.25"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</row>
    <row r="1553" spans="29:38" x14ac:dyDescent="0.25"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</row>
    <row r="1554" spans="29:38" x14ac:dyDescent="0.25"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</row>
    <row r="1555" spans="29:38" x14ac:dyDescent="0.25"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</row>
    <row r="1556" spans="29:38" x14ac:dyDescent="0.25"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</row>
    <row r="1557" spans="29:38" x14ac:dyDescent="0.25"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</row>
    <row r="1558" spans="29:38" x14ac:dyDescent="0.25"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</row>
    <row r="1559" spans="29:38" x14ac:dyDescent="0.25"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</row>
    <row r="1560" spans="29:38" x14ac:dyDescent="0.25"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</row>
    <row r="1561" spans="29:38" x14ac:dyDescent="0.25"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</row>
    <row r="1562" spans="29:38" x14ac:dyDescent="0.25"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</row>
    <row r="1563" spans="29:38" x14ac:dyDescent="0.25"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</row>
    <row r="1564" spans="29:38" x14ac:dyDescent="0.25"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</row>
    <row r="1565" spans="29:38" x14ac:dyDescent="0.25"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</row>
    <row r="1566" spans="29:38" x14ac:dyDescent="0.25"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</row>
    <row r="1567" spans="29:38" x14ac:dyDescent="0.25"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</row>
    <row r="1568" spans="29:38" x14ac:dyDescent="0.25"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</row>
    <row r="1569" spans="29:38" x14ac:dyDescent="0.25"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</row>
    <row r="1570" spans="29:38" x14ac:dyDescent="0.25"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</row>
    <row r="1571" spans="29:38" x14ac:dyDescent="0.25"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</row>
    <row r="1572" spans="29:38" x14ac:dyDescent="0.25"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</row>
    <row r="1573" spans="29:38" x14ac:dyDescent="0.25"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</row>
    <row r="1574" spans="29:38" x14ac:dyDescent="0.25"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</row>
    <row r="1575" spans="29:38" x14ac:dyDescent="0.25"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</row>
    <row r="1576" spans="29:38" x14ac:dyDescent="0.25"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</row>
    <row r="1577" spans="29:38" x14ac:dyDescent="0.25"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</row>
    <row r="1578" spans="29:38" x14ac:dyDescent="0.25"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</row>
    <row r="1579" spans="29:38" x14ac:dyDescent="0.25"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</row>
    <row r="1580" spans="29:38" x14ac:dyDescent="0.25"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</row>
    <row r="1581" spans="29:38" x14ac:dyDescent="0.25"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</row>
    <row r="1582" spans="29:38" x14ac:dyDescent="0.25"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</row>
    <row r="1583" spans="29:38" x14ac:dyDescent="0.25"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</row>
    <row r="1584" spans="29:38" x14ac:dyDescent="0.25"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</row>
    <row r="1585" spans="29:38" x14ac:dyDescent="0.25"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</row>
    <row r="1586" spans="29:38" x14ac:dyDescent="0.25"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</row>
    <row r="1587" spans="29:38" x14ac:dyDescent="0.25"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</row>
    <row r="1588" spans="29:38" x14ac:dyDescent="0.25"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</row>
    <row r="1589" spans="29:38" x14ac:dyDescent="0.25"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</row>
    <row r="1590" spans="29:38" x14ac:dyDescent="0.25"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</row>
    <row r="1591" spans="29:38" x14ac:dyDescent="0.25"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</row>
    <row r="1592" spans="29:38" x14ac:dyDescent="0.25"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</row>
    <row r="1593" spans="29:38" x14ac:dyDescent="0.25"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</row>
    <row r="1594" spans="29:38" x14ac:dyDescent="0.25"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</row>
    <row r="1595" spans="29:38" x14ac:dyDescent="0.25"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</row>
    <row r="1596" spans="29:38" x14ac:dyDescent="0.25"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</row>
    <row r="1597" spans="29:38" x14ac:dyDescent="0.25"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</row>
    <row r="1598" spans="29:38" x14ac:dyDescent="0.25"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</row>
    <row r="1599" spans="29:38" x14ac:dyDescent="0.25"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</row>
    <row r="1600" spans="29:38" x14ac:dyDescent="0.25"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</row>
    <row r="1601" spans="29:38" x14ac:dyDescent="0.25"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</row>
    <row r="1602" spans="29:38" x14ac:dyDescent="0.25"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</row>
    <row r="1603" spans="29:38" x14ac:dyDescent="0.25"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</row>
    <row r="1604" spans="29:38" x14ac:dyDescent="0.25"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</row>
    <row r="1605" spans="29:38" x14ac:dyDescent="0.25"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</row>
    <row r="1606" spans="29:38" x14ac:dyDescent="0.25"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</row>
    <row r="1607" spans="29:38" x14ac:dyDescent="0.25"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</row>
    <row r="1608" spans="29:38" x14ac:dyDescent="0.25"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</row>
    <row r="1609" spans="29:38" x14ac:dyDescent="0.25"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</row>
    <row r="1610" spans="29:38" x14ac:dyDescent="0.25"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</row>
    <row r="1611" spans="29:38" x14ac:dyDescent="0.25"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</row>
    <row r="1612" spans="29:38" x14ac:dyDescent="0.25"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</row>
    <row r="1613" spans="29:38" x14ac:dyDescent="0.25"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</row>
    <row r="1614" spans="29:38" x14ac:dyDescent="0.25"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</row>
    <row r="1615" spans="29:38" x14ac:dyDescent="0.25"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</row>
    <row r="1616" spans="29:38" x14ac:dyDescent="0.25"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</row>
    <row r="1617" spans="29:38" x14ac:dyDescent="0.25"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</row>
    <row r="1618" spans="29:38" x14ac:dyDescent="0.25"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</row>
    <row r="1619" spans="29:38" x14ac:dyDescent="0.25"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</row>
    <row r="1620" spans="29:38" x14ac:dyDescent="0.25"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</row>
    <row r="1621" spans="29:38" x14ac:dyDescent="0.25"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</row>
    <row r="1622" spans="29:38" x14ac:dyDescent="0.25"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</row>
    <row r="1623" spans="29:38" x14ac:dyDescent="0.25"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</row>
    <row r="1624" spans="29:38" x14ac:dyDescent="0.25"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</row>
    <row r="1625" spans="29:38" x14ac:dyDescent="0.25"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</row>
    <row r="1626" spans="29:38" x14ac:dyDescent="0.25"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</row>
    <row r="1627" spans="29:38" x14ac:dyDescent="0.25"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</row>
    <row r="1628" spans="29:38" x14ac:dyDescent="0.25"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</row>
    <row r="1629" spans="29:38" x14ac:dyDescent="0.25"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</row>
    <row r="1630" spans="29:38" x14ac:dyDescent="0.25"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</row>
    <row r="1631" spans="29:38" x14ac:dyDescent="0.25"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</row>
    <row r="1632" spans="29:38" x14ac:dyDescent="0.25"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</row>
    <row r="1633" spans="29:38" x14ac:dyDescent="0.25"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</row>
    <row r="1634" spans="29:38" x14ac:dyDescent="0.25"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</row>
    <row r="1635" spans="29:38" x14ac:dyDescent="0.25"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</row>
    <row r="1636" spans="29:38" x14ac:dyDescent="0.25"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</row>
    <row r="1637" spans="29:38" x14ac:dyDescent="0.25"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</row>
    <row r="1638" spans="29:38" x14ac:dyDescent="0.25"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</row>
    <row r="1639" spans="29:38" x14ac:dyDescent="0.25"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</row>
    <row r="1640" spans="29:38" x14ac:dyDescent="0.25"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</row>
    <row r="1641" spans="29:38" x14ac:dyDescent="0.25"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</row>
    <row r="1642" spans="29:38" x14ac:dyDescent="0.25"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</row>
    <row r="1643" spans="29:38" x14ac:dyDescent="0.25"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</row>
    <row r="1644" spans="29:38" x14ac:dyDescent="0.25"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</row>
    <row r="1645" spans="29:38" x14ac:dyDescent="0.25"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</row>
    <row r="1646" spans="29:38" x14ac:dyDescent="0.25"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</row>
    <row r="1647" spans="29:38" x14ac:dyDescent="0.25"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</row>
    <row r="1648" spans="29:38" x14ac:dyDescent="0.25"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</row>
    <row r="1649" spans="29:38" x14ac:dyDescent="0.25"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</row>
    <row r="1650" spans="29:38" x14ac:dyDescent="0.25"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</row>
    <row r="1651" spans="29:38" x14ac:dyDescent="0.25"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</row>
    <row r="1652" spans="29:38" x14ac:dyDescent="0.25"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</row>
    <row r="1653" spans="29:38" x14ac:dyDescent="0.25"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</row>
    <row r="1654" spans="29:38" x14ac:dyDescent="0.25"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</row>
    <row r="1655" spans="29:38" x14ac:dyDescent="0.25"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</row>
    <row r="1656" spans="29:38" x14ac:dyDescent="0.25"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</row>
    <row r="1657" spans="29:38" x14ac:dyDescent="0.25"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</row>
    <row r="1658" spans="29:38" x14ac:dyDescent="0.25"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</row>
    <row r="1659" spans="29:38" x14ac:dyDescent="0.25"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</row>
    <row r="1660" spans="29:38" x14ac:dyDescent="0.25"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</row>
    <row r="1661" spans="29:38" x14ac:dyDescent="0.25"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</row>
    <row r="1662" spans="29:38" x14ac:dyDescent="0.25"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</row>
    <row r="1663" spans="29:38" x14ac:dyDescent="0.25"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</row>
    <row r="1664" spans="29:38" x14ac:dyDescent="0.25"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</row>
    <row r="1665" spans="29:38" x14ac:dyDescent="0.25"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</row>
    <row r="1666" spans="29:38" x14ac:dyDescent="0.25"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</row>
    <row r="1667" spans="29:38" x14ac:dyDescent="0.25"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</row>
    <row r="1668" spans="29:38" x14ac:dyDescent="0.25"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</row>
    <row r="1669" spans="29:38" x14ac:dyDescent="0.25"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</row>
    <row r="1670" spans="29:38" x14ac:dyDescent="0.25"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</row>
    <row r="1671" spans="29:38" x14ac:dyDescent="0.25"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</row>
    <row r="1672" spans="29:38" x14ac:dyDescent="0.25"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</row>
    <row r="1673" spans="29:38" x14ac:dyDescent="0.25"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</row>
    <row r="1674" spans="29:38" x14ac:dyDescent="0.25"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</row>
    <row r="1675" spans="29:38" x14ac:dyDescent="0.25"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</row>
    <row r="1676" spans="29:38" x14ac:dyDescent="0.25"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</row>
    <row r="1677" spans="29:38" x14ac:dyDescent="0.25"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</row>
    <row r="1678" spans="29:38" x14ac:dyDescent="0.25"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</row>
    <row r="1679" spans="29:38" x14ac:dyDescent="0.25"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</row>
    <row r="1680" spans="29:38" x14ac:dyDescent="0.25"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</row>
    <row r="1681" spans="29:38" x14ac:dyDescent="0.25"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</row>
    <row r="1682" spans="29:38" x14ac:dyDescent="0.25"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</row>
    <row r="1683" spans="29:38" x14ac:dyDescent="0.25"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</row>
    <row r="1684" spans="29:38" x14ac:dyDescent="0.25"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</row>
    <row r="1685" spans="29:38" x14ac:dyDescent="0.25"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</row>
    <row r="1686" spans="29:38" x14ac:dyDescent="0.25"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</row>
    <row r="1687" spans="29:38" x14ac:dyDescent="0.25"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</row>
    <row r="1688" spans="29:38" x14ac:dyDescent="0.25"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</row>
    <row r="1689" spans="29:38" x14ac:dyDescent="0.25"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</row>
    <row r="1690" spans="29:38" x14ac:dyDescent="0.25"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</row>
    <row r="1691" spans="29:38" x14ac:dyDescent="0.25"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</row>
    <row r="1692" spans="29:38" x14ac:dyDescent="0.25"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</row>
    <row r="1693" spans="29:38" x14ac:dyDescent="0.25"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</row>
    <row r="1694" spans="29:38" x14ac:dyDescent="0.25"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</row>
    <row r="1695" spans="29:38" x14ac:dyDescent="0.25"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</row>
    <row r="1696" spans="29:38" x14ac:dyDescent="0.25"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</row>
    <row r="1697" spans="29:38" x14ac:dyDescent="0.25"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</row>
    <row r="1698" spans="29:38" x14ac:dyDescent="0.25"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</row>
    <row r="1699" spans="29:38" x14ac:dyDescent="0.25"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</row>
    <row r="1700" spans="29:38" x14ac:dyDescent="0.25"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</row>
    <row r="1701" spans="29:38" x14ac:dyDescent="0.25"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</row>
    <row r="1702" spans="29:38" x14ac:dyDescent="0.25"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</row>
    <row r="1703" spans="29:38" x14ac:dyDescent="0.25"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</row>
    <row r="1704" spans="29:38" x14ac:dyDescent="0.25"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</row>
    <row r="1705" spans="29:38" x14ac:dyDescent="0.25"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</row>
    <row r="1706" spans="29:38" x14ac:dyDescent="0.25"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</row>
    <row r="1707" spans="29:38" x14ac:dyDescent="0.25"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</row>
    <row r="1708" spans="29:38" x14ac:dyDescent="0.25"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</row>
    <row r="1709" spans="29:38" x14ac:dyDescent="0.25"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</row>
    <row r="1710" spans="29:38" x14ac:dyDescent="0.25"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</row>
    <row r="1711" spans="29:38" x14ac:dyDescent="0.25"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</row>
    <row r="1712" spans="29:38" x14ac:dyDescent="0.25"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</row>
    <row r="1713" spans="29:38" x14ac:dyDescent="0.25"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</row>
    <row r="1714" spans="29:38" x14ac:dyDescent="0.25"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</row>
    <row r="1715" spans="29:38" x14ac:dyDescent="0.25"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</row>
    <row r="1716" spans="29:38" x14ac:dyDescent="0.25"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</row>
    <row r="1717" spans="29:38" x14ac:dyDescent="0.25"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</row>
    <row r="1718" spans="29:38" x14ac:dyDescent="0.25"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</row>
    <row r="1719" spans="29:38" x14ac:dyDescent="0.25"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</row>
    <row r="1720" spans="29:38" x14ac:dyDescent="0.25"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</row>
    <row r="1721" spans="29:38" x14ac:dyDescent="0.25"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</row>
    <row r="1722" spans="29:38" x14ac:dyDescent="0.25"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</row>
    <row r="1723" spans="29:38" x14ac:dyDescent="0.25"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</row>
    <row r="1724" spans="29:38" x14ac:dyDescent="0.25"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</row>
    <row r="1725" spans="29:38" x14ac:dyDescent="0.25"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</row>
    <row r="1726" spans="29:38" x14ac:dyDescent="0.25"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</row>
    <row r="1727" spans="29:38" x14ac:dyDescent="0.25"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</row>
    <row r="1728" spans="29:38" x14ac:dyDescent="0.25"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</row>
    <row r="1729" spans="29:38" x14ac:dyDescent="0.25"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</row>
    <row r="1730" spans="29:38" x14ac:dyDescent="0.25"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</row>
    <row r="1731" spans="29:38" x14ac:dyDescent="0.25"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</row>
    <row r="1732" spans="29:38" x14ac:dyDescent="0.25"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</row>
    <row r="1733" spans="29:38" x14ac:dyDescent="0.25"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</row>
    <row r="1734" spans="29:38" x14ac:dyDescent="0.25"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</row>
    <row r="1735" spans="29:38" x14ac:dyDescent="0.25"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</row>
    <row r="1736" spans="29:38" x14ac:dyDescent="0.25"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</row>
    <row r="1737" spans="29:38" x14ac:dyDescent="0.25"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</row>
    <row r="1738" spans="29:38" x14ac:dyDescent="0.25"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</row>
    <row r="1739" spans="29:38" x14ac:dyDescent="0.25"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</row>
    <row r="1740" spans="29:38" x14ac:dyDescent="0.25"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</row>
    <row r="1741" spans="29:38" x14ac:dyDescent="0.25"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</row>
    <row r="1742" spans="29:38" x14ac:dyDescent="0.25"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</row>
    <row r="1743" spans="29:38" x14ac:dyDescent="0.25"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</row>
    <row r="1744" spans="29:38" x14ac:dyDescent="0.25"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</row>
    <row r="1745" spans="29:38" x14ac:dyDescent="0.25"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</row>
    <row r="1746" spans="29:38" x14ac:dyDescent="0.25"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</row>
    <row r="1747" spans="29:38" x14ac:dyDescent="0.25"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</row>
    <row r="1748" spans="29:38" x14ac:dyDescent="0.25"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</row>
    <row r="1749" spans="29:38" x14ac:dyDescent="0.25"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</row>
    <row r="1750" spans="29:38" x14ac:dyDescent="0.25"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</row>
    <row r="1751" spans="29:38" x14ac:dyDescent="0.25"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</row>
    <row r="1752" spans="29:38" x14ac:dyDescent="0.25"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</row>
    <row r="1753" spans="29:38" x14ac:dyDescent="0.25"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</row>
    <row r="1754" spans="29:38" x14ac:dyDescent="0.25"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</row>
    <row r="1755" spans="29:38" x14ac:dyDescent="0.25"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</row>
    <row r="1756" spans="29:38" x14ac:dyDescent="0.25"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</row>
    <row r="1757" spans="29:38" x14ac:dyDescent="0.25"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</row>
    <row r="1758" spans="29:38" x14ac:dyDescent="0.25"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</row>
    <row r="1759" spans="29:38" x14ac:dyDescent="0.25"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</row>
    <row r="1760" spans="29:38" x14ac:dyDescent="0.25"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</row>
    <row r="1761" spans="29:38" x14ac:dyDescent="0.25"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</row>
    <row r="1762" spans="29:38" x14ac:dyDescent="0.25"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</row>
    <row r="1763" spans="29:38" x14ac:dyDescent="0.25"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</row>
    <row r="1764" spans="29:38" x14ac:dyDescent="0.25"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</row>
    <row r="1765" spans="29:38" x14ac:dyDescent="0.25"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</row>
    <row r="1766" spans="29:38" x14ac:dyDescent="0.25"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</row>
    <row r="1767" spans="29:38" x14ac:dyDescent="0.25"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</row>
    <row r="1768" spans="29:38" x14ac:dyDescent="0.25"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</row>
    <row r="1769" spans="29:38" x14ac:dyDescent="0.25"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</row>
    <row r="1770" spans="29:38" x14ac:dyDescent="0.25"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</row>
    <row r="1771" spans="29:38" x14ac:dyDescent="0.25"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</row>
    <row r="1772" spans="29:38" x14ac:dyDescent="0.25"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</row>
    <row r="1773" spans="29:38" x14ac:dyDescent="0.25"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</row>
    <row r="1774" spans="29:38" x14ac:dyDescent="0.25"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</row>
    <row r="1775" spans="29:38" x14ac:dyDescent="0.25"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</row>
    <row r="1776" spans="29:38" x14ac:dyDescent="0.25"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</row>
    <row r="1777" spans="29:38" x14ac:dyDescent="0.25"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</row>
    <row r="1778" spans="29:38" x14ac:dyDescent="0.25"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</row>
    <row r="1779" spans="29:38" x14ac:dyDescent="0.25"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</row>
    <row r="1780" spans="29:38" x14ac:dyDescent="0.25"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</row>
    <row r="1781" spans="29:38" x14ac:dyDescent="0.25"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</row>
    <row r="1782" spans="29:38" x14ac:dyDescent="0.25"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</row>
    <row r="1783" spans="29:38" x14ac:dyDescent="0.25"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</row>
    <row r="1784" spans="29:38" x14ac:dyDescent="0.25"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</row>
    <row r="1785" spans="29:38" x14ac:dyDescent="0.25"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</row>
    <row r="1786" spans="29:38" x14ac:dyDescent="0.25"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</row>
    <row r="1787" spans="29:38" x14ac:dyDescent="0.25"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</row>
    <row r="1788" spans="29:38" x14ac:dyDescent="0.25"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</row>
    <row r="1789" spans="29:38" x14ac:dyDescent="0.25"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</row>
    <row r="1790" spans="29:38" x14ac:dyDescent="0.25"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</row>
    <row r="1791" spans="29:38" x14ac:dyDescent="0.25"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</row>
    <row r="1792" spans="29:38" x14ac:dyDescent="0.25"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</row>
    <row r="1793" spans="29:38" x14ac:dyDescent="0.25"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</row>
    <row r="1794" spans="29:38" x14ac:dyDescent="0.25"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</row>
    <row r="1795" spans="29:38" x14ac:dyDescent="0.25"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</row>
    <row r="1796" spans="29:38" x14ac:dyDescent="0.25"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</row>
    <row r="1797" spans="29:38" x14ac:dyDescent="0.25"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</row>
    <row r="1798" spans="29:38" x14ac:dyDescent="0.25"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</row>
    <row r="1799" spans="29:38" x14ac:dyDescent="0.25"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</row>
    <row r="1800" spans="29:38" x14ac:dyDescent="0.25"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</row>
    <row r="1801" spans="29:38" x14ac:dyDescent="0.25"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</row>
    <row r="1802" spans="29:38" x14ac:dyDescent="0.25"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</row>
    <row r="1803" spans="29:38" x14ac:dyDescent="0.25"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</row>
    <row r="1804" spans="29:38" x14ac:dyDescent="0.25"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</row>
    <row r="1805" spans="29:38" x14ac:dyDescent="0.25"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</row>
    <row r="1806" spans="29:38" x14ac:dyDescent="0.25"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</row>
    <row r="1807" spans="29:38" x14ac:dyDescent="0.25"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</row>
    <row r="1808" spans="29:38" x14ac:dyDescent="0.25"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</row>
    <row r="1809" spans="29:38" x14ac:dyDescent="0.25"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</row>
    <row r="1810" spans="29:38" x14ac:dyDescent="0.25"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</row>
    <row r="1811" spans="29:38" x14ac:dyDescent="0.25"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</row>
    <row r="1812" spans="29:38" x14ac:dyDescent="0.25"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</row>
    <row r="1813" spans="29:38" x14ac:dyDescent="0.25"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</row>
    <row r="1814" spans="29:38" x14ac:dyDescent="0.25"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</row>
    <row r="1815" spans="29:38" x14ac:dyDescent="0.25"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</row>
    <row r="1816" spans="29:38" x14ac:dyDescent="0.25"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</row>
    <row r="1817" spans="29:38" x14ac:dyDescent="0.25"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</row>
    <row r="1818" spans="29:38" x14ac:dyDescent="0.25"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</row>
    <row r="1819" spans="29:38" x14ac:dyDescent="0.25"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</row>
    <row r="1820" spans="29:38" x14ac:dyDescent="0.25"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</row>
    <row r="1821" spans="29:38" x14ac:dyDescent="0.25"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</row>
    <row r="1822" spans="29:38" x14ac:dyDescent="0.25"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</row>
    <row r="1823" spans="29:38" x14ac:dyDescent="0.25"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</row>
    <row r="1824" spans="29:38" x14ac:dyDescent="0.25"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7" fitToHeight="0" orientation="landscape" r:id="rId1"/>
  <headerFooter alignWithMargins="0">
    <oddHeader xml:space="preserve">&amp;R&amp;"Meiryo UI,標準"&amp;14Ver.2       </oddHeader>
    <oddFooter>&amp;L注１）　審査は、本書式で行いますので、必ずこの書式を使用してください。　　　　注２）　価格は数量（ｇ）(廃棄量込み）で計算して下さい。
注３）　エネルギーは整数、その他少数点以下第1位（少数点以下第2位を四捨五入）で記載して下さい。　　　　注４）　この献立表は、照会時に備えて、必ずコピーをして下さい。
&amp;Rpage &amp;P</oddFooter>
  </headerFooter>
  <rowBreaks count="1" manualBreakCount="1">
    <brk id="46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4"/>
  <sheetViews>
    <sheetView showGridLines="0" zoomScale="70" zoomScaleNormal="70" workbookViewId="0"/>
  </sheetViews>
  <sheetFormatPr defaultRowHeight="16.5" x14ac:dyDescent="0.25"/>
  <cols>
    <col min="1" max="1" width="5.625" style="306" customWidth="1"/>
    <col min="2" max="2" width="3.875" style="306" customWidth="1"/>
    <col min="3" max="3" width="16" style="306" customWidth="1"/>
    <col min="4" max="8" width="13.25" style="306" customWidth="1"/>
    <col min="9" max="9" width="1.625" style="306" customWidth="1"/>
    <col min="10" max="16384" width="9" style="306"/>
  </cols>
  <sheetData>
    <row r="1" spans="1:9" ht="21" customHeight="1" x14ac:dyDescent="0.25">
      <c r="H1" s="307" t="s">
        <v>2607</v>
      </c>
    </row>
    <row r="2" spans="1:9" ht="21" customHeight="1" x14ac:dyDescent="0.25">
      <c r="A2" s="308" t="s">
        <v>2608</v>
      </c>
    </row>
    <row r="3" spans="1:9" ht="21" customHeight="1" x14ac:dyDescent="0.3">
      <c r="A3" s="426" t="s">
        <v>2596</v>
      </c>
      <c r="B3" s="426"/>
      <c r="C3" s="426"/>
      <c r="D3" s="426"/>
      <c r="E3" s="426"/>
      <c r="F3" s="426"/>
      <c r="G3" s="426"/>
      <c r="H3" s="426"/>
      <c r="I3" s="358"/>
    </row>
    <row r="4" spans="1:9" ht="21" customHeight="1" x14ac:dyDescent="0.3">
      <c r="A4" s="426" t="s">
        <v>764</v>
      </c>
      <c r="B4" s="426"/>
      <c r="C4" s="426"/>
      <c r="D4" s="426"/>
      <c r="E4" s="426"/>
      <c r="F4" s="426"/>
      <c r="G4" s="426"/>
      <c r="H4" s="426"/>
      <c r="I4" s="358"/>
    </row>
    <row r="5" spans="1:9" ht="18.75" customHeight="1" x14ac:dyDescent="0.3">
      <c r="A5" s="309"/>
      <c r="B5" s="309"/>
      <c r="C5" s="309"/>
      <c r="D5" s="309"/>
      <c r="E5" s="309"/>
      <c r="F5" s="309"/>
      <c r="G5" s="309"/>
      <c r="H5" s="309"/>
      <c r="I5" s="309"/>
    </row>
    <row r="6" spans="1:9" ht="39" customHeight="1" thickBot="1" x14ac:dyDescent="0.3">
      <c r="E6" s="351" t="s">
        <v>107</v>
      </c>
      <c r="F6" s="351"/>
      <c r="G6" s="351"/>
      <c r="H6" s="351"/>
    </row>
    <row r="7" spans="1:9" ht="39" customHeight="1" thickBot="1" x14ac:dyDescent="0.3">
      <c r="E7" s="438" t="s">
        <v>2691</v>
      </c>
      <c r="F7" s="438"/>
      <c r="G7" s="351"/>
      <c r="H7" s="351"/>
    </row>
    <row r="8" spans="1:9" ht="39" customHeight="1" thickBot="1" x14ac:dyDescent="0.3">
      <c r="E8" s="438" t="s">
        <v>2692</v>
      </c>
      <c r="F8" s="439"/>
      <c r="G8" s="352"/>
      <c r="H8" s="352"/>
    </row>
    <row r="9" spans="1:9" ht="39" customHeight="1" thickBot="1" x14ac:dyDescent="0.3">
      <c r="E9" s="352" t="s">
        <v>2677</v>
      </c>
      <c r="F9" s="352"/>
      <c r="G9" s="352"/>
      <c r="H9" s="352"/>
    </row>
    <row r="10" spans="1:9" ht="25.5" customHeight="1" x14ac:dyDescent="0.25">
      <c r="E10" s="357"/>
      <c r="F10" s="357"/>
      <c r="G10" s="357"/>
      <c r="H10" s="357"/>
    </row>
    <row r="11" spans="1:9" ht="21" customHeight="1" thickBot="1" x14ac:dyDescent="0.3"/>
    <row r="12" spans="1:9" s="310" customFormat="1" ht="25.5" customHeight="1" thickBot="1" x14ac:dyDescent="0.2">
      <c r="B12" s="429" t="s">
        <v>705</v>
      </c>
      <c r="C12" s="430"/>
      <c r="D12" s="431" t="s">
        <v>2000</v>
      </c>
      <c r="E12" s="431"/>
      <c r="F12" s="431"/>
      <c r="G12" s="431"/>
      <c r="H12" s="430"/>
    </row>
    <row r="13" spans="1:9" s="310" customFormat="1" ht="25.5" customHeight="1" x14ac:dyDescent="0.15">
      <c r="B13" s="432" t="s">
        <v>706</v>
      </c>
      <c r="C13" s="433"/>
      <c r="D13" s="311" t="s">
        <v>707</v>
      </c>
      <c r="E13" s="312" t="s">
        <v>21</v>
      </c>
      <c r="F13" s="312" t="s">
        <v>708</v>
      </c>
      <c r="G13" s="312" t="s">
        <v>709</v>
      </c>
      <c r="H13" s="313" t="s">
        <v>762</v>
      </c>
    </row>
    <row r="14" spans="1:9" s="310" customFormat="1" ht="25.5" customHeight="1" thickBot="1" x14ac:dyDescent="0.2">
      <c r="B14" s="434"/>
      <c r="C14" s="435"/>
      <c r="D14" s="314" t="s">
        <v>710</v>
      </c>
      <c r="E14" s="315" t="s">
        <v>711</v>
      </c>
      <c r="F14" s="315" t="s">
        <v>711</v>
      </c>
      <c r="G14" s="315" t="s">
        <v>711</v>
      </c>
      <c r="H14" s="316" t="s">
        <v>711</v>
      </c>
    </row>
    <row r="15" spans="1:9" s="310" customFormat="1" ht="32.1" customHeight="1" thickBot="1" x14ac:dyDescent="0.2">
      <c r="B15" s="429" t="s">
        <v>765</v>
      </c>
      <c r="C15" s="430"/>
      <c r="D15" s="342">
        <f>'行事夕（様式4-3夕）'!M82</f>
        <v>0</v>
      </c>
      <c r="E15" s="343">
        <f>'行事夕（様式4-3夕）'!O82</f>
        <v>0</v>
      </c>
      <c r="F15" s="343">
        <f>'行事夕（様式4-3夕）'!Q82</f>
        <v>0</v>
      </c>
      <c r="G15" s="343">
        <f>'行事夕（様式4-3夕）'!S82</f>
        <v>0</v>
      </c>
      <c r="H15" s="344">
        <f>'行事夕（様式4-3夕）'!W82</f>
        <v>0</v>
      </c>
    </row>
    <row r="16" spans="1:9" s="310" customFormat="1" ht="32.1" customHeight="1" x14ac:dyDescent="0.15">
      <c r="B16" s="450" t="s">
        <v>716</v>
      </c>
      <c r="C16" s="451"/>
      <c r="D16" s="327"/>
      <c r="E16" s="147"/>
      <c r="F16" s="348" t="str">
        <f>IF(E15=0,"",(E15*4/D15*100))</f>
        <v/>
      </c>
      <c r="G16" s="147" t="s">
        <v>2626</v>
      </c>
      <c r="H16" s="328"/>
    </row>
    <row r="17" spans="1:8" s="310" customFormat="1" ht="32.1" customHeight="1" x14ac:dyDescent="0.15">
      <c r="B17" s="427" t="s">
        <v>717</v>
      </c>
      <c r="C17" s="428"/>
      <c r="D17" s="329"/>
      <c r="E17" s="148"/>
      <c r="F17" s="349" t="str">
        <f>IF(F15=0,"",(F15*9/D15*100))</f>
        <v/>
      </c>
      <c r="G17" s="345" t="s">
        <v>2626</v>
      </c>
      <c r="H17" s="330"/>
    </row>
    <row r="18" spans="1:8" s="310" customFormat="1" ht="32.1" customHeight="1" thickBot="1" x14ac:dyDescent="0.2">
      <c r="B18" s="427" t="s">
        <v>718</v>
      </c>
      <c r="C18" s="428"/>
      <c r="D18" s="331"/>
      <c r="E18" s="149"/>
      <c r="F18" s="350" t="str">
        <f>IF(G15=0,"",(100-F16-F17))</f>
        <v/>
      </c>
      <c r="G18" s="149" t="s">
        <v>2626</v>
      </c>
      <c r="H18" s="332"/>
    </row>
    <row r="19" spans="1:8" s="310" customFormat="1" ht="42" customHeight="1" x14ac:dyDescent="0.15">
      <c r="B19" s="441" t="s">
        <v>2676</v>
      </c>
      <c r="C19" s="437"/>
      <c r="D19" s="327"/>
      <c r="E19" s="147"/>
      <c r="F19" s="353"/>
      <c r="G19" s="147" t="s">
        <v>2627</v>
      </c>
      <c r="H19" s="328"/>
    </row>
    <row r="20" spans="1:8" s="310" customFormat="1" ht="42" customHeight="1" x14ac:dyDescent="0.15">
      <c r="B20" s="444" t="s">
        <v>719</v>
      </c>
      <c r="C20" s="445"/>
      <c r="D20" s="329"/>
      <c r="E20" s="148"/>
      <c r="F20" s="354"/>
      <c r="G20" s="148" t="s">
        <v>2627</v>
      </c>
      <c r="H20" s="330"/>
    </row>
    <row r="21" spans="1:8" s="310" customFormat="1" ht="42" customHeight="1" thickBot="1" x14ac:dyDescent="0.2">
      <c r="B21" s="446" t="s">
        <v>2695</v>
      </c>
      <c r="C21" s="447"/>
      <c r="D21" s="333"/>
      <c r="E21" s="334"/>
      <c r="F21" s="355"/>
      <c r="G21" s="334" t="s">
        <v>2627</v>
      </c>
      <c r="H21" s="335"/>
    </row>
    <row r="22" spans="1:8" s="310" customFormat="1" ht="33.950000000000003" customHeight="1" thickTop="1" thickBot="1" x14ac:dyDescent="0.2">
      <c r="B22" s="434" t="s">
        <v>720</v>
      </c>
      <c r="C22" s="435"/>
      <c r="D22" s="336"/>
      <c r="E22" s="337"/>
      <c r="F22" s="337">
        <f>SUM(F19:F21)</f>
        <v>0</v>
      </c>
      <c r="G22" s="337" t="s">
        <v>2627</v>
      </c>
      <c r="H22" s="338"/>
    </row>
    <row r="23" spans="1:8" ht="25.5" customHeight="1" x14ac:dyDescent="0.25">
      <c r="C23" s="346"/>
      <c r="D23" s="347"/>
      <c r="E23" s="347"/>
      <c r="F23" s="347"/>
      <c r="G23" s="347"/>
      <c r="H23" s="347"/>
    </row>
    <row r="24" spans="1:8" x14ac:dyDescent="0.25">
      <c r="A24" s="440"/>
      <c r="B24" s="440"/>
      <c r="C24" s="440"/>
      <c r="D24" s="440"/>
      <c r="E24" s="440"/>
      <c r="F24" s="440"/>
      <c r="G24" s="440"/>
      <c r="H24" s="440"/>
    </row>
  </sheetData>
  <sheetProtection password="B602" sheet="1" objects="1" scenarios="1"/>
  <mergeCells count="16">
    <mergeCell ref="B16:C16"/>
    <mergeCell ref="B22:C22"/>
    <mergeCell ref="B18:C18"/>
    <mergeCell ref="B17:C17"/>
    <mergeCell ref="A24:H24"/>
    <mergeCell ref="B20:C20"/>
    <mergeCell ref="B21:C21"/>
    <mergeCell ref="B19:C19"/>
    <mergeCell ref="B15:C15"/>
    <mergeCell ref="B12:C12"/>
    <mergeCell ref="D12:H12"/>
    <mergeCell ref="B13:C14"/>
    <mergeCell ref="A3:H3"/>
    <mergeCell ref="A4:H4"/>
    <mergeCell ref="E7:F7"/>
    <mergeCell ref="E8:F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&amp;R&amp;"Meiryo UI,標準"&amp;14Ver.2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4"/>
  <sheetViews>
    <sheetView topLeftCell="C1" zoomScaleNormal="100" workbookViewId="0">
      <selection activeCell="N26" sqref="N26"/>
    </sheetView>
  </sheetViews>
  <sheetFormatPr defaultRowHeight="15.75" x14ac:dyDescent="0.15"/>
  <cols>
    <col min="1" max="1" width="8" style="150" customWidth="1"/>
    <col min="2" max="2" width="12.375" style="151" customWidth="1"/>
    <col min="3" max="3" width="19.75" style="151" customWidth="1"/>
    <col min="4" max="5" width="9.125" style="152" customWidth="1"/>
    <col min="6" max="6" width="22.875" style="151" customWidth="1"/>
    <col min="7" max="7" width="13.625" style="151" customWidth="1"/>
    <col min="8" max="8" width="8.875" style="153" customWidth="1"/>
    <col min="9" max="9" width="5" style="152" customWidth="1"/>
    <col min="10" max="10" width="19.5" style="151" customWidth="1"/>
    <col min="11" max="11" width="8.625" style="151" customWidth="1"/>
    <col min="12" max="12" width="8.75" style="151" bestFit="1" customWidth="1"/>
    <col min="13" max="16384" width="9" style="151"/>
  </cols>
  <sheetData>
    <row r="1" spans="1:14" ht="29.25" customHeight="1" x14ac:dyDescent="0.15"/>
    <row r="2" spans="1:14" ht="29.25" customHeight="1" x14ac:dyDescent="0.15">
      <c r="A2" s="400" t="s">
        <v>2587</v>
      </c>
      <c r="B2" s="400"/>
      <c r="C2" s="400"/>
      <c r="D2" s="400"/>
      <c r="E2" s="400"/>
      <c r="F2" s="400"/>
      <c r="G2" s="400"/>
      <c r="H2" s="400"/>
      <c r="I2" s="400"/>
      <c r="J2" s="400"/>
    </row>
    <row r="4" spans="1:14" x14ac:dyDescent="0.15">
      <c r="A4" s="154" t="s">
        <v>148</v>
      </c>
      <c r="D4" s="155"/>
      <c r="E4" s="155"/>
    </row>
    <row r="5" spans="1:14" x14ac:dyDescent="0.15">
      <c r="A5" s="154"/>
      <c r="D5" s="155"/>
      <c r="E5" s="155"/>
    </row>
    <row r="6" spans="1:14" x14ac:dyDescent="0.15">
      <c r="A6" s="154"/>
      <c r="D6" s="155"/>
      <c r="E6" s="155"/>
    </row>
    <row r="7" spans="1:14" s="157" customFormat="1" ht="14.25" customHeight="1" x14ac:dyDescent="0.15">
      <c r="A7" s="156" t="s">
        <v>149</v>
      </c>
      <c r="B7" s="151"/>
      <c r="D7" s="158"/>
      <c r="E7" s="158"/>
      <c r="G7" s="159"/>
      <c r="H7" s="153"/>
      <c r="I7" s="160"/>
      <c r="J7" s="160"/>
      <c r="K7" s="401"/>
      <c r="L7" s="401"/>
      <c r="N7" s="151" t="s">
        <v>777</v>
      </c>
    </row>
    <row r="8" spans="1:14" ht="14.25" customHeight="1" thickBot="1" x14ac:dyDescent="0.2">
      <c r="A8" s="161" t="s">
        <v>690</v>
      </c>
      <c r="B8" s="398" t="s">
        <v>691</v>
      </c>
      <c r="C8" s="399"/>
      <c r="D8" s="164" t="s">
        <v>407</v>
      </c>
      <c r="E8" s="165" t="s">
        <v>895</v>
      </c>
      <c r="F8" s="162" t="s">
        <v>367</v>
      </c>
      <c r="G8" s="166" t="s">
        <v>366</v>
      </c>
      <c r="H8" s="167" t="s">
        <v>776</v>
      </c>
      <c r="I8" s="168" t="s">
        <v>408</v>
      </c>
      <c r="J8" s="168" t="s">
        <v>368</v>
      </c>
      <c r="K8" s="169" t="s">
        <v>775</v>
      </c>
      <c r="L8" s="170" t="s">
        <v>702</v>
      </c>
    </row>
    <row r="9" spans="1:14" ht="14.25" customHeight="1" thickTop="1" x14ac:dyDescent="0.15">
      <c r="A9" s="171" t="s">
        <v>378</v>
      </c>
      <c r="B9" s="172" t="s">
        <v>409</v>
      </c>
      <c r="C9" s="173"/>
      <c r="D9" s="174"/>
      <c r="E9" s="175" t="s">
        <v>896</v>
      </c>
      <c r="F9" s="176" t="s">
        <v>2302</v>
      </c>
      <c r="G9" s="177" t="s">
        <v>897</v>
      </c>
      <c r="H9" s="178">
        <v>291</v>
      </c>
      <c r="I9" s="179" t="s">
        <v>899</v>
      </c>
      <c r="J9" s="177" t="s">
        <v>900</v>
      </c>
      <c r="K9" s="178">
        <v>800</v>
      </c>
      <c r="L9" s="180">
        <f>ROUNDDOWN(H9/K9,2)</f>
        <v>0.36</v>
      </c>
    </row>
    <row r="10" spans="1:14" ht="14.25" customHeight="1" x14ac:dyDescent="0.15">
      <c r="A10" s="179" t="s">
        <v>32</v>
      </c>
      <c r="B10" s="181" t="s">
        <v>410</v>
      </c>
      <c r="C10" s="182"/>
      <c r="D10" s="183" t="s">
        <v>679</v>
      </c>
      <c r="E10" s="184" t="s">
        <v>901</v>
      </c>
      <c r="F10" s="176" t="s">
        <v>2303</v>
      </c>
      <c r="G10" s="185" t="s">
        <v>683</v>
      </c>
      <c r="H10" s="186">
        <v>194</v>
      </c>
      <c r="I10" s="179" t="s">
        <v>899</v>
      </c>
      <c r="J10" s="185" t="s">
        <v>902</v>
      </c>
      <c r="K10" s="186">
        <v>1000</v>
      </c>
      <c r="L10" s="187">
        <f>ROUNDDOWN(H10/K10,2)</f>
        <v>0.19</v>
      </c>
    </row>
    <row r="11" spans="1:14" ht="14.25" customHeight="1" x14ac:dyDescent="0.15">
      <c r="A11" s="179" t="s">
        <v>33</v>
      </c>
      <c r="B11" s="396" t="s">
        <v>411</v>
      </c>
      <c r="C11" s="397"/>
      <c r="D11" s="190"/>
      <c r="E11" s="184" t="s">
        <v>903</v>
      </c>
      <c r="F11" s="176" t="s">
        <v>904</v>
      </c>
      <c r="G11" s="185" t="s">
        <v>766</v>
      </c>
      <c r="H11" s="186">
        <v>505</v>
      </c>
      <c r="I11" s="179" t="s">
        <v>899</v>
      </c>
      <c r="J11" s="185" t="s">
        <v>902</v>
      </c>
      <c r="K11" s="186">
        <v>1000</v>
      </c>
      <c r="L11" s="187">
        <f t="shared" ref="L11:L23" si="0">ROUNDDOWN(H11/K11,2)</f>
        <v>0.5</v>
      </c>
    </row>
    <row r="12" spans="1:14" ht="14.25" customHeight="1" x14ac:dyDescent="0.15">
      <c r="A12" s="179" t="s">
        <v>34</v>
      </c>
      <c r="B12" s="396" t="s">
        <v>412</v>
      </c>
      <c r="C12" s="397"/>
      <c r="D12" s="191"/>
      <c r="E12" s="184" t="s">
        <v>905</v>
      </c>
      <c r="F12" s="176" t="s">
        <v>2545</v>
      </c>
      <c r="G12" s="185" t="s">
        <v>766</v>
      </c>
      <c r="H12" s="186">
        <v>379</v>
      </c>
      <c r="I12" s="179" t="s">
        <v>899</v>
      </c>
      <c r="J12" s="185" t="s">
        <v>902</v>
      </c>
      <c r="K12" s="186">
        <v>1000</v>
      </c>
      <c r="L12" s="187">
        <f t="shared" si="0"/>
        <v>0.37</v>
      </c>
    </row>
    <row r="13" spans="1:14" ht="14.25" customHeight="1" x14ac:dyDescent="0.15">
      <c r="A13" s="179" t="s">
        <v>35</v>
      </c>
      <c r="B13" s="188" t="s">
        <v>369</v>
      </c>
      <c r="C13" s="189"/>
      <c r="D13" s="190"/>
      <c r="E13" s="184" t="s">
        <v>906</v>
      </c>
      <c r="F13" s="176" t="s">
        <v>881</v>
      </c>
      <c r="G13" s="185" t="s">
        <v>907</v>
      </c>
      <c r="H13" s="186">
        <v>189</v>
      </c>
      <c r="I13" s="179" t="s">
        <v>899</v>
      </c>
      <c r="J13" s="185" t="s">
        <v>908</v>
      </c>
      <c r="K13" s="186">
        <v>215</v>
      </c>
      <c r="L13" s="187">
        <f t="shared" si="0"/>
        <v>0.87</v>
      </c>
    </row>
    <row r="14" spans="1:14" ht="14.25" customHeight="1" x14ac:dyDescent="0.15">
      <c r="A14" s="179" t="s">
        <v>36</v>
      </c>
      <c r="B14" s="188" t="s">
        <v>680</v>
      </c>
      <c r="C14" s="189"/>
      <c r="D14" s="183"/>
      <c r="E14" s="184" t="s">
        <v>909</v>
      </c>
      <c r="F14" s="176" t="s">
        <v>910</v>
      </c>
      <c r="G14" s="185" t="s">
        <v>907</v>
      </c>
      <c r="H14" s="186">
        <v>173</v>
      </c>
      <c r="I14" s="179" t="s">
        <v>899</v>
      </c>
      <c r="J14" s="185" t="s">
        <v>911</v>
      </c>
      <c r="K14" s="186">
        <v>238</v>
      </c>
      <c r="L14" s="187">
        <f t="shared" si="0"/>
        <v>0.72</v>
      </c>
    </row>
    <row r="15" spans="1:14" ht="14.25" customHeight="1" x14ac:dyDescent="0.15">
      <c r="A15" s="179" t="s">
        <v>37</v>
      </c>
      <c r="B15" s="188" t="s">
        <v>681</v>
      </c>
      <c r="C15" s="189"/>
      <c r="D15" s="190"/>
      <c r="E15" s="184" t="s">
        <v>912</v>
      </c>
      <c r="F15" s="176" t="s">
        <v>2547</v>
      </c>
      <c r="G15" s="185" t="s">
        <v>907</v>
      </c>
      <c r="H15" s="186">
        <v>102</v>
      </c>
      <c r="I15" s="179" t="s">
        <v>899</v>
      </c>
      <c r="J15" s="185" t="s">
        <v>913</v>
      </c>
      <c r="K15" s="186">
        <v>160</v>
      </c>
      <c r="L15" s="187">
        <f t="shared" si="0"/>
        <v>0.63</v>
      </c>
    </row>
    <row r="16" spans="1:14" ht="14.25" customHeight="1" x14ac:dyDescent="0.15">
      <c r="A16" s="179" t="s">
        <v>38</v>
      </c>
      <c r="B16" s="188" t="s">
        <v>682</v>
      </c>
      <c r="C16" s="189"/>
      <c r="D16" s="190"/>
      <c r="E16" s="184" t="s">
        <v>914</v>
      </c>
      <c r="F16" s="176" t="s">
        <v>885</v>
      </c>
      <c r="G16" s="185" t="s">
        <v>915</v>
      </c>
      <c r="H16" s="186">
        <v>797</v>
      </c>
      <c r="I16" s="179" t="s">
        <v>856</v>
      </c>
      <c r="J16" s="185" t="s">
        <v>916</v>
      </c>
      <c r="K16" s="186">
        <v>5000</v>
      </c>
      <c r="L16" s="187">
        <f t="shared" si="0"/>
        <v>0.15</v>
      </c>
    </row>
    <row r="17" spans="1:12" ht="14.25" customHeight="1" x14ac:dyDescent="0.15">
      <c r="A17" s="179" t="s">
        <v>39</v>
      </c>
      <c r="B17" s="188" t="s">
        <v>413</v>
      </c>
      <c r="C17" s="189"/>
      <c r="D17" s="190"/>
      <c r="E17" s="184" t="s">
        <v>917</v>
      </c>
      <c r="F17" s="176" t="s">
        <v>2548</v>
      </c>
      <c r="G17" s="185" t="s">
        <v>918</v>
      </c>
      <c r="H17" s="186">
        <v>151</v>
      </c>
      <c r="I17" s="179" t="s">
        <v>899</v>
      </c>
      <c r="J17" s="185" t="s">
        <v>919</v>
      </c>
      <c r="K17" s="186">
        <v>500</v>
      </c>
      <c r="L17" s="187">
        <f t="shared" si="0"/>
        <v>0.3</v>
      </c>
    </row>
    <row r="18" spans="1:12" ht="14.25" customHeight="1" x14ac:dyDescent="0.15">
      <c r="A18" s="179" t="s">
        <v>40</v>
      </c>
      <c r="B18" s="188" t="s">
        <v>370</v>
      </c>
      <c r="C18" s="189"/>
      <c r="D18" s="190"/>
      <c r="E18" s="184" t="s">
        <v>920</v>
      </c>
      <c r="F18" s="176" t="s">
        <v>2549</v>
      </c>
      <c r="G18" s="185" t="s">
        <v>918</v>
      </c>
      <c r="H18" s="186">
        <v>151</v>
      </c>
      <c r="I18" s="179" t="s">
        <v>899</v>
      </c>
      <c r="J18" s="185" t="s">
        <v>919</v>
      </c>
      <c r="K18" s="186">
        <v>500</v>
      </c>
      <c r="L18" s="187">
        <f t="shared" si="0"/>
        <v>0.3</v>
      </c>
    </row>
    <row r="19" spans="1:12" ht="14.25" customHeight="1" x14ac:dyDescent="0.15">
      <c r="A19" s="179" t="s">
        <v>41</v>
      </c>
      <c r="B19" s="188" t="s">
        <v>371</v>
      </c>
      <c r="C19" s="189"/>
      <c r="D19" s="190"/>
      <c r="E19" s="184" t="s">
        <v>2026</v>
      </c>
      <c r="F19" s="176" t="s">
        <v>2308</v>
      </c>
      <c r="G19" s="185" t="s">
        <v>915</v>
      </c>
      <c r="H19" s="186">
        <v>828</v>
      </c>
      <c r="I19" s="179" t="s">
        <v>899</v>
      </c>
      <c r="J19" s="185" t="s">
        <v>2027</v>
      </c>
      <c r="K19" s="186">
        <v>4000</v>
      </c>
      <c r="L19" s="187">
        <v>0.25</v>
      </c>
    </row>
    <row r="20" spans="1:12" ht="14.25" customHeight="1" x14ac:dyDescent="0.15">
      <c r="A20" s="179" t="s">
        <v>42</v>
      </c>
      <c r="B20" s="188" t="s">
        <v>372</v>
      </c>
      <c r="C20" s="189"/>
      <c r="D20" s="190"/>
      <c r="E20" s="184" t="s">
        <v>921</v>
      </c>
      <c r="F20" s="176" t="s">
        <v>888</v>
      </c>
      <c r="G20" s="185" t="s">
        <v>922</v>
      </c>
      <c r="H20" s="186">
        <v>165</v>
      </c>
      <c r="I20" s="179" t="s">
        <v>898</v>
      </c>
      <c r="J20" s="185" t="s">
        <v>927</v>
      </c>
      <c r="K20" s="186">
        <v>450</v>
      </c>
      <c r="L20" s="187">
        <f t="shared" si="0"/>
        <v>0.36</v>
      </c>
    </row>
    <row r="21" spans="1:12" ht="14.25" customHeight="1" x14ac:dyDescent="0.15">
      <c r="A21" s="179" t="s">
        <v>2184</v>
      </c>
      <c r="B21" s="188" t="s">
        <v>373</v>
      </c>
      <c r="C21" s="189"/>
      <c r="D21" s="190"/>
      <c r="E21" s="184" t="s">
        <v>928</v>
      </c>
      <c r="F21" s="176" t="s">
        <v>929</v>
      </c>
      <c r="G21" s="185" t="s">
        <v>923</v>
      </c>
      <c r="H21" s="186">
        <v>933</v>
      </c>
      <c r="I21" s="179" t="s">
        <v>899</v>
      </c>
      <c r="J21" s="185" t="s">
        <v>930</v>
      </c>
      <c r="K21" s="186">
        <v>2000</v>
      </c>
      <c r="L21" s="187">
        <f t="shared" si="0"/>
        <v>0.46</v>
      </c>
    </row>
    <row r="22" spans="1:12" ht="14.25" customHeight="1" x14ac:dyDescent="0.15">
      <c r="A22" s="179" t="s">
        <v>2185</v>
      </c>
      <c r="B22" s="188" t="s">
        <v>373</v>
      </c>
      <c r="C22" s="189"/>
      <c r="D22" s="190"/>
      <c r="E22" s="184" t="s">
        <v>931</v>
      </c>
      <c r="F22" s="176" t="s">
        <v>932</v>
      </c>
      <c r="G22" s="185" t="s">
        <v>933</v>
      </c>
      <c r="H22" s="186">
        <v>291</v>
      </c>
      <c r="I22" s="179" t="s">
        <v>899</v>
      </c>
      <c r="J22" s="185" t="s">
        <v>902</v>
      </c>
      <c r="K22" s="186">
        <v>1000</v>
      </c>
      <c r="L22" s="187">
        <f t="shared" si="0"/>
        <v>0.28999999999999998</v>
      </c>
    </row>
    <row r="23" spans="1:12" ht="14.25" customHeight="1" x14ac:dyDescent="0.15">
      <c r="A23" s="179" t="s">
        <v>43</v>
      </c>
      <c r="B23" s="181" t="s">
        <v>374</v>
      </c>
      <c r="C23" s="182"/>
      <c r="D23" s="192"/>
      <c r="E23" s="184" t="s">
        <v>1951</v>
      </c>
      <c r="F23" s="176" t="s">
        <v>894</v>
      </c>
      <c r="G23" s="185" t="s">
        <v>1952</v>
      </c>
      <c r="H23" s="186">
        <v>234</v>
      </c>
      <c r="I23" s="179" t="s">
        <v>934</v>
      </c>
      <c r="J23" s="185" t="s">
        <v>1953</v>
      </c>
      <c r="K23" s="186">
        <v>110</v>
      </c>
      <c r="L23" s="187">
        <f t="shared" si="0"/>
        <v>2.12</v>
      </c>
    </row>
    <row r="24" spans="1:12" ht="14.25" customHeight="1" x14ac:dyDescent="0.15">
      <c r="A24" s="179" t="s">
        <v>44</v>
      </c>
      <c r="B24" s="181" t="s">
        <v>414</v>
      </c>
      <c r="C24" s="182"/>
      <c r="D24" s="192"/>
      <c r="E24" s="184" t="s">
        <v>1954</v>
      </c>
      <c r="F24" s="176" t="s">
        <v>2550</v>
      </c>
      <c r="G24" s="185" t="s">
        <v>1952</v>
      </c>
      <c r="H24" s="186">
        <v>315</v>
      </c>
      <c r="I24" s="179" t="s">
        <v>898</v>
      </c>
      <c r="J24" s="185" t="s">
        <v>1955</v>
      </c>
      <c r="K24" s="186">
        <v>200</v>
      </c>
      <c r="L24" s="187">
        <f>H24/K24</f>
        <v>1.575</v>
      </c>
    </row>
    <row r="25" spans="1:12" ht="14.25" customHeight="1" x14ac:dyDescent="0.15">
      <c r="A25" s="179" t="s">
        <v>2186</v>
      </c>
      <c r="B25" s="188" t="s">
        <v>678</v>
      </c>
      <c r="C25" s="189"/>
      <c r="D25" s="193"/>
      <c r="E25" s="184" t="s">
        <v>1956</v>
      </c>
      <c r="F25" s="176" t="s">
        <v>936</v>
      </c>
      <c r="G25" s="185" t="s">
        <v>1957</v>
      </c>
      <c r="H25" s="186">
        <v>243</v>
      </c>
      <c r="I25" s="179" t="s">
        <v>898</v>
      </c>
      <c r="J25" s="185" t="s">
        <v>1958</v>
      </c>
      <c r="K25" s="186">
        <v>60</v>
      </c>
      <c r="L25" s="187">
        <f>H25/K25</f>
        <v>4.05</v>
      </c>
    </row>
    <row r="26" spans="1:12" ht="14.25" customHeight="1" x14ac:dyDescent="0.15">
      <c r="A26" s="179" t="s">
        <v>2187</v>
      </c>
      <c r="B26" s="396" t="s">
        <v>2028</v>
      </c>
      <c r="C26" s="397"/>
      <c r="D26" s="193"/>
      <c r="E26" s="184" t="s">
        <v>1959</v>
      </c>
      <c r="F26" s="176" t="s">
        <v>2551</v>
      </c>
      <c r="G26" s="185" t="s">
        <v>1957</v>
      </c>
      <c r="H26" s="186">
        <v>666</v>
      </c>
      <c r="I26" s="179" t="s">
        <v>898</v>
      </c>
      <c r="J26" s="185" t="s">
        <v>1960</v>
      </c>
      <c r="K26" s="186">
        <v>500</v>
      </c>
      <c r="L26" s="187">
        <f>H26/K26</f>
        <v>1.3320000000000001</v>
      </c>
    </row>
    <row r="27" spans="1:12" ht="14.25" customHeight="1" x14ac:dyDescent="0.15">
      <c r="A27" s="179" t="s">
        <v>45</v>
      </c>
      <c r="B27" s="188" t="s">
        <v>147</v>
      </c>
      <c r="C27" s="189"/>
      <c r="D27" s="193"/>
      <c r="E27" s="184" t="s">
        <v>1961</v>
      </c>
      <c r="F27" s="176" t="s">
        <v>939</v>
      </c>
      <c r="G27" s="185" t="s">
        <v>1962</v>
      </c>
      <c r="H27" s="186">
        <v>175</v>
      </c>
      <c r="I27" s="179" t="s">
        <v>898</v>
      </c>
      <c r="J27" s="185" t="s">
        <v>1964</v>
      </c>
      <c r="K27" s="186">
        <v>100</v>
      </c>
      <c r="L27" s="187">
        <f>H27/K27</f>
        <v>1.75</v>
      </c>
    </row>
    <row r="28" spans="1:12" ht="14.25" customHeight="1" x14ac:dyDescent="0.15">
      <c r="A28" s="179" t="s">
        <v>46</v>
      </c>
      <c r="B28" s="188" t="s">
        <v>375</v>
      </c>
      <c r="C28" s="189"/>
      <c r="D28" s="190"/>
      <c r="E28" s="184" t="s">
        <v>940</v>
      </c>
      <c r="F28" s="176" t="s">
        <v>2552</v>
      </c>
      <c r="G28" s="185" t="s">
        <v>941</v>
      </c>
      <c r="H28" s="186">
        <v>331</v>
      </c>
      <c r="I28" s="179" t="s">
        <v>899</v>
      </c>
      <c r="J28" s="185" t="s">
        <v>902</v>
      </c>
      <c r="K28" s="186">
        <v>1000</v>
      </c>
      <c r="L28" s="187">
        <f t="shared" ref="L28:L36" si="1">ROUNDDOWN(H28/K28,2)</f>
        <v>0.33</v>
      </c>
    </row>
    <row r="29" spans="1:12" ht="14.25" customHeight="1" x14ac:dyDescent="0.15">
      <c r="A29" s="179" t="s">
        <v>47</v>
      </c>
      <c r="B29" s="194" t="s">
        <v>376</v>
      </c>
      <c r="C29" s="195"/>
      <c r="D29" s="183" t="s">
        <v>679</v>
      </c>
      <c r="E29" s="184" t="s">
        <v>942</v>
      </c>
      <c r="F29" s="176" t="s">
        <v>2553</v>
      </c>
      <c r="G29" s="185" t="s">
        <v>941</v>
      </c>
      <c r="H29" s="186">
        <v>690</v>
      </c>
      <c r="I29" s="179" t="s">
        <v>899</v>
      </c>
      <c r="J29" s="185" t="s">
        <v>930</v>
      </c>
      <c r="K29" s="186">
        <v>2000</v>
      </c>
      <c r="L29" s="187">
        <f t="shared" si="1"/>
        <v>0.34</v>
      </c>
    </row>
    <row r="30" spans="1:12" ht="14.25" customHeight="1" x14ac:dyDescent="0.15">
      <c r="A30" s="179" t="s">
        <v>280</v>
      </c>
      <c r="B30" s="188" t="s">
        <v>415</v>
      </c>
      <c r="C30" s="189"/>
      <c r="D30" s="190" t="s">
        <v>778</v>
      </c>
      <c r="E30" s="184" t="s">
        <v>943</v>
      </c>
      <c r="F30" s="176" t="s">
        <v>2904</v>
      </c>
      <c r="G30" s="185" t="s">
        <v>944</v>
      </c>
      <c r="H30" s="186">
        <v>1706</v>
      </c>
      <c r="I30" s="179" t="s">
        <v>857</v>
      </c>
      <c r="J30" s="185" t="s">
        <v>945</v>
      </c>
      <c r="K30" s="186">
        <v>5000</v>
      </c>
      <c r="L30" s="187">
        <f t="shared" si="1"/>
        <v>0.34</v>
      </c>
    </row>
    <row r="31" spans="1:12" ht="14.25" customHeight="1" x14ac:dyDescent="0.15">
      <c r="A31" s="179" t="s">
        <v>48</v>
      </c>
      <c r="B31" s="188" t="s">
        <v>416</v>
      </c>
      <c r="C31" s="189"/>
      <c r="D31" s="183"/>
      <c r="E31" s="184" t="s">
        <v>946</v>
      </c>
      <c r="F31" s="176" t="s">
        <v>2313</v>
      </c>
      <c r="G31" s="185" t="s">
        <v>947</v>
      </c>
      <c r="H31" s="186">
        <v>501</v>
      </c>
      <c r="I31" s="179" t="s">
        <v>924</v>
      </c>
      <c r="J31" s="185" t="s">
        <v>925</v>
      </c>
      <c r="K31" s="186">
        <v>1000</v>
      </c>
      <c r="L31" s="187">
        <f t="shared" si="1"/>
        <v>0.5</v>
      </c>
    </row>
    <row r="32" spans="1:12" ht="14.25" customHeight="1" x14ac:dyDescent="0.15">
      <c r="A32" s="179" t="s">
        <v>49</v>
      </c>
      <c r="B32" s="181" t="s">
        <v>377</v>
      </c>
      <c r="C32" s="182"/>
      <c r="D32" s="183"/>
      <c r="E32" s="184" t="s">
        <v>948</v>
      </c>
      <c r="F32" s="176" t="s">
        <v>2314</v>
      </c>
      <c r="G32" s="185" t="s">
        <v>949</v>
      </c>
      <c r="H32" s="186">
        <v>607</v>
      </c>
      <c r="I32" s="179" t="s">
        <v>924</v>
      </c>
      <c r="J32" s="185" t="s">
        <v>950</v>
      </c>
      <c r="K32" s="186">
        <v>1000</v>
      </c>
      <c r="L32" s="187">
        <f t="shared" si="1"/>
        <v>0.6</v>
      </c>
    </row>
    <row r="33" spans="1:12" ht="14.25" customHeight="1" x14ac:dyDescent="0.15">
      <c r="A33" s="179" t="s">
        <v>50</v>
      </c>
      <c r="B33" s="188" t="s">
        <v>684</v>
      </c>
      <c r="C33" s="189"/>
      <c r="D33" s="190"/>
      <c r="E33" s="184" t="s">
        <v>951</v>
      </c>
      <c r="F33" s="176" t="s">
        <v>684</v>
      </c>
      <c r="G33" s="185" t="s">
        <v>952</v>
      </c>
      <c r="H33" s="186">
        <v>622</v>
      </c>
      <c r="I33" s="179" t="s">
        <v>899</v>
      </c>
      <c r="J33" s="185" t="s">
        <v>902</v>
      </c>
      <c r="K33" s="186">
        <v>1000</v>
      </c>
      <c r="L33" s="187">
        <f t="shared" si="1"/>
        <v>0.62</v>
      </c>
    </row>
    <row r="34" spans="1:12" ht="14.25" customHeight="1" x14ac:dyDescent="0.15">
      <c r="A34" s="179" t="s">
        <v>51</v>
      </c>
      <c r="B34" s="188" t="s">
        <v>685</v>
      </c>
      <c r="C34" s="189"/>
      <c r="D34" s="190"/>
      <c r="E34" s="184" t="s">
        <v>953</v>
      </c>
      <c r="F34" s="176" t="s">
        <v>2316</v>
      </c>
      <c r="G34" s="185" t="s">
        <v>954</v>
      </c>
      <c r="H34" s="186">
        <v>301</v>
      </c>
      <c r="I34" s="179" t="s">
        <v>899</v>
      </c>
      <c r="J34" s="185" t="s">
        <v>902</v>
      </c>
      <c r="K34" s="186">
        <v>1000</v>
      </c>
      <c r="L34" s="187">
        <f t="shared" si="1"/>
        <v>0.3</v>
      </c>
    </row>
    <row r="35" spans="1:12" ht="14.25" customHeight="1" x14ac:dyDescent="0.15">
      <c r="A35" s="179" t="s">
        <v>52</v>
      </c>
      <c r="B35" s="188" t="s">
        <v>0</v>
      </c>
      <c r="C35" s="189"/>
      <c r="D35" s="190"/>
      <c r="E35" s="184" t="s">
        <v>955</v>
      </c>
      <c r="F35" s="176" t="s">
        <v>0</v>
      </c>
      <c r="G35" s="185" t="s">
        <v>956</v>
      </c>
      <c r="H35" s="186">
        <v>404</v>
      </c>
      <c r="I35" s="179" t="s">
        <v>899</v>
      </c>
      <c r="J35" s="185" t="s">
        <v>957</v>
      </c>
      <c r="K35" s="186">
        <v>300</v>
      </c>
      <c r="L35" s="187">
        <f t="shared" si="1"/>
        <v>1.34</v>
      </c>
    </row>
    <row r="36" spans="1:12" ht="14.25" customHeight="1" x14ac:dyDescent="0.15">
      <c r="A36" s="179" t="s">
        <v>379</v>
      </c>
      <c r="B36" s="188" t="s">
        <v>417</v>
      </c>
      <c r="C36" s="189"/>
      <c r="D36" s="190"/>
      <c r="E36" s="184" t="s">
        <v>958</v>
      </c>
      <c r="F36" s="176" t="s">
        <v>959</v>
      </c>
      <c r="G36" s="185" t="s">
        <v>897</v>
      </c>
      <c r="H36" s="186">
        <v>175</v>
      </c>
      <c r="I36" s="179" t="s">
        <v>899</v>
      </c>
      <c r="J36" s="185" t="s">
        <v>960</v>
      </c>
      <c r="K36" s="186">
        <v>270</v>
      </c>
      <c r="L36" s="187">
        <f t="shared" si="1"/>
        <v>0.64</v>
      </c>
    </row>
    <row r="37" spans="1:12" ht="14.25" customHeight="1" x14ac:dyDescent="0.15">
      <c r="A37" s="156" t="s">
        <v>150</v>
      </c>
      <c r="D37" s="196"/>
      <c r="E37" s="196"/>
      <c r="G37" s="197"/>
      <c r="I37" s="198"/>
      <c r="J37" s="152"/>
      <c r="L37" s="199"/>
    </row>
    <row r="38" spans="1:12" ht="14.25" customHeight="1" thickBot="1" x14ac:dyDescent="0.2">
      <c r="A38" s="161" t="s">
        <v>690</v>
      </c>
      <c r="B38" s="398" t="s">
        <v>691</v>
      </c>
      <c r="C38" s="399"/>
      <c r="D38" s="164" t="s">
        <v>407</v>
      </c>
      <c r="E38" s="165" t="s">
        <v>895</v>
      </c>
      <c r="F38" s="162" t="s">
        <v>367</v>
      </c>
      <c r="G38" s="166" t="s">
        <v>366</v>
      </c>
      <c r="H38" s="167" t="s">
        <v>776</v>
      </c>
      <c r="I38" s="168" t="s">
        <v>408</v>
      </c>
      <c r="J38" s="168" t="s">
        <v>368</v>
      </c>
      <c r="K38" s="169" t="s">
        <v>775</v>
      </c>
      <c r="L38" s="170" t="s">
        <v>702</v>
      </c>
    </row>
    <row r="39" spans="1:12" ht="14.25" customHeight="1" thickTop="1" x14ac:dyDescent="0.15">
      <c r="A39" s="171" t="s">
        <v>2188</v>
      </c>
      <c r="B39" s="200" t="s">
        <v>686</v>
      </c>
      <c r="C39" s="201"/>
      <c r="D39" s="183"/>
      <c r="E39" s="175" t="s">
        <v>2634</v>
      </c>
      <c r="F39" s="176" t="s">
        <v>2637</v>
      </c>
      <c r="G39" s="185" t="s">
        <v>961</v>
      </c>
      <c r="H39" s="178">
        <v>114</v>
      </c>
      <c r="I39" s="202" t="s">
        <v>962</v>
      </c>
      <c r="J39" s="177" t="s">
        <v>2639</v>
      </c>
      <c r="K39" s="178">
        <v>250</v>
      </c>
      <c r="L39" s="187">
        <f>ROUNDDOWN(H39/K39,2)</f>
        <v>0.45</v>
      </c>
    </row>
    <row r="40" spans="1:12" ht="14.25" customHeight="1" x14ac:dyDescent="0.15">
      <c r="A40" s="179" t="s">
        <v>2189</v>
      </c>
      <c r="B40" s="203" t="s">
        <v>686</v>
      </c>
      <c r="C40" s="189"/>
      <c r="D40" s="190"/>
      <c r="E40" s="184" t="s">
        <v>2636</v>
      </c>
      <c r="F40" s="176" t="s">
        <v>2638</v>
      </c>
      <c r="G40" s="185" t="s">
        <v>961</v>
      </c>
      <c r="H40" s="186">
        <v>114</v>
      </c>
      <c r="I40" s="179" t="s">
        <v>962</v>
      </c>
      <c r="J40" s="185" t="s">
        <v>978</v>
      </c>
      <c r="K40" s="186">
        <v>250</v>
      </c>
      <c r="L40" s="187">
        <f>ROUNDDOWN(H40/K40,2)</f>
        <v>0.45</v>
      </c>
    </row>
    <row r="41" spans="1:12" ht="14.25" customHeight="1" x14ac:dyDescent="0.15">
      <c r="A41" s="179" t="s">
        <v>157</v>
      </c>
      <c r="B41" s="188" t="s">
        <v>687</v>
      </c>
      <c r="C41" s="189"/>
      <c r="D41" s="190"/>
      <c r="E41" s="184" t="s">
        <v>985</v>
      </c>
      <c r="F41" s="176" t="s">
        <v>964</v>
      </c>
      <c r="G41" s="185" t="s">
        <v>961</v>
      </c>
      <c r="H41" s="186">
        <v>136</v>
      </c>
      <c r="I41" s="179" t="s">
        <v>962</v>
      </c>
      <c r="J41" s="185" t="s">
        <v>979</v>
      </c>
      <c r="K41" s="186">
        <v>200</v>
      </c>
      <c r="L41" s="187">
        <f>ROUNDDOWN(H41/K41,2)</f>
        <v>0.68</v>
      </c>
    </row>
    <row r="42" spans="1:12" ht="14.25" customHeight="1" x14ac:dyDescent="0.15">
      <c r="A42" s="179" t="s">
        <v>158</v>
      </c>
      <c r="B42" s="188" t="s">
        <v>1</v>
      </c>
      <c r="C42" s="189"/>
      <c r="D42" s="190"/>
      <c r="E42" s="184" t="s">
        <v>2216</v>
      </c>
      <c r="F42" s="176" t="s">
        <v>2</v>
      </c>
      <c r="G42" s="185"/>
      <c r="H42" s="186">
        <v>486</v>
      </c>
      <c r="I42" s="179" t="s">
        <v>980</v>
      </c>
      <c r="J42" s="185" t="s">
        <v>982</v>
      </c>
      <c r="K42" s="186">
        <v>1000</v>
      </c>
      <c r="L42" s="187">
        <f>ROUNDDOWN(H42/K42,2)</f>
        <v>0.48</v>
      </c>
    </row>
    <row r="43" spans="1:12" ht="14.25" customHeight="1" x14ac:dyDescent="0.15">
      <c r="A43" s="179" t="s">
        <v>2190</v>
      </c>
      <c r="B43" s="188" t="s">
        <v>2084</v>
      </c>
      <c r="C43" s="189"/>
      <c r="D43" s="190"/>
      <c r="E43" s="184" t="s">
        <v>965</v>
      </c>
      <c r="F43" s="176" t="s">
        <v>966</v>
      </c>
      <c r="G43" s="185" t="s">
        <v>967</v>
      </c>
      <c r="H43" s="204">
        <v>194</v>
      </c>
      <c r="I43" s="202" t="s">
        <v>898</v>
      </c>
      <c r="J43" s="154" t="s">
        <v>989</v>
      </c>
      <c r="K43" s="186">
        <v>500</v>
      </c>
      <c r="L43" s="187">
        <f t="shared" ref="L43:L50" si="2">ROUNDDOWN(H43/K43,2)</f>
        <v>0.38</v>
      </c>
    </row>
    <row r="44" spans="1:12" ht="14.25" customHeight="1" x14ac:dyDescent="0.15">
      <c r="A44" s="179" t="s">
        <v>2191</v>
      </c>
      <c r="B44" s="188" t="s">
        <v>2083</v>
      </c>
      <c r="C44" s="189"/>
      <c r="D44" s="190"/>
      <c r="E44" s="184" t="s">
        <v>2082</v>
      </c>
      <c r="F44" s="188" t="s">
        <v>2081</v>
      </c>
      <c r="G44" s="185" t="s">
        <v>2096</v>
      </c>
      <c r="H44" s="205">
        <v>243</v>
      </c>
      <c r="I44" s="202" t="s">
        <v>898</v>
      </c>
      <c r="J44" s="206" t="s">
        <v>2097</v>
      </c>
      <c r="K44" s="186">
        <v>500</v>
      </c>
      <c r="L44" s="187">
        <v>0.54</v>
      </c>
    </row>
    <row r="45" spans="1:12" ht="14.25" customHeight="1" x14ac:dyDescent="0.15">
      <c r="A45" s="179" t="s">
        <v>181</v>
      </c>
      <c r="B45" s="188" t="s">
        <v>3</v>
      </c>
      <c r="C45" s="189"/>
      <c r="D45" s="190"/>
      <c r="E45" s="184" t="s">
        <v>2217</v>
      </c>
      <c r="F45" s="176" t="s">
        <v>4</v>
      </c>
      <c r="G45" s="185"/>
      <c r="H45" s="186">
        <v>331</v>
      </c>
      <c r="I45" s="179" t="s">
        <v>980</v>
      </c>
      <c r="J45" s="185" t="s">
        <v>983</v>
      </c>
      <c r="K45" s="186">
        <v>1000</v>
      </c>
      <c r="L45" s="187">
        <f t="shared" si="2"/>
        <v>0.33</v>
      </c>
    </row>
    <row r="46" spans="1:12" ht="14.25" customHeight="1" x14ac:dyDescent="0.15">
      <c r="A46" s="179" t="s">
        <v>182</v>
      </c>
      <c r="B46" s="396" t="s">
        <v>418</v>
      </c>
      <c r="C46" s="397"/>
      <c r="D46" s="190"/>
      <c r="E46" s="184" t="s">
        <v>990</v>
      </c>
      <c r="F46" s="176" t="s">
        <v>969</v>
      </c>
      <c r="G46" s="185" t="s">
        <v>768</v>
      </c>
      <c r="H46" s="186">
        <v>583</v>
      </c>
      <c r="I46" s="179" t="s">
        <v>898</v>
      </c>
      <c r="J46" s="185" t="s">
        <v>902</v>
      </c>
      <c r="K46" s="186">
        <v>1000</v>
      </c>
      <c r="L46" s="187">
        <f t="shared" si="2"/>
        <v>0.57999999999999996</v>
      </c>
    </row>
    <row r="47" spans="1:12" ht="14.25" customHeight="1" x14ac:dyDescent="0.15">
      <c r="A47" s="179" t="s">
        <v>183</v>
      </c>
      <c r="B47" s="188" t="s">
        <v>419</v>
      </c>
      <c r="C47" s="189"/>
      <c r="D47" s="190"/>
      <c r="E47" s="184" t="s">
        <v>2218</v>
      </c>
      <c r="F47" s="176" t="s">
        <v>970</v>
      </c>
      <c r="G47" s="185"/>
      <c r="H47" s="186">
        <v>884</v>
      </c>
      <c r="I47" s="179" t="s">
        <v>980</v>
      </c>
      <c r="J47" s="185" t="s">
        <v>983</v>
      </c>
      <c r="K47" s="186">
        <v>1000</v>
      </c>
      <c r="L47" s="187">
        <f t="shared" si="2"/>
        <v>0.88</v>
      </c>
    </row>
    <row r="48" spans="1:12" ht="14.25" customHeight="1" x14ac:dyDescent="0.15">
      <c r="A48" s="179" t="s">
        <v>184</v>
      </c>
      <c r="B48" s="396" t="s">
        <v>2671</v>
      </c>
      <c r="C48" s="397"/>
      <c r="D48" s="190"/>
      <c r="E48" s="184" t="s">
        <v>2696</v>
      </c>
      <c r="F48" s="176" t="s">
        <v>971</v>
      </c>
      <c r="G48" s="185"/>
      <c r="H48" s="186">
        <v>583</v>
      </c>
      <c r="I48" s="179" t="s">
        <v>898</v>
      </c>
      <c r="J48" s="185" t="s">
        <v>972</v>
      </c>
      <c r="K48" s="186">
        <v>400</v>
      </c>
      <c r="L48" s="187">
        <f t="shared" si="2"/>
        <v>1.45</v>
      </c>
    </row>
    <row r="49" spans="1:12" ht="14.25" customHeight="1" x14ac:dyDescent="0.15">
      <c r="A49" s="179" t="s">
        <v>185</v>
      </c>
      <c r="B49" s="188" t="s">
        <v>144</v>
      </c>
      <c r="C49" s="189"/>
      <c r="D49" s="190"/>
      <c r="E49" s="184" t="s">
        <v>991</v>
      </c>
      <c r="F49" s="176" t="s">
        <v>2544</v>
      </c>
      <c r="G49" s="185" t="s">
        <v>974</v>
      </c>
      <c r="H49" s="186">
        <v>690</v>
      </c>
      <c r="I49" s="179" t="s">
        <v>898</v>
      </c>
      <c r="J49" s="185" t="s">
        <v>919</v>
      </c>
      <c r="K49" s="186">
        <v>500</v>
      </c>
      <c r="L49" s="187">
        <f t="shared" si="2"/>
        <v>1.38</v>
      </c>
    </row>
    <row r="50" spans="1:12" ht="14.25" customHeight="1" x14ac:dyDescent="0.15">
      <c r="A50" s="179" t="s">
        <v>186</v>
      </c>
      <c r="B50" s="188" t="s">
        <v>145</v>
      </c>
      <c r="C50" s="189"/>
      <c r="D50" s="183" t="s">
        <v>679</v>
      </c>
      <c r="E50" s="184" t="s">
        <v>992</v>
      </c>
      <c r="F50" s="176" t="s">
        <v>2554</v>
      </c>
      <c r="G50" s="185" t="s">
        <v>976</v>
      </c>
      <c r="H50" s="186">
        <v>262</v>
      </c>
      <c r="I50" s="179" t="s">
        <v>898</v>
      </c>
      <c r="J50" s="185" t="s">
        <v>902</v>
      </c>
      <c r="K50" s="186">
        <v>1000</v>
      </c>
      <c r="L50" s="187">
        <f t="shared" si="2"/>
        <v>0.26</v>
      </c>
    </row>
    <row r="51" spans="1:12" ht="14.25" customHeight="1" x14ac:dyDescent="0.15">
      <c r="A51" s="179" t="s">
        <v>2192</v>
      </c>
      <c r="B51" s="188" t="s">
        <v>420</v>
      </c>
      <c r="C51" s="189"/>
      <c r="D51" s="190"/>
      <c r="E51" s="184" t="s">
        <v>993</v>
      </c>
      <c r="F51" s="176" t="s">
        <v>2555</v>
      </c>
      <c r="G51" s="185" t="s">
        <v>994</v>
      </c>
      <c r="H51" s="186">
        <v>437</v>
      </c>
      <c r="I51" s="179" t="s">
        <v>899</v>
      </c>
      <c r="J51" s="185" t="s">
        <v>919</v>
      </c>
      <c r="K51" s="186">
        <v>500</v>
      </c>
      <c r="L51" s="187">
        <f>ROUNDDOWN(H51/K51,2)</f>
        <v>0.87</v>
      </c>
    </row>
    <row r="52" spans="1:12" ht="14.25" customHeight="1" x14ac:dyDescent="0.15">
      <c r="A52" s="179" t="s">
        <v>2193</v>
      </c>
      <c r="B52" s="188" t="s">
        <v>421</v>
      </c>
      <c r="C52" s="189"/>
      <c r="D52" s="190"/>
      <c r="E52" s="184" t="s">
        <v>995</v>
      </c>
      <c r="F52" s="176" t="s">
        <v>2556</v>
      </c>
      <c r="G52" s="185" t="s">
        <v>976</v>
      </c>
      <c r="H52" s="186">
        <v>530</v>
      </c>
      <c r="I52" s="179" t="s">
        <v>899</v>
      </c>
      <c r="J52" s="185" t="s">
        <v>902</v>
      </c>
      <c r="K52" s="186">
        <v>1000</v>
      </c>
      <c r="L52" s="187">
        <f>ROUNDDOWN(H52/K52,2)</f>
        <v>0.53</v>
      </c>
    </row>
    <row r="53" spans="1:12" ht="14.25" customHeight="1" x14ac:dyDescent="0.15">
      <c r="A53" s="156" t="s">
        <v>151</v>
      </c>
      <c r="B53" s="207"/>
      <c r="C53" s="207"/>
      <c r="D53" s="208"/>
      <c r="E53" s="208"/>
      <c r="F53" s="207"/>
      <c r="G53" s="209"/>
      <c r="I53" s="210"/>
      <c r="J53" s="211"/>
      <c r="L53" s="199"/>
    </row>
    <row r="54" spans="1:12" ht="14.25" customHeight="1" thickBot="1" x14ac:dyDescent="0.2">
      <c r="A54" s="212" t="s">
        <v>690</v>
      </c>
      <c r="B54" s="398" t="s">
        <v>691</v>
      </c>
      <c r="C54" s="399"/>
      <c r="D54" s="164" t="s">
        <v>407</v>
      </c>
      <c r="E54" s="165" t="s">
        <v>895</v>
      </c>
      <c r="F54" s="162" t="s">
        <v>367</v>
      </c>
      <c r="G54" s="166" t="s">
        <v>366</v>
      </c>
      <c r="H54" s="167" t="s">
        <v>776</v>
      </c>
      <c r="I54" s="168" t="s">
        <v>408</v>
      </c>
      <c r="J54" s="168" t="s">
        <v>368</v>
      </c>
      <c r="K54" s="169" t="s">
        <v>775</v>
      </c>
      <c r="L54" s="170" t="s">
        <v>702</v>
      </c>
    </row>
    <row r="55" spans="1:12" ht="14.25" customHeight="1" thickTop="1" x14ac:dyDescent="0.15">
      <c r="A55" s="213" t="s">
        <v>187</v>
      </c>
      <c r="B55" s="188" t="s">
        <v>146</v>
      </c>
      <c r="C55" s="189"/>
      <c r="D55" s="190"/>
      <c r="E55" s="175" t="s">
        <v>2678</v>
      </c>
      <c r="F55" s="176" t="s">
        <v>2085</v>
      </c>
      <c r="G55" s="177"/>
      <c r="H55" s="178">
        <v>437</v>
      </c>
      <c r="I55" s="171" t="s">
        <v>2053</v>
      </c>
      <c r="J55" s="177" t="s">
        <v>2689</v>
      </c>
      <c r="K55" s="178">
        <v>500</v>
      </c>
      <c r="L55" s="187">
        <f>ROUNDDOWN(H55/K55,2)</f>
        <v>0.87</v>
      </c>
    </row>
    <row r="56" spans="1:12" ht="14.25" customHeight="1" x14ac:dyDescent="0.15">
      <c r="A56" s="213" t="s">
        <v>188</v>
      </c>
      <c r="B56" s="188" t="s">
        <v>422</v>
      </c>
      <c r="C56" s="189"/>
      <c r="D56" s="190" t="s">
        <v>779</v>
      </c>
      <c r="E56" s="184" t="s">
        <v>996</v>
      </c>
      <c r="F56" s="176" t="s">
        <v>2323</v>
      </c>
      <c r="G56" s="185" t="s">
        <v>997</v>
      </c>
      <c r="H56" s="186">
        <v>224</v>
      </c>
      <c r="I56" s="179" t="s">
        <v>899</v>
      </c>
      <c r="J56" s="185" t="s">
        <v>902</v>
      </c>
      <c r="K56" s="186">
        <v>1000</v>
      </c>
      <c r="L56" s="187">
        <f t="shared" ref="L56:L63" si="3">ROUNDDOWN(H56/K56,2)</f>
        <v>0.22</v>
      </c>
    </row>
    <row r="57" spans="1:12" ht="14.25" customHeight="1" x14ac:dyDescent="0.15">
      <c r="A57" s="213" t="s">
        <v>381</v>
      </c>
      <c r="B57" s="188" t="s">
        <v>423</v>
      </c>
      <c r="C57" s="189"/>
      <c r="D57" s="190"/>
      <c r="E57" s="184" t="s">
        <v>998</v>
      </c>
      <c r="F57" s="176" t="s">
        <v>2324</v>
      </c>
      <c r="G57" s="185" t="s">
        <v>997</v>
      </c>
      <c r="H57" s="186">
        <v>243</v>
      </c>
      <c r="I57" s="179" t="s">
        <v>899</v>
      </c>
      <c r="J57" s="185" t="s">
        <v>902</v>
      </c>
      <c r="K57" s="186">
        <v>1000</v>
      </c>
      <c r="L57" s="187">
        <f t="shared" si="3"/>
        <v>0.24</v>
      </c>
    </row>
    <row r="58" spans="1:12" ht="14.25" customHeight="1" x14ac:dyDescent="0.15">
      <c r="A58" s="213" t="s">
        <v>189</v>
      </c>
      <c r="B58" s="188" t="s">
        <v>424</v>
      </c>
      <c r="C58" s="189"/>
      <c r="D58" s="190"/>
      <c r="E58" s="184" t="s">
        <v>999</v>
      </c>
      <c r="F58" s="176" t="s">
        <v>2325</v>
      </c>
      <c r="G58" s="185" t="s">
        <v>1000</v>
      </c>
      <c r="H58" s="186">
        <v>238</v>
      </c>
      <c r="I58" s="179" t="s">
        <v>899</v>
      </c>
      <c r="J58" s="185" t="s">
        <v>902</v>
      </c>
      <c r="K58" s="186">
        <v>1000</v>
      </c>
      <c r="L58" s="187">
        <f t="shared" si="3"/>
        <v>0.23</v>
      </c>
    </row>
    <row r="59" spans="1:12" ht="14.25" customHeight="1" x14ac:dyDescent="0.15">
      <c r="A59" s="213" t="s">
        <v>382</v>
      </c>
      <c r="B59" s="188" t="s">
        <v>425</v>
      </c>
      <c r="C59" s="189"/>
      <c r="D59" s="190"/>
      <c r="E59" s="184" t="s">
        <v>1001</v>
      </c>
      <c r="F59" s="176" t="s">
        <v>2542</v>
      </c>
      <c r="G59" s="185" t="s">
        <v>997</v>
      </c>
      <c r="H59" s="186">
        <v>262</v>
      </c>
      <c r="I59" s="179" t="s">
        <v>899</v>
      </c>
      <c r="J59" s="185" t="s">
        <v>902</v>
      </c>
      <c r="K59" s="186">
        <v>1000</v>
      </c>
      <c r="L59" s="187">
        <f t="shared" si="3"/>
        <v>0.26</v>
      </c>
    </row>
    <row r="60" spans="1:12" ht="14.25" customHeight="1" x14ac:dyDescent="0.15">
      <c r="A60" s="213" t="s">
        <v>190</v>
      </c>
      <c r="B60" s="188" t="s">
        <v>426</v>
      </c>
      <c r="C60" s="189"/>
      <c r="D60" s="190"/>
      <c r="E60" s="184" t="s">
        <v>2680</v>
      </c>
      <c r="F60" s="176" t="s">
        <v>2086</v>
      </c>
      <c r="G60" s="185" t="s">
        <v>2681</v>
      </c>
      <c r="H60" s="186">
        <v>184</v>
      </c>
      <c r="I60" s="179" t="s">
        <v>898</v>
      </c>
      <c r="J60" s="185" t="s">
        <v>2679</v>
      </c>
      <c r="K60" s="186">
        <v>200</v>
      </c>
      <c r="L60" s="187">
        <f t="shared" si="3"/>
        <v>0.92</v>
      </c>
    </row>
    <row r="61" spans="1:12" ht="14.25" customHeight="1" x14ac:dyDescent="0.15">
      <c r="A61" s="213" t="s">
        <v>191</v>
      </c>
      <c r="B61" s="188" t="s">
        <v>159</v>
      </c>
      <c r="C61" s="189"/>
      <c r="D61" s="190"/>
      <c r="E61" s="184" t="s">
        <v>1002</v>
      </c>
      <c r="F61" s="176" t="s">
        <v>2543</v>
      </c>
      <c r="G61" s="185" t="s">
        <v>1003</v>
      </c>
      <c r="H61" s="186">
        <v>267</v>
      </c>
      <c r="I61" s="179" t="s">
        <v>934</v>
      </c>
      <c r="J61" s="185" t="s">
        <v>1004</v>
      </c>
      <c r="K61" s="186">
        <v>600</v>
      </c>
      <c r="L61" s="187">
        <f t="shared" si="3"/>
        <v>0.44</v>
      </c>
    </row>
    <row r="62" spans="1:12" ht="14.25" customHeight="1" x14ac:dyDescent="0.15">
      <c r="A62" s="213" t="s">
        <v>192</v>
      </c>
      <c r="B62" s="188" t="s">
        <v>736</v>
      </c>
      <c r="C62" s="189"/>
      <c r="D62" s="190"/>
      <c r="E62" s="184" t="s">
        <v>1005</v>
      </c>
      <c r="F62" s="176" t="s">
        <v>2328</v>
      </c>
      <c r="G62" s="185" t="s">
        <v>1003</v>
      </c>
      <c r="H62" s="186">
        <v>447</v>
      </c>
      <c r="I62" s="179" t="s">
        <v>934</v>
      </c>
      <c r="J62" s="185" t="s">
        <v>938</v>
      </c>
      <c r="K62" s="186">
        <v>500</v>
      </c>
      <c r="L62" s="187">
        <f t="shared" si="3"/>
        <v>0.89</v>
      </c>
    </row>
    <row r="63" spans="1:12" ht="14.25" customHeight="1" x14ac:dyDescent="0.15">
      <c r="A63" s="213" t="s">
        <v>193</v>
      </c>
      <c r="B63" s="188" t="s">
        <v>737</v>
      </c>
      <c r="C63" s="189"/>
      <c r="D63" s="190"/>
      <c r="E63" s="184" t="s">
        <v>2680</v>
      </c>
      <c r="F63" s="176" t="s">
        <v>2087</v>
      </c>
      <c r="G63" s="185"/>
      <c r="H63" s="186">
        <v>972</v>
      </c>
      <c r="I63" s="179" t="s">
        <v>934</v>
      </c>
      <c r="J63" s="185">
        <v>250</v>
      </c>
      <c r="K63" s="186">
        <v>250</v>
      </c>
      <c r="L63" s="187">
        <f t="shared" si="3"/>
        <v>3.88</v>
      </c>
    </row>
    <row r="64" spans="1:12" ht="14.25" customHeight="1" x14ac:dyDescent="0.15">
      <c r="A64" s="156" t="s">
        <v>152</v>
      </c>
      <c r="D64" s="196"/>
      <c r="E64" s="196"/>
      <c r="G64" s="197"/>
      <c r="I64" s="198"/>
      <c r="J64" s="152"/>
      <c r="L64" s="199"/>
    </row>
    <row r="65" spans="1:12" ht="14.25" customHeight="1" thickBot="1" x14ac:dyDescent="0.2">
      <c r="A65" s="212" t="s">
        <v>690</v>
      </c>
      <c r="B65" s="398" t="s">
        <v>691</v>
      </c>
      <c r="C65" s="399"/>
      <c r="D65" s="164" t="s">
        <v>407</v>
      </c>
      <c r="E65" s="165" t="s">
        <v>895</v>
      </c>
      <c r="F65" s="162" t="s">
        <v>367</v>
      </c>
      <c r="G65" s="166" t="s">
        <v>366</v>
      </c>
      <c r="H65" s="167" t="s">
        <v>776</v>
      </c>
      <c r="I65" s="168" t="s">
        <v>408</v>
      </c>
      <c r="J65" s="168" t="s">
        <v>368</v>
      </c>
      <c r="K65" s="169" t="s">
        <v>775</v>
      </c>
      <c r="L65" s="170" t="s">
        <v>702</v>
      </c>
    </row>
    <row r="66" spans="1:12" ht="14.25" customHeight="1" thickTop="1" x14ac:dyDescent="0.15">
      <c r="A66" s="216" t="s">
        <v>194</v>
      </c>
      <c r="B66" s="217" t="s">
        <v>427</v>
      </c>
      <c r="C66" s="201"/>
      <c r="D66" s="183"/>
      <c r="E66" s="175" t="s">
        <v>1006</v>
      </c>
      <c r="F66" s="176" t="s">
        <v>2557</v>
      </c>
      <c r="G66" s="177" t="s">
        <v>1007</v>
      </c>
      <c r="H66" s="178">
        <v>1020</v>
      </c>
      <c r="I66" s="179" t="s">
        <v>899</v>
      </c>
      <c r="J66" s="177" t="s">
        <v>902</v>
      </c>
      <c r="K66" s="178">
        <v>1000</v>
      </c>
      <c r="L66" s="187">
        <f t="shared" ref="L66:L81" si="4">ROUNDDOWN(H66/K66,2)</f>
        <v>1.02</v>
      </c>
    </row>
    <row r="67" spans="1:12" ht="14.25" customHeight="1" x14ac:dyDescent="0.15">
      <c r="A67" s="213" t="s">
        <v>195</v>
      </c>
      <c r="B67" s="188" t="s">
        <v>428</v>
      </c>
      <c r="C67" s="189"/>
      <c r="D67" s="190"/>
      <c r="E67" s="184" t="s">
        <v>1008</v>
      </c>
      <c r="F67" s="176" t="s">
        <v>1009</v>
      </c>
      <c r="G67" s="185" t="s">
        <v>1010</v>
      </c>
      <c r="H67" s="186">
        <v>554</v>
      </c>
      <c r="I67" s="179" t="s">
        <v>1011</v>
      </c>
      <c r="J67" s="185" t="s">
        <v>1024</v>
      </c>
      <c r="K67" s="186">
        <v>1000</v>
      </c>
      <c r="L67" s="187">
        <f t="shared" si="4"/>
        <v>0.55000000000000004</v>
      </c>
    </row>
    <row r="68" spans="1:12" ht="14.25" customHeight="1" x14ac:dyDescent="0.15">
      <c r="A68" s="213" t="s">
        <v>196</v>
      </c>
      <c r="B68" s="188" t="s">
        <v>738</v>
      </c>
      <c r="C68" s="189"/>
      <c r="D68" s="190"/>
      <c r="E68" s="184" t="s">
        <v>1025</v>
      </c>
      <c r="F68" s="176" t="s">
        <v>2330</v>
      </c>
      <c r="G68" s="185" t="s">
        <v>1012</v>
      </c>
      <c r="H68" s="186">
        <v>350</v>
      </c>
      <c r="I68" s="179" t="s">
        <v>899</v>
      </c>
      <c r="J68" s="185" t="s">
        <v>902</v>
      </c>
      <c r="K68" s="186">
        <v>1000</v>
      </c>
      <c r="L68" s="187">
        <f t="shared" si="4"/>
        <v>0.35</v>
      </c>
    </row>
    <row r="69" spans="1:12" ht="14.25" customHeight="1" x14ac:dyDescent="0.15">
      <c r="A69" s="213" t="s">
        <v>197</v>
      </c>
      <c r="B69" s="188" t="s">
        <v>429</v>
      </c>
      <c r="C69" s="189"/>
      <c r="D69" s="190"/>
      <c r="E69" s="184" t="s">
        <v>1026</v>
      </c>
      <c r="F69" s="176" t="s">
        <v>2331</v>
      </c>
      <c r="G69" s="185" t="s">
        <v>1027</v>
      </c>
      <c r="H69" s="186">
        <v>408</v>
      </c>
      <c r="I69" s="179" t="s">
        <v>899</v>
      </c>
      <c r="J69" s="185" t="s">
        <v>977</v>
      </c>
      <c r="K69" s="186">
        <v>500</v>
      </c>
      <c r="L69" s="187">
        <f t="shared" si="4"/>
        <v>0.81</v>
      </c>
    </row>
    <row r="70" spans="1:12" ht="14.25" customHeight="1" x14ac:dyDescent="0.15">
      <c r="A70" s="213" t="s">
        <v>198</v>
      </c>
      <c r="B70" s="188" t="s">
        <v>430</v>
      </c>
      <c r="C70" s="189"/>
      <c r="D70" s="190"/>
      <c r="E70" s="184" t="s">
        <v>1028</v>
      </c>
      <c r="F70" s="176" t="s">
        <v>2558</v>
      </c>
      <c r="G70" s="185" t="s">
        <v>1027</v>
      </c>
      <c r="H70" s="186">
        <v>301</v>
      </c>
      <c r="I70" s="179" t="s">
        <v>899</v>
      </c>
      <c r="J70" s="185" t="s">
        <v>977</v>
      </c>
      <c r="K70" s="186">
        <v>500</v>
      </c>
      <c r="L70" s="187">
        <f t="shared" si="4"/>
        <v>0.6</v>
      </c>
    </row>
    <row r="71" spans="1:12" ht="14.25" customHeight="1" x14ac:dyDescent="0.15">
      <c r="A71" s="213" t="s">
        <v>199</v>
      </c>
      <c r="B71" s="188" t="s">
        <v>431</v>
      </c>
      <c r="C71" s="189"/>
      <c r="D71" s="190"/>
      <c r="E71" s="184" t="s">
        <v>1029</v>
      </c>
      <c r="F71" s="176" t="s">
        <v>2333</v>
      </c>
      <c r="G71" s="185" t="s">
        <v>1014</v>
      </c>
      <c r="H71" s="186">
        <v>384</v>
      </c>
      <c r="I71" s="179" t="s">
        <v>899</v>
      </c>
      <c r="J71" s="185" t="s">
        <v>902</v>
      </c>
      <c r="K71" s="186">
        <v>1000</v>
      </c>
      <c r="L71" s="187">
        <f t="shared" si="4"/>
        <v>0.38</v>
      </c>
    </row>
    <row r="72" spans="1:12" ht="14.25" customHeight="1" x14ac:dyDescent="0.15">
      <c r="A72" s="213" t="s">
        <v>200</v>
      </c>
      <c r="B72" s="188" t="s">
        <v>432</v>
      </c>
      <c r="C72" s="189"/>
      <c r="D72" s="190"/>
      <c r="E72" s="184" t="s">
        <v>1030</v>
      </c>
      <c r="F72" s="176" t="s">
        <v>1015</v>
      </c>
      <c r="G72" s="185" t="s">
        <v>956</v>
      </c>
      <c r="H72" s="186">
        <v>68</v>
      </c>
      <c r="I72" s="179" t="s">
        <v>1031</v>
      </c>
      <c r="J72" s="185" t="s">
        <v>1032</v>
      </c>
      <c r="K72" s="186">
        <v>100</v>
      </c>
      <c r="L72" s="187">
        <f t="shared" si="4"/>
        <v>0.68</v>
      </c>
    </row>
    <row r="73" spans="1:12" ht="14.25" customHeight="1" x14ac:dyDescent="0.15">
      <c r="A73" s="213" t="s">
        <v>201</v>
      </c>
      <c r="B73" s="188" t="s">
        <v>160</v>
      </c>
      <c r="C73" s="189"/>
      <c r="D73" s="190"/>
      <c r="E73" s="184" t="s">
        <v>1033</v>
      </c>
      <c r="F73" s="176" t="s">
        <v>1017</v>
      </c>
      <c r="G73" s="185" t="s">
        <v>1018</v>
      </c>
      <c r="H73" s="186">
        <v>77</v>
      </c>
      <c r="I73" s="179" t="s">
        <v>962</v>
      </c>
      <c r="J73" s="185" t="s">
        <v>1034</v>
      </c>
      <c r="K73" s="186">
        <v>400</v>
      </c>
      <c r="L73" s="187">
        <f t="shared" si="4"/>
        <v>0.19</v>
      </c>
    </row>
    <row r="74" spans="1:12" ht="14.25" customHeight="1" x14ac:dyDescent="0.15">
      <c r="A74" s="213" t="s">
        <v>202</v>
      </c>
      <c r="B74" s="188" t="s">
        <v>161</v>
      </c>
      <c r="C74" s="189"/>
      <c r="D74" s="190"/>
      <c r="E74" s="184" t="s">
        <v>1035</v>
      </c>
      <c r="F74" s="176" t="s">
        <v>1019</v>
      </c>
      <c r="G74" s="185" t="s">
        <v>1018</v>
      </c>
      <c r="H74" s="186">
        <v>77</v>
      </c>
      <c r="I74" s="179" t="s">
        <v>962</v>
      </c>
      <c r="J74" s="185" t="s">
        <v>1034</v>
      </c>
      <c r="K74" s="186">
        <v>400</v>
      </c>
      <c r="L74" s="187">
        <f t="shared" si="4"/>
        <v>0.19</v>
      </c>
    </row>
    <row r="75" spans="1:12" ht="14.25" customHeight="1" x14ac:dyDescent="0.15">
      <c r="A75" s="213" t="s">
        <v>203</v>
      </c>
      <c r="B75" s="188" t="s">
        <v>162</v>
      </c>
      <c r="C75" s="189"/>
      <c r="D75" s="190"/>
      <c r="E75" s="184" t="s">
        <v>1036</v>
      </c>
      <c r="F75" s="176" t="s">
        <v>162</v>
      </c>
      <c r="G75" s="185" t="s">
        <v>1020</v>
      </c>
      <c r="H75" s="186">
        <v>68</v>
      </c>
      <c r="I75" s="179" t="s">
        <v>962</v>
      </c>
      <c r="J75" s="185" t="s">
        <v>1037</v>
      </c>
      <c r="K75" s="186">
        <v>350</v>
      </c>
      <c r="L75" s="187">
        <f t="shared" si="4"/>
        <v>0.19</v>
      </c>
    </row>
    <row r="76" spans="1:12" ht="14.25" customHeight="1" x14ac:dyDescent="0.15">
      <c r="A76" s="213" t="s">
        <v>204</v>
      </c>
      <c r="B76" s="188" t="s">
        <v>163</v>
      </c>
      <c r="C76" s="189"/>
      <c r="D76" s="190"/>
      <c r="E76" s="184" t="s">
        <v>1038</v>
      </c>
      <c r="F76" s="176" t="s">
        <v>1021</v>
      </c>
      <c r="G76" s="185" t="s">
        <v>1020</v>
      </c>
      <c r="H76" s="186">
        <v>68</v>
      </c>
      <c r="I76" s="179" t="s">
        <v>962</v>
      </c>
      <c r="J76" s="185" t="s">
        <v>1022</v>
      </c>
      <c r="K76" s="186">
        <v>170</v>
      </c>
      <c r="L76" s="187">
        <f t="shared" si="4"/>
        <v>0.4</v>
      </c>
    </row>
    <row r="77" spans="1:12" ht="14.25" customHeight="1" x14ac:dyDescent="0.15">
      <c r="A77" s="213" t="s">
        <v>205</v>
      </c>
      <c r="B77" s="188" t="s">
        <v>164</v>
      </c>
      <c r="C77" s="189"/>
      <c r="D77" s="190"/>
      <c r="E77" s="184" t="s">
        <v>1039</v>
      </c>
      <c r="F77" s="176" t="s">
        <v>164</v>
      </c>
      <c r="G77" s="185" t="s">
        <v>1020</v>
      </c>
      <c r="H77" s="186">
        <v>35</v>
      </c>
      <c r="I77" s="179" t="s">
        <v>898</v>
      </c>
      <c r="J77" s="185" t="s">
        <v>1023</v>
      </c>
      <c r="K77" s="186">
        <v>30</v>
      </c>
      <c r="L77" s="187">
        <f t="shared" si="4"/>
        <v>1.1599999999999999</v>
      </c>
    </row>
    <row r="78" spans="1:12" ht="14.25" customHeight="1" x14ac:dyDescent="0.15">
      <c r="A78" s="213" t="s">
        <v>206</v>
      </c>
      <c r="B78" s="188" t="s">
        <v>722</v>
      </c>
      <c r="C78" s="189"/>
      <c r="D78" s="190"/>
      <c r="E78" s="184" t="s">
        <v>1040</v>
      </c>
      <c r="F78" s="176" t="s">
        <v>1041</v>
      </c>
      <c r="G78" s="185" t="s">
        <v>1020</v>
      </c>
      <c r="H78" s="186">
        <v>9</v>
      </c>
      <c r="I78" s="179" t="s">
        <v>962</v>
      </c>
      <c r="J78" s="185" t="s">
        <v>1042</v>
      </c>
      <c r="K78" s="186">
        <v>10</v>
      </c>
      <c r="L78" s="187">
        <f t="shared" si="4"/>
        <v>0.9</v>
      </c>
    </row>
    <row r="79" spans="1:12" ht="14.25" customHeight="1" x14ac:dyDescent="0.15">
      <c r="A79" s="213" t="s">
        <v>207</v>
      </c>
      <c r="B79" s="188" t="s">
        <v>165</v>
      </c>
      <c r="C79" s="189"/>
      <c r="D79" s="190"/>
      <c r="E79" s="184" t="s">
        <v>1043</v>
      </c>
      <c r="F79" s="176" t="s">
        <v>2335</v>
      </c>
      <c r="G79" s="185" t="s">
        <v>1044</v>
      </c>
      <c r="H79" s="186">
        <v>272</v>
      </c>
      <c r="I79" s="179" t="s">
        <v>898</v>
      </c>
      <c r="J79" s="185" t="s">
        <v>1045</v>
      </c>
      <c r="K79" s="186">
        <v>198</v>
      </c>
      <c r="L79" s="187">
        <f t="shared" si="4"/>
        <v>1.37</v>
      </c>
    </row>
    <row r="80" spans="1:12" ht="14.25" customHeight="1" x14ac:dyDescent="0.15">
      <c r="A80" s="213" t="s">
        <v>208</v>
      </c>
      <c r="B80" s="188" t="s">
        <v>166</v>
      </c>
      <c r="C80" s="189"/>
      <c r="D80" s="190"/>
      <c r="E80" s="184" t="s">
        <v>1046</v>
      </c>
      <c r="F80" s="176" t="s">
        <v>2336</v>
      </c>
      <c r="G80" s="185" t="s">
        <v>1047</v>
      </c>
      <c r="H80" s="186">
        <v>83</v>
      </c>
      <c r="I80" s="179" t="s">
        <v>898</v>
      </c>
      <c r="J80" s="185" t="s">
        <v>1048</v>
      </c>
      <c r="K80" s="186">
        <v>180</v>
      </c>
      <c r="L80" s="187">
        <f t="shared" si="4"/>
        <v>0.46</v>
      </c>
    </row>
    <row r="81" spans="1:12" ht="14.25" customHeight="1" x14ac:dyDescent="0.15">
      <c r="A81" s="213" t="s">
        <v>209</v>
      </c>
      <c r="B81" s="188" t="s">
        <v>167</v>
      </c>
      <c r="C81" s="189"/>
      <c r="D81" s="190"/>
      <c r="E81" s="184" t="s">
        <v>1049</v>
      </c>
      <c r="F81" s="176" t="s">
        <v>688</v>
      </c>
      <c r="G81" s="185" t="s">
        <v>1050</v>
      </c>
      <c r="H81" s="186">
        <v>234</v>
      </c>
      <c r="I81" s="179" t="s">
        <v>934</v>
      </c>
      <c r="J81" s="185" t="s">
        <v>1051</v>
      </c>
      <c r="K81" s="186">
        <v>1000</v>
      </c>
      <c r="L81" s="187">
        <f t="shared" si="4"/>
        <v>0.23</v>
      </c>
    </row>
    <row r="82" spans="1:12" ht="14.25" customHeight="1" x14ac:dyDescent="0.15">
      <c r="A82" s="156" t="s">
        <v>153</v>
      </c>
      <c r="B82" s="207"/>
      <c r="C82" s="207"/>
      <c r="D82" s="208"/>
      <c r="E82" s="208"/>
      <c r="F82" s="207"/>
      <c r="G82" s="209"/>
      <c r="I82" s="210"/>
      <c r="J82" s="211"/>
      <c r="L82" s="199"/>
    </row>
    <row r="83" spans="1:12" ht="14.25" customHeight="1" thickBot="1" x14ac:dyDescent="0.2">
      <c r="A83" s="212" t="s">
        <v>690</v>
      </c>
      <c r="B83" s="398" t="s">
        <v>691</v>
      </c>
      <c r="C83" s="399"/>
      <c r="D83" s="164" t="s">
        <v>407</v>
      </c>
      <c r="E83" s="165" t="s">
        <v>895</v>
      </c>
      <c r="F83" s="179" t="s">
        <v>367</v>
      </c>
      <c r="G83" s="166" t="s">
        <v>366</v>
      </c>
      <c r="H83" s="167" t="s">
        <v>776</v>
      </c>
      <c r="I83" s="168" t="s">
        <v>408</v>
      </c>
      <c r="J83" s="168" t="s">
        <v>368</v>
      </c>
      <c r="K83" s="169" t="s">
        <v>775</v>
      </c>
      <c r="L83" s="170" t="s">
        <v>702</v>
      </c>
    </row>
    <row r="84" spans="1:12" ht="14.25" customHeight="1" thickTop="1" x14ac:dyDescent="0.15">
      <c r="A84" s="213" t="s">
        <v>210</v>
      </c>
      <c r="B84" s="218" t="s">
        <v>433</v>
      </c>
      <c r="C84" s="189"/>
      <c r="D84" s="183"/>
      <c r="E84" s="175" t="s">
        <v>1052</v>
      </c>
      <c r="F84" s="219" t="s">
        <v>2455</v>
      </c>
      <c r="G84" s="177" t="s">
        <v>770</v>
      </c>
      <c r="H84" s="178">
        <v>1380</v>
      </c>
      <c r="I84" s="179" t="s">
        <v>899</v>
      </c>
      <c r="J84" s="177" t="s">
        <v>919</v>
      </c>
      <c r="K84" s="178">
        <v>500</v>
      </c>
      <c r="L84" s="187">
        <f t="shared" ref="L84:L91" si="5">ROUNDDOWN(H84/K84,2)</f>
        <v>2.76</v>
      </c>
    </row>
    <row r="85" spans="1:12" ht="14.25" customHeight="1" x14ac:dyDescent="0.15">
      <c r="A85" s="213" t="s">
        <v>211</v>
      </c>
      <c r="B85" s="218" t="s">
        <v>434</v>
      </c>
      <c r="C85" s="189"/>
      <c r="D85" s="190"/>
      <c r="E85" s="184" t="s">
        <v>1053</v>
      </c>
      <c r="F85" s="176" t="s">
        <v>2454</v>
      </c>
      <c r="G85" s="185" t="s">
        <v>1054</v>
      </c>
      <c r="H85" s="204">
        <v>1263</v>
      </c>
      <c r="I85" s="179" t="s">
        <v>899</v>
      </c>
      <c r="J85" s="185" t="s">
        <v>1055</v>
      </c>
      <c r="K85" s="186">
        <v>1000</v>
      </c>
      <c r="L85" s="187">
        <f t="shared" si="5"/>
        <v>1.26</v>
      </c>
    </row>
    <row r="86" spans="1:12" ht="14.25" customHeight="1" x14ac:dyDescent="0.15">
      <c r="A86" s="213" t="s">
        <v>212</v>
      </c>
      <c r="B86" s="188" t="s">
        <v>436</v>
      </c>
      <c r="C86" s="189"/>
      <c r="D86" s="190"/>
      <c r="E86" s="184" t="s">
        <v>1056</v>
      </c>
      <c r="F86" s="176" t="s">
        <v>1057</v>
      </c>
      <c r="G86" s="185" t="s">
        <v>1058</v>
      </c>
      <c r="H86" s="186">
        <v>1439</v>
      </c>
      <c r="I86" s="179" t="s">
        <v>899</v>
      </c>
      <c r="J86" s="185" t="s">
        <v>1059</v>
      </c>
      <c r="K86" s="186">
        <v>650</v>
      </c>
      <c r="L86" s="187">
        <f t="shared" si="5"/>
        <v>2.21</v>
      </c>
    </row>
    <row r="87" spans="1:12" ht="14.25" customHeight="1" x14ac:dyDescent="0.15">
      <c r="A87" s="220" t="s">
        <v>2194</v>
      </c>
      <c r="B87" s="188" t="s">
        <v>739</v>
      </c>
      <c r="C87" s="189"/>
      <c r="D87" s="190" t="s">
        <v>679</v>
      </c>
      <c r="E87" s="184" t="s">
        <v>2645</v>
      </c>
      <c r="F87" s="176" t="s">
        <v>2539</v>
      </c>
      <c r="G87" s="185" t="s">
        <v>1060</v>
      </c>
      <c r="H87" s="186">
        <v>248</v>
      </c>
      <c r="I87" s="179" t="s">
        <v>899</v>
      </c>
      <c r="J87" s="185" t="s">
        <v>1110</v>
      </c>
      <c r="K87" s="186">
        <v>200</v>
      </c>
      <c r="L87" s="187">
        <f t="shared" si="5"/>
        <v>1.24</v>
      </c>
    </row>
    <row r="88" spans="1:12" ht="14.25" customHeight="1" x14ac:dyDescent="0.15">
      <c r="A88" s="220" t="s">
        <v>2195</v>
      </c>
      <c r="B88" s="188" t="s">
        <v>739</v>
      </c>
      <c r="C88" s="189"/>
      <c r="D88" s="190" t="s">
        <v>679</v>
      </c>
      <c r="E88" s="184" t="s">
        <v>2644</v>
      </c>
      <c r="F88" s="176" t="s">
        <v>2540</v>
      </c>
      <c r="G88" s="185" t="s">
        <v>1060</v>
      </c>
      <c r="H88" s="186">
        <v>270</v>
      </c>
      <c r="I88" s="179" t="s">
        <v>899</v>
      </c>
      <c r="J88" s="185" t="s">
        <v>1110</v>
      </c>
      <c r="K88" s="186">
        <v>200</v>
      </c>
      <c r="L88" s="187">
        <f t="shared" si="5"/>
        <v>1.35</v>
      </c>
    </row>
    <row r="89" spans="1:12" ht="14.25" customHeight="1" x14ac:dyDescent="0.15">
      <c r="A89" s="220" t="s">
        <v>2640</v>
      </c>
      <c r="B89" s="188" t="s">
        <v>2642</v>
      </c>
      <c r="C89" s="189"/>
      <c r="D89" s="190" t="s">
        <v>679</v>
      </c>
      <c r="E89" s="184" t="s">
        <v>2643</v>
      </c>
      <c r="F89" s="176" t="s">
        <v>2647</v>
      </c>
      <c r="G89" s="185" t="s">
        <v>1060</v>
      </c>
      <c r="H89" s="186">
        <v>184</v>
      </c>
      <c r="I89" s="179" t="s">
        <v>898</v>
      </c>
      <c r="J89" s="185" t="s">
        <v>2649</v>
      </c>
      <c r="K89" s="186">
        <v>120</v>
      </c>
      <c r="L89" s="187">
        <f t="shared" si="5"/>
        <v>1.53</v>
      </c>
    </row>
    <row r="90" spans="1:12" ht="14.25" customHeight="1" x14ac:dyDescent="0.15">
      <c r="A90" s="220" t="s">
        <v>2641</v>
      </c>
      <c r="B90" s="188" t="s">
        <v>2642</v>
      </c>
      <c r="C90" s="189"/>
      <c r="D90" s="190" t="s">
        <v>679</v>
      </c>
      <c r="E90" s="184" t="s">
        <v>2646</v>
      </c>
      <c r="F90" s="176" t="s">
        <v>2648</v>
      </c>
      <c r="G90" s="185" t="s">
        <v>1060</v>
      </c>
      <c r="H90" s="186">
        <v>194</v>
      </c>
      <c r="I90" s="179" t="s">
        <v>898</v>
      </c>
      <c r="J90" s="185" t="s">
        <v>2650</v>
      </c>
      <c r="K90" s="186">
        <v>120</v>
      </c>
      <c r="L90" s="187">
        <f t="shared" si="5"/>
        <v>1.61</v>
      </c>
    </row>
    <row r="91" spans="1:12" ht="14.25" customHeight="1" x14ac:dyDescent="0.15">
      <c r="A91" s="220" t="s">
        <v>2196</v>
      </c>
      <c r="B91" s="188" t="s">
        <v>2061</v>
      </c>
      <c r="C91" s="189"/>
      <c r="D91" s="190"/>
      <c r="E91" s="184" t="s">
        <v>1061</v>
      </c>
      <c r="F91" s="176" t="s">
        <v>2541</v>
      </c>
      <c r="G91" s="185" t="s">
        <v>1062</v>
      </c>
      <c r="H91" s="186">
        <v>807</v>
      </c>
      <c r="I91" s="179" t="s">
        <v>899</v>
      </c>
      <c r="J91" s="185" t="s">
        <v>919</v>
      </c>
      <c r="K91" s="186">
        <v>500</v>
      </c>
      <c r="L91" s="187">
        <f t="shared" si="5"/>
        <v>1.61</v>
      </c>
    </row>
    <row r="92" spans="1:12" ht="14.25" customHeight="1" x14ac:dyDescent="0.15">
      <c r="A92" s="156" t="s">
        <v>154</v>
      </c>
      <c r="D92" s="196"/>
      <c r="E92" s="196"/>
      <c r="G92" s="197"/>
      <c r="I92" s="198"/>
      <c r="J92" s="152"/>
      <c r="L92" s="199"/>
    </row>
    <row r="93" spans="1:12" ht="14.25" customHeight="1" thickBot="1" x14ac:dyDescent="0.2">
      <c r="A93" s="212" t="s">
        <v>690</v>
      </c>
      <c r="B93" s="398" t="s">
        <v>691</v>
      </c>
      <c r="C93" s="399"/>
      <c r="D93" s="164" t="s">
        <v>407</v>
      </c>
      <c r="E93" s="165" t="s">
        <v>895</v>
      </c>
      <c r="F93" s="170" t="s">
        <v>367</v>
      </c>
      <c r="G93" s="166" t="s">
        <v>366</v>
      </c>
      <c r="H93" s="167" t="s">
        <v>776</v>
      </c>
      <c r="I93" s="168" t="s">
        <v>408</v>
      </c>
      <c r="J93" s="168" t="s">
        <v>368</v>
      </c>
      <c r="K93" s="169" t="s">
        <v>775</v>
      </c>
      <c r="L93" s="170" t="s">
        <v>702</v>
      </c>
    </row>
    <row r="94" spans="1:12" ht="14.25" customHeight="1" thickTop="1" x14ac:dyDescent="0.15">
      <c r="A94" s="221" t="s">
        <v>213</v>
      </c>
      <c r="B94" s="222" t="s">
        <v>437</v>
      </c>
      <c r="C94" s="211"/>
      <c r="D94" s="223"/>
      <c r="E94" s="175" t="s">
        <v>2697</v>
      </c>
      <c r="F94" s="176" t="s">
        <v>1063</v>
      </c>
      <c r="G94" s="177"/>
      <c r="H94" s="178">
        <v>252</v>
      </c>
      <c r="I94" s="171" t="s">
        <v>1064</v>
      </c>
      <c r="J94" s="177" t="s">
        <v>1065</v>
      </c>
      <c r="K94" s="178">
        <v>30</v>
      </c>
      <c r="L94" s="187">
        <f t="shared" ref="L94:L131" si="6">ROUNDDOWN(H94/K94,2)</f>
        <v>8.4</v>
      </c>
    </row>
    <row r="95" spans="1:12" ht="14.25" customHeight="1" x14ac:dyDescent="0.15">
      <c r="A95" s="213" t="s">
        <v>214</v>
      </c>
      <c r="B95" s="188" t="s">
        <v>438</v>
      </c>
      <c r="C95" s="189"/>
      <c r="D95" s="190"/>
      <c r="E95" s="184" t="s">
        <v>2221</v>
      </c>
      <c r="F95" s="176" t="s">
        <v>1066</v>
      </c>
      <c r="G95" s="185"/>
      <c r="H95" s="186">
        <v>291</v>
      </c>
      <c r="I95" s="179" t="s">
        <v>1067</v>
      </c>
      <c r="J95" s="185" t="s">
        <v>1068</v>
      </c>
      <c r="K95" s="186">
        <v>100</v>
      </c>
      <c r="L95" s="187">
        <f t="shared" si="6"/>
        <v>2.91</v>
      </c>
    </row>
    <row r="96" spans="1:12" ht="14.25" customHeight="1" x14ac:dyDescent="0.15">
      <c r="A96" s="213" t="s">
        <v>215</v>
      </c>
      <c r="B96" s="188" t="s">
        <v>439</v>
      </c>
      <c r="C96" s="189"/>
      <c r="D96" s="190"/>
      <c r="E96" s="184" t="s">
        <v>1069</v>
      </c>
      <c r="F96" s="176" t="s">
        <v>1070</v>
      </c>
      <c r="G96" s="185" t="s">
        <v>1071</v>
      </c>
      <c r="H96" s="186">
        <v>481</v>
      </c>
      <c r="I96" s="179" t="s">
        <v>1011</v>
      </c>
      <c r="J96" s="185" t="s">
        <v>1072</v>
      </c>
      <c r="K96" s="186">
        <v>285</v>
      </c>
      <c r="L96" s="187">
        <f t="shared" si="6"/>
        <v>1.68</v>
      </c>
    </row>
    <row r="97" spans="1:12" ht="14.25" customHeight="1" x14ac:dyDescent="0.15">
      <c r="A97" s="213" t="s">
        <v>216</v>
      </c>
      <c r="B97" s="188" t="s">
        <v>440</v>
      </c>
      <c r="C97" s="189"/>
      <c r="D97" s="190"/>
      <c r="E97" s="184" t="s">
        <v>2222</v>
      </c>
      <c r="F97" s="176" t="s">
        <v>1073</v>
      </c>
      <c r="G97" s="185"/>
      <c r="H97" s="186">
        <v>2624</v>
      </c>
      <c r="I97" s="179" t="s">
        <v>1074</v>
      </c>
      <c r="J97" s="185" t="s">
        <v>1075</v>
      </c>
      <c r="K97" s="186">
        <v>1000</v>
      </c>
      <c r="L97" s="187">
        <f t="shared" si="6"/>
        <v>2.62</v>
      </c>
    </row>
    <row r="98" spans="1:12" ht="14.25" customHeight="1" x14ac:dyDescent="0.15">
      <c r="A98" s="213" t="s">
        <v>217</v>
      </c>
      <c r="B98" s="396" t="s">
        <v>441</v>
      </c>
      <c r="C98" s="397"/>
      <c r="D98" s="190"/>
      <c r="E98" s="184" t="s">
        <v>1076</v>
      </c>
      <c r="F98" s="176" t="s">
        <v>1077</v>
      </c>
      <c r="G98" s="185" t="s">
        <v>1078</v>
      </c>
      <c r="H98" s="186">
        <v>151</v>
      </c>
      <c r="I98" s="179" t="s">
        <v>1013</v>
      </c>
      <c r="J98" s="224" t="s">
        <v>1079</v>
      </c>
      <c r="K98" s="186">
        <v>500</v>
      </c>
      <c r="L98" s="187">
        <f t="shared" si="6"/>
        <v>0.3</v>
      </c>
    </row>
    <row r="99" spans="1:12" ht="14.25" customHeight="1" x14ac:dyDescent="0.15">
      <c r="A99" s="213" t="s">
        <v>218</v>
      </c>
      <c r="B99" s="188" t="s">
        <v>442</v>
      </c>
      <c r="C99" s="189"/>
      <c r="D99" s="190"/>
      <c r="E99" s="184" t="s">
        <v>1080</v>
      </c>
      <c r="F99" s="176" t="s">
        <v>1081</v>
      </c>
      <c r="G99" s="185" t="s">
        <v>1082</v>
      </c>
      <c r="H99" s="186">
        <v>194</v>
      </c>
      <c r="I99" s="179" t="s">
        <v>1013</v>
      </c>
      <c r="J99" s="185" t="s">
        <v>926</v>
      </c>
      <c r="K99" s="186">
        <v>500</v>
      </c>
      <c r="L99" s="187">
        <f t="shared" si="6"/>
        <v>0.38</v>
      </c>
    </row>
    <row r="100" spans="1:12" ht="14.25" customHeight="1" x14ac:dyDescent="0.15">
      <c r="A100" s="213" t="s">
        <v>219</v>
      </c>
      <c r="B100" s="188" t="s">
        <v>443</v>
      </c>
      <c r="C100" s="189"/>
      <c r="D100" s="190"/>
      <c r="E100" s="184" t="s">
        <v>2433</v>
      </c>
      <c r="F100" s="176" t="s">
        <v>2088</v>
      </c>
      <c r="G100" s="185"/>
      <c r="H100" s="186">
        <v>4900</v>
      </c>
      <c r="I100" s="179" t="s">
        <v>2431</v>
      </c>
      <c r="J100" s="185" t="s">
        <v>2432</v>
      </c>
      <c r="K100" s="186">
        <v>1000</v>
      </c>
      <c r="L100" s="187">
        <f t="shared" si="6"/>
        <v>4.9000000000000004</v>
      </c>
    </row>
    <row r="101" spans="1:12" ht="14.25" customHeight="1" x14ac:dyDescent="0.15">
      <c r="A101" s="213" t="s">
        <v>220</v>
      </c>
      <c r="B101" s="396" t="s">
        <v>444</v>
      </c>
      <c r="C101" s="397"/>
      <c r="D101" s="190"/>
      <c r="E101" s="184" t="s">
        <v>1083</v>
      </c>
      <c r="F101" s="176" t="s">
        <v>1084</v>
      </c>
      <c r="G101" s="185" t="s">
        <v>1085</v>
      </c>
      <c r="H101" s="186">
        <v>272</v>
      </c>
      <c r="I101" s="179" t="s">
        <v>1013</v>
      </c>
      <c r="J101" s="224" t="s">
        <v>1086</v>
      </c>
      <c r="K101" s="186">
        <v>500</v>
      </c>
      <c r="L101" s="187">
        <f t="shared" si="6"/>
        <v>0.54</v>
      </c>
    </row>
    <row r="102" spans="1:12" ht="14.25" customHeight="1" x14ac:dyDescent="0.15">
      <c r="A102" s="213" t="s">
        <v>221</v>
      </c>
      <c r="B102" s="188" t="s">
        <v>168</v>
      </c>
      <c r="C102" s="189"/>
      <c r="D102" s="190"/>
      <c r="E102" s="184" t="s">
        <v>1087</v>
      </c>
      <c r="F102" s="176" t="s">
        <v>2559</v>
      </c>
      <c r="G102" s="185" t="s">
        <v>1088</v>
      </c>
      <c r="H102" s="186">
        <v>311</v>
      </c>
      <c r="I102" s="179" t="s">
        <v>1013</v>
      </c>
      <c r="J102" s="185" t="s">
        <v>1089</v>
      </c>
      <c r="K102" s="186">
        <v>1000</v>
      </c>
      <c r="L102" s="187">
        <f t="shared" si="6"/>
        <v>0.31</v>
      </c>
    </row>
    <row r="103" spans="1:12" ht="14.25" customHeight="1" x14ac:dyDescent="0.15">
      <c r="A103" s="213" t="s">
        <v>222</v>
      </c>
      <c r="B103" s="188" t="s">
        <v>445</v>
      </c>
      <c r="C103" s="189"/>
      <c r="D103" s="190"/>
      <c r="E103" s="184" t="s">
        <v>2223</v>
      </c>
      <c r="F103" s="176" t="s">
        <v>1090</v>
      </c>
      <c r="G103" s="185"/>
      <c r="H103" s="186">
        <v>126</v>
      </c>
      <c r="I103" s="179" t="s">
        <v>1013</v>
      </c>
      <c r="J103" s="185" t="s">
        <v>1016</v>
      </c>
      <c r="K103" s="186">
        <v>100</v>
      </c>
      <c r="L103" s="187">
        <f t="shared" si="6"/>
        <v>1.26</v>
      </c>
    </row>
    <row r="104" spans="1:12" ht="14.25" customHeight="1" x14ac:dyDescent="0.15">
      <c r="A104" s="213" t="s">
        <v>2154</v>
      </c>
      <c r="B104" s="188" t="s">
        <v>2173</v>
      </c>
      <c r="C104" s="189"/>
      <c r="D104" s="190"/>
      <c r="E104" s="225" t="s">
        <v>2168</v>
      </c>
      <c r="F104" s="176" t="s">
        <v>2169</v>
      </c>
      <c r="G104" s="185" t="s">
        <v>2170</v>
      </c>
      <c r="H104" s="186">
        <v>194</v>
      </c>
      <c r="I104" s="179" t="s">
        <v>898</v>
      </c>
      <c r="J104" s="185" t="s">
        <v>2171</v>
      </c>
      <c r="K104" s="186">
        <v>500</v>
      </c>
      <c r="L104" s="187">
        <f t="shared" si="6"/>
        <v>0.38</v>
      </c>
    </row>
    <row r="105" spans="1:12" ht="14.25" customHeight="1" x14ac:dyDescent="0.15">
      <c r="A105" s="213" t="s">
        <v>2157</v>
      </c>
      <c r="B105" s="188" t="s">
        <v>2172</v>
      </c>
      <c r="C105" s="189"/>
      <c r="D105" s="190"/>
      <c r="E105" s="225" t="s">
        <v>2174</v>
      </c>
      <c r="F105" s="176" t="s">
        <v>2175</v>
      </c>
      <c r="G105" s="185" t="s">
        <v>2170</v>
      </c>
      <c r="H105" s="186">
        <v>218</v>
      </c>
      <c r="I105" s="179" t="s">
        <v>898</v>
      </c>
      <c r="J105" s="185" t="s">
        <v>2176</v>
      </c>
      <c r="K105" s="186">
        <v>500</v>
      </c>
      <c r="L105" s="187">
        <f t="shared" si="6"/>
        <v>0.43</v>
      </c>
    </row>
    <row r="106" spans="1:12" ht="14.25" customHeight="1" x14ac:dyDescent="0.15">
      <c r="A106" s="213" t="s">
        <v>384</v>
      </c>
      <c r="B106" s="188" t="s">
        <v>446</v>
      </c>
      <c r="C106" s="189"/>
      <c r="D106" s="190"/>
      <c r="E106" s="184" t="s">
        <v>2224</v>
      </c>
      <c r="F106" s="176" t="s">
        <v>169</v>
      </c>
      <c r="G106" s="185"/>
      <c r="H106" s="186">
        <v>467</v>
      </c>
      <c r="I106" s="179" t="s">
        <v>962</v>
      </c>
      <c r="J106" s="185" t="s">
        <v>1091</v>
      </c>
      <c r="K106" s="186">
        <v>1600</v>
      </c>
      <c r="L106" s="187">
        <f t="shared" si="6"/>
        <v>0.28999999999999998</v>
      </c>
    </row>
    <row r="107" spans="1:12" ht="14.25" customHeight="1" x14ac:dyDescent="0.15">
      <c r="A107" s="213" t="s">
        <v>256</v>
      </c>
      <c r="B107" s="188" t="s">
        <v>447</v>
      </c>
      <c r="C107" s="189"/>
      <c r="D107" s="190"/>
      <c r="E107" s="184" t="s">
        <v>1092</v>
      </c>
      <c r="F107" s="176" t="s">
        <v>2452</v>
      </c>
      <c r="G107" s="185" t="s">
        <v>1082</v>
      </c>
      <c r="H107" s="186">
        <v>321</v>
      </c>
      <c r="I107" s="179" t="s">
        <v>899</v>
      </c>
      <c r="J107" s="224" t="s">
        <v>1093</v>
      </c>
      <c r="K107" s="186">
        <v>1000</v>
      </c>
      <c r="L107" s="187">
        <f t="shared" si="6"/>
        <v>0.32</v>
      </c>
    </row>
    <row r="108" spans="1:12" ht="14.25" customHeight="1" x14ac:dyDescent="0.15">
      <c r="A108" s="213" t="s">
        <v>257</v>
      </c>
      <c r="B108" s="188" t="s">
        <v>448</v>
      </c>
      <c r="C108" s="189"/>
      <c r="D108" s="190"/>
      <c r="E108" s="184" t="s">
        <v>2225</v>
      </c>
      <c r="F108" s="176" t="s">
        <v>1094</v>
      </c>
      <c r="G108" s="185"/>
      <c r="H108" s="186">
        <v>564</v>
      </c>
      <c r="I108" s="179" t="s">
        <v>962</v>
      </c>
      <c r="J108" s="185" t="s">
        <v>1095</v>
      </c>
      <c r="K108" s="186">
        <v>550</v>
      </c>
      <c r="L108" s="187">
        <f t="shared" si="6"/>
        <v>1.02</v>
      </c>
    </row>
    <row r="109" spans="1:12" ht="14.25" customHeight="1" x14ac:dyDescent="0.15">
      <c r="A109" s="213" t="s">
        <v>258</v>
      </c>
      <c r="B109" s="188" t="s">
        <v>449</v>
      </c>
      <c r="C109" s="189"/>
      <c r="D109" s="190"/>
      <c r="E109" s="184" t="s">
        <v>1096</v>
      </c>
      <c r="F109" s="176" t="s">
        <v>1097</v>
      </c>
      <c r="G109" s="185" t="s">
        <v>1098</v>
      </c>
      <c r="H109" s="186">
        <v>141</v>
      </c>
      <c r="I109" s="179" t="s">
        <v>899</v>
      </c>
      <c r="J109" s="224" t="s">
        <v>1103</v>
      </c>
      <c r="K109" s="186">
        <v>500</v>
      </c>
      <c r="L109" s="187">
        <f t="shared" si="6"/>
        <v>0.28000000000000003</v>
      </c>
    </row>
    <row r="110" spans="1:12" ht="14.25" customHeight="1" x14ac:dyDescent="0.15">
      <c r="A110" s="213" t="s">
        <v>259</v>
      </c>
      <c r="B110" s="188" t="s">
        <v>170</v>
      </c>
      <c r="C110" s="189"/>
      <c r="D110" s="190"/>
      <c r="E110" s="184" t="s">
        <v>1104</v>
      </c>
      <c r="F110" s="176" t="s">
        <v>2453</v>
      </c>
      <c r="G110" s="185" t="s">
        <v>1099</v>
      </c>
      <c r="H110" s="186">
        <v>1190</v>
      </c>
      <c r="I110" s="179" t="s">
        <v>899</v>
      </c>
      <c r="J110" s="185" t="s">
        <v>919</v>
      </c>
      <c r="K110" s="186">
        <v>500</v>
      </c>
      <c r="L110" s="187">
        <f t="shared" si="6"/>
        <v>2.38</v>
      </c>
    </row>
    <row r="111" spans="1:12" ht="14.25" customHeight="1" x14ac:dyDescent="0.15">
      <c r="A111" s="213" t="s">
        <v>260</v>
      </c>
      <c r="B111" s="188" t="s">
        <v>450</v>
      </c>
      <c r="C111" s="189"/>
      <c r="D111" s="190"/>
      <c r="E111" s="184" t="s">
        <v>2226</v>
      </c>
      <c r="F111" s="176" t="s">
        <v>1105</v>
      </c>
      <c r="G111" s="185"/>
      <c r="H111" s="186">
        <v>199</v>
      </c>
      <c r="I111" s="179" t="s">
        <v>981</v>
      </c>
      <c r="J111" s="185"/>
      <c r="K111" s="186">
        <v>1000</v>
      </c>
      <c r="L111" s="187">
        <f t="shared" si="6"/>
        <v>0.19</v>
      </c>
    </row>
    <row r="112" spans="1:12" ht="14.25" customHeight="1" x14ac:dyDescent="0.15">
      <c r="A112" s="226" t="s">
        <v>2651</v>
      </c>
      <c r="B112" s="188" t="s">
        <v>2652</v>
      </c>
      <c r="C112" s="227"/>
      <c r="D112" s="228"/>
      <c r="E112" s="229" t="s">
        <v>1664</v>
      </c>
      <c r="F112" s="176" t="s">
        <v>830</v>
      </c>
      <c r="G112" s="230" t="s">
        <v>853</v>
      </c>
      <c r="H112" s="215">
        <v>189</v>
      </c>
      <c r="I112" s="179" t="s">
        <v>898</v>
      </c>
      <c r="J112" s="179" t="s">
        <v>864</v>
      </c>
      <c r="K112" s="215">
        <v>500</v>
      </c>
      <c r="L112" s="187">
        <f>ROUNDDOWN(H112/K112,2)</f>
        <v>0.37</v>
      </c>
    </row>
    <row r="113" spans="1:12" ht="14.25" customHeight="1" x14ac:dyDescent="0.15">
      <c r="A113" s="213" t="s">
        <v>261</v>
      </c>
      <c r="B113" s="396" t="s">
        <v>451</v>
      </c>
      <c r="C113" s="397"/>
      <c r="D113" s="190"/>
      <c r="E113" s="184" t="s">
        <v>2227</v>
      </c>
      <c r="F113" s="176" t="s">
        <v>1106</v>
      </c>
      <c r="G113" s="185"/>
      <c r="H113" s="186">
        <v>651</v>
      </c>
      <c r="I113" s="179" t="s">
        <v>962</v>
      </c>
      <c r="J113" s="185" t="s">
        <v>1091</v>
      </c>
      <c r="K113" s="186">
        <v>1000</v>
      </c>
      <c r="L113" s="187">
        <f t="shared" si="6"/>
        <v>0.65</v>
      </c>
    </row>
    <row r="114" spans="1:12" ht="14.25" customHeight="1" x14ac:dyDescent="0.15">
      <c r="A114" s="213" t="s">
        <v>262</v>
      </c>
      <c r="B114" s="188" t="s">
        <v>452</v>
      </c>
      <c r="C114" s="189"/>
      <c r="D114" s="190"/>
      <c r="E114" s="184" t="s">
        <v>2228</v>
      </c>
      <c r="F114" s="176" t="s">
        <v>1100</v>
      </c>
      <c r="G114" s="185"/>
      <c r="H114" s="186">
        <v>777</v>
      </c>
      <c r="I114" s="179" t="s">
        <v>981</v>
      </c>
      <c r="J114" s="185"/>
      <c r="K114" s="186">
        <v>1000</v>
      </c>
      <c r="L114" s="187">
        <f t="shared" si="6"/>
        <v>0.77</v>
      </c>
    </row>
    <row r="115" spans="1:12" ht="14.25" customHeight="1" x14ac:dyDescent="0.15">
      <c r="A115" s="226" t="s">
        <v>2653</v>
      </c>
      <c r="B115" s="188" t="s">
        <v>2654</v>
      </c>
      <c r="C115" s="227"/>
      <c r="D115" s="228"/>
      <c r="E115" s="229" t="s">
        <v>1667</v>
      </c>
      <c r="F115" s="176" t="s">
        <v>810</v>
      </c>
      <c r="G115" s="230" t="s">
        <v>853</v>
      </c>
      <c r="H115" s="215">
        <v>947</v>
      </c>
      <c r="I115" s="179" t="s">
        <v>898</v>
      </c>
      <c r="J115" s="179" t="s">
        <v>866</v>
      </c>
      <c r="K115" s="215">
        <v>1000</v>
      </c>
      <c r="L115" s="187">
        <f>ROUNDDOWN(H115/K115,2)</f>
        <v>0.94</v>
      </c>
    </row>
    <row r="116" spans="1:12" ht="14.25" customHeight="1" x14ac:dyDescent="0.15">
      <c r="A116" s="213" t="s">
        <v>263</v>
      </c>
      <c r="B116" s="188" t="s">
        <v>453</v>
      </c>
      <c r="C116" s="189"/>
      <c r="D116" s="190"/>
      <c r="E116" s="184" t="s">
        <v>2030</v>
      </c>
      <c r="F116" s="176" t="s">
        <v>2029</v>
      </c>
      <c r="G116" s="185" t="s">
        <v>2031</v>
      </c>
      <c r="H116" s="186">
        <v>214</v>
      </c>
      <c r="I116" s="179" t="s">
        <v>899</v>
      </c>
      <c r="J116" s="185" t="s">
        <v>1107</v>
      </c>
      <c r="K116" s="186">
        <v>1000</v>
      </c>
      <c r="L116" s="187">
        <v>0.24</v>
      </c>
    </row>
    <row r="117" spans="1:12" ht="14.25" customHeight="1" x14ac:dyDescent="0.15">
      <c r="A117" s="213" t="s">
        <v>264</v>
      </c>
      <c r="B117" s="188" t="s">
        <v>455</v>
      </c>
      <c r="C117" s="189"/>
      <c r="D117" s="190"/>
      <c r="E117" s="184" t="s">
        <v>2230</v>
      </c>
      <c r="F117" s="176" t="s">
        <v>171</v>
      </c>
      <c r="G117" s="185"/>
      <c r="H117" s="186">
        <v>155</v>
      </c>
      <c r="I117" s="179" t="s">
        <v>899</v>
      </c>
      <c r="J117" s="185" t="s">
        <v>1110</v>
      </c>
      <c r="K117" s="186">
        <v>200</v>
      </c>
      <c r="L117" s="187">
        <f>ROUNDDOWN(H117/K117,2)</f>
        <v>0.77</v>
      </c>
    </row>
    <row r="118" spans="1:12" ht="14.25" customHeight="1" x14ac:dyDescent="0.15">
      <c r="A118" s="213" t="s">
        <v>265</v>
      </c>
      <c r="B118" s="188" t="s">
        <v>454</v>
      </c>
      <c r="C118" s="189"/>
      <c r="D118" s="190"/>
      <c r="E118" s="184" t="s">
        <v>2231</v>
      </c>
      <c r="F118" s="176" t="s">
        <v>1108</v>
      </c>
      <c r="G118" s="185"/>
      <c r="H118" s="186">
        <v>145</v>
      </c>
      <c r="I118" s="179" t="s">
        <v>1067</v>
      </c>
      <c r="J118" s="185" t="s">
        <v>1109</v>
      </c>
      <c r="K118" s="186">
        <v>50</v>
      </c>
      <c r="L118" s="187">
        <f t="shared" si="6"/>
        <v>2.9</v>
      </c>
    </row>
    <row r="119" spans="1:12" ht="14.25" customHeight="1" x14ac:dyDescent="0.15">
      <c r="A119" s="213" t="s">
        <v>266</v>
      </c>
      <c r="B119" s="188" t="s">
        <v>456</v>
      </c>
      <c r="C119" s="189"/>
      <c r="D119" s="190"/>
      <c r="E119" s="184" t="s">
        <v>2232</v>
      </c>
      <c r="F119" s="176" t="s">
        <v>1102</v>
      </c>
      <c r="G119" s="185"/>
      <c r="H119" s="186">
        <v>1117</v>
      </c>
      <c r="I119" s="179" t="s">
        <v>981</v>
      </c>
      <c r="J119" s="185" t="s">
        <v>983</v>
      </c>
      <c r="K119" s="186">
        <v>1000</v>
      </c>
      <c r="L119" s="187">
        <f t="shared" si="6"/>
        <v>1.1100000000000001</v>
      </c>
    </row>
    <row r="120" spans="1:12" ht="14.25" customHeight="1" x14ac:dyDescent="0.15">
      <c r="A120" s="213" t="s">
        <v>267</v>
      </c>
      <c r="B120" s="188" t="s">
        <v>457</v>
      </c>
      <c r="C120" s="189"/>
      <c r="D120" s="190"/>
      <c r="E120" s="184" t="s">
        <v>2233</v>
      </c>
      <c r="F120" s="176" t="s">
        <v>172</v>
      </c>
      <c r="G120" s="185"/>
      <c r="H120" s="186">
        <v>155</v>
      </c>
      <c r="I120" s="179" t="s">
        <v>1067</v>
      </c>
      <c r="J120" s="185" t="s">
        <v>1110</v>
      </c>
      <c r="K120" s="186">
        <v>200</v>
      </c>
      <c r="L120" s="187">
        <f t="shared" si="6"/>
        <v>0.77</v>
      </c>
    </row>
    <row r="121" spans="1:12" ht="14.25" customHeight="1" x14ac:dyDescent="0.15">
      <c r="A121" s="213" t="s">
        <v>268</v>
      </c>
      <c r="B121" s="188" t="s">
        <v>458</v>
      </c>
      <c r="C121" s="189"/>
      <c r="D121" s="190"/>
      <c r="E121" s="184" t="s">
        <v>2234</v>
      </c>
      <c r="F121" s="176" t="s">
        <v>1127</v>
      </c>
      <c r="G121" s="185"/>
      <c r="H121" s="186">
        <v>272</v>
      </c>
      <c r="I121" s="179" t="s">
        <v>1128</v>
      </c>
      <c r="J121" s="185" t="s">
        <v>1111</v>
      </c>
      <c r="K121" s="186">
        <v>100</v>
      </c>
      <c r="L121" s="187">
        <f t="shared" si="6"/>
        <v>2.72</v>
      </c>
    </row>
    <row r="122" spans="1:12" ht="14.25" customHeight="1" x14ac:dyDescent="0.15">
      <c r="A122" s="213" t="s">
        <v>269</v>
      </c>
      <c r="B122" s="188" t="s">
        <v>459</v>
      </c>
      <c r="C122" s="189"/>
      <c r="D122" s="190"/>
      <c r="E122" s="184" t="s">
        <v>2235</v>
      </c>
      <c r="F122" s="176" t="s">
        <v>1112</v>
      </c>
      <c r="G122" s="185"/>
      <c r="H122" s="186">
        <v>72</v>
      </c>
      <c r="I122" s="179" t="s">
        <v>899</v>
      </c>
      <c r="J122" s="185" t="s">
        <v>1113</v>
      </c>
      <c r="K122" s="186">
        <v>10</v>
      </c>
      <c r="L122" s="187">
        <f t="shared" si="6"/>
        <v>7.2</v>
      </c>
    </row>
    <row r="123" spans="1:12" ht="14.25" customHeight="1" x14ac:dyDescent="0.15">
      <c r="A123" s="231" t="s">
        <v>270</v>
      </c>
      <c r="B123" s="181" t="s">
        <v>460</v>
      </c>
      <c r="C123" s="182"/>
      <c r="D123" s="183"/>
      <c r="E123" s="184" t="s">
        <v>2698</v>
      </c>
      <c r="F123" s="176" t="s">
        <v>1114</v>
      </c>
      <c r="G123" s="185"/>
      <c r="H123" s="186">
        <v>271</v>
      </c>
      <c r="I123" s="179" t="s">
        <v>1064</v>
      </c>
      <c r="J123" s="185" t="s">
        <v>1115</v>
      </c>
      <c r="K123" s="186">
        <v>150</v>
      </c>
      <c r="L123" s="187">
        <f t="shared" si="6"/>
        <v>1.8</v>
      </c>
    </row>
    <row r="124" spans="1:12" ht="14.25" customHeight="1" x14ac:dyDescent="0.15">
      <c r="A124" s="231" t="s">
        <v>271</v>
      </c>
      <c r="B124" s="203" t="s">
        <v>461</v>
      </c>
      <c r="C124" s="182"/>
      <c r="D124" s="183"/>
      <c r="E124" s="184" t="s">
        <v>2699</v>
      </c>
      <c r="F124" s="176" t="s">
        <v>1116</v>
      </c>
      <c r="G124" s="185"/>
      <c r="H124" s="186">
        <v>1836</v>
      </c>
      <c r="I124" s="179" t="s">
        <v>981</v>
      </c>
      <c r="J124" s="185"/>
      <c r="K124" s="186">
        <v>1000</v>
      </c>
      <c r="L124" s="187">
        <f t="shared" si="6"/>
        <v>1.83</v>
      </c>
    </row>
    <row r="125" spans="1:12" ht="14.25" customHeight="1" x14ac:dyDescent="0.15">
      <c r="A125" s="213" t="s">
        <v>272</v>
      </c>
      <c r="B125" s="188" t="s">
        <v>462</v>
      </c>
      <c r="C125" s="189"/>
      <c r="D125" s="190"/>
      <c r="E125" s="184" t="s">
        <v>1129</v>
      </c>
      <c r="F125" s="176" t="s">
        <v>1118</v>
      </c>
      <c r="G125" s="185" t="s">
        <v>1130</v>
      </c>
      <c r="H125" s="186">
        <v>238</v>
      </c>
      <c r="I125" s="179" t="s">
        <v>899</v>
      </c>
      <c r="J125" s="185" t="s">
        <v>1119</v>
      </c>
      <c r="K125" s="186">
        <v>130</v>
      </c>
      <c r="L125" s="187">
        <f t="shared" si="6"/>
        <v>1.83</v>
      </c>
    </row>
    <row r="126" spans="1:12" ht="14.25" customHeight="1" x14ac:dyDescent="0.15">
      <c r="A126" s="213" t="s">
        <v>385</v>
      </c>
      <c r="B126" s="188" t="s">
        <v>463</v>
      </c>
      <c r="C126" s="189"/>
      <c r="D126" s="190"/>
      <c r="E126" s="184" t="s">
        <v>1131</v>
      </c>
      <c r="F126" s="176" t="s">
        <v>1120</v>
      </c>
      <c r="G126" s="185" t="s">
        <v>1121</v>
      </c>
      <c r="H126" s="186">
        <v>598</v>
      </c>
      <c r="I126" s="179" t="s">
        <v>899</v>
      </c>
      <c r="J126" s="185" t="s">
        <v>1107</v>
      </c>
      <c r="K126" s="186">
        <v>1000</v>
      </c>
      <c r="L126" s="187">
        <f t="shared" si="6"/>
        <v>0.59</v>
      </c>
    </row>
    <row r="127" spans="1:12" ht="14.25" customHeight="1" x14ac:dyDescent="0.15">
      <c r="A127" s="213" t="s">
        <v>290</v>
      </c>
      <c r="B127" s="188" t="s">
        <v>464</v>
      </c>
      <c r="C127" s="189"/>
      <c r="D127" s="190"/>
      <c r="E127" s="184" t="s">
        <v>2238</v>
      </c>
      <c r="F127" s="176" t="s">
        <v>1132</v>
      </c>
      <c r="G127" s="185"/>
      <c r="H127" s="186">
        <v>224</v>
      </c>
      <c r="I127" s="179" t="s">
        <v>934</v>
      </c>
      <c r="J127" s="185"/>
      <c r="K127" s="186">
        <v>100</v>
      </c>
      <c r="L127" s="187">
        <f t="shared" si="6"/>
        <v>2.2400000000000002</v>
      </c>
    </row>
    <row r="128" spans="1:12" ht="14.25" customHeight="1" x14ac:dyDescent="0.15">
      <c r="A128" s="213" t="s">
        <v>291</v>
      </c>
      <c r="B128" s="188" t="s">
        <v>465</v>
      </c>
      <c r="C128" s="189"/>
      <c r="D128" s="190"/>
      <c r="E128" s="184" t="s">
        <v>2239</v>
      </c>
      <c r="F128" s="176" t="s">
        <v>1133</v>
      </c>
      <c r="G128" s="185"/>
      <c r="H128" s="186">
        <v>194</v>
      </c>
      <c r="I128" s="179" t="s">
        <v>934</v>
      </c>
      <c r="J128" s="185" t="s">
        <v>982</v>
      </c>
      <c r="K128" s="186">
        <v>200</v>
      </c>
      <c r="L128" s="187">
        <f t="shared" si="6"/>
        <v>0.97</v>
      </c>
    </row>
    <row r="129" spans="1:12" ht="14.25" customHeight="1" x14ac:dyDescent="0.15">
      <c r="A129" s="213" t="s">
        <v>292</v>
      </c>
      <c r="B129" s="188" t="s">
        <v>466</v>
      </c>
      <c r="C129" s="189"/>
      <c r="D129" s="190"/>
      <c r="E129" s="184" t="s">
        <v>1134</v>
      </c>
      <c r="F129" s="176" t="s">
        <v>2560</v>
      </c>
      <c r="G129" s="185" t="s">
        <v>1122</v>
      </c>
      <c r="H129" s="186">
        <v>758</v>
      </c>
      <c r="I129" s="179" t="s">
        <v>899</v>
      </c>
      <c r="J129" s="185" t="s">
        <v>1135</v>
      </c>
      <c r="K129" s="186">
        <v>1000</v>
      </c>
      <c r="L129" s="187">
        <f t="shared" si="6"/>
        <v>0.75</v>
      </c>
    </row>
    <row r="130" spans="1:12" ht="14.25" customHeight="1" x14ac:dyDescent="0.15">
      <c r="A130" s="213" t="s">
        <v>293</v>
      </c>
      <c r="B130" s="188" t="s">
        <v>467</v>
      </c>
      <c r="C130" s="189"/>
      <c r="D130" s="190"/>
      <c r="E130" s="184" t="s">
        <v>1124</v>
      </c>
      <c r="F130" s="176" t="s">
        <v>1125</v>
      </c>
      <c r="G130" s="185" t="s">
        <v>1126</v>
      </c>
      <c r="H130" s="186">
        <v>224</v>
      </c>
      <c r="I130" s="179" t="s">
        <v>899</v>
      </c>
      <c r="J130" s="224" t="s">
        <v>1136</v>
      </c>
      <c r="K130" s="186">
        <v>500</v>
      </c>
      <c r="L130" s="187">
        <f t="shared" si="6"/>
        <v>0.44</v>
      </c>
    </row>
    <row r="131" spans="1:12" ht="14.25" customHeight="1" x14ac:dyDescent="0.15">
      <c r="A131" s="213" t="s">
        <v>294</v>
      </c>
      <c r="B131" s="188" t="s">
        <v>468</v>
      </c>
      <c r="C131" s="189"/>
      <c r="D131" s="190"/>
      <c r="E131" s="184" t="s">
        <v>2437</v>
      </c>
      <c r="F131" s="176" t="s">
        <v>2089</v>
      </c>
      <c r="G131" s="185"/>
      <c r="H131" s="186">
        <v>250</v>
      </c>
      <c r="I131" s="179" t="s">
        <v>898</v>
      </c>
      <c r="J131" s="185" t="s">
        <v>2430</v>
      </c>
      <c r="K131" s="186">
        <v>200</v>
      </c>
      <c r="L131" s="187">
        <f t="shared" si="6"/>
        <v>1.25</v>
      </c>
    </row>
    <row r="132" spans="1:12" ht="14.25" customHeight="1" x14ac:dyDescent="0.15">
      <c r="A132" s="213" t="s">
        <v>386</v>
      </c>
      <c r="B132" s="188" t="s">
        <v>469</v>
      </c>
      <c r="C132" s="189"/>
      <c r="D132" s="190"/>
      <c r="E132" s="184" t="s">
        <v>2240</v>
      </c>
      <c r="F132" s="176" t="s">
        <v>173</v>
      </c>
      <c r="G132" s="185"/>
      <c r="H132" s="186">
        <v>224</v>
      </c>
      <c r="I132" s="179" t="s">
        <v>980</v>
      </c>
      <c r="J132" s="185" t="s">
        <v>982</v>
      </c>
      <c r="K132" s="186">
        <v>1000</v>
      </c>
      <c r="L132" s="187">
        <f t="shared" ref="L132:L147" si="7">ROUNDDOWN(H132/K132,2)</f>
        <v>0.22</v>
      </c>
    </row>
    <row r="133" spans="1:12" ht="14.25" customHeight="1" x14ac:dyDescent="0.15">
      <c r="A133" s="213" t="s">
        <v>2162</v>
      </c>
      <c r="B133" s="188" t="s">
        <v>2177</v>
      </c>
      <c r="C133" s="189"/>
      <c r="D133" s="190"/>
      <c r="E133" s="225" t="s">
        <v>2179</v>
      </c>
      <c r="F133" s="176" t="s">
        <v>2181</v>
      </c>
      <c r="G133" s="185" t="s">
        <v>2182</v>
      </c>
      <c r="H133" s="186">
        <v>350</v>
      </c>
      <c r="I133" s="179" t="s">
        <v>898</v>
      </c>
      <c r="J133" s="185" t="s">
        <v>902</v>
      </c>
      <c r="K133" s="186">
        <v>1000</v>
      </c>
      <c r="L133" s="187">
        <f>ROUNDDOWN(H133/K133,2)</f>
        <v>0.35</v>
      </c>
    </row>
    <row r="134" spans="1:12" ht="14.25" customHeight="1" x14ac:dyDescent="0.15">
      <c r="A134" s="213" t="s">
        <v>2197</v>
      </c>
      <c r="B134" s="188" t="s">
        <v>2178</v>
      </c>
      <c r="C134" s="189"/>
      <c r="D134" s="190"/>
      <c r="E134" s="225" t="s">
        <v>2180</v>
      </c>
      <c r="F134" s="176" t="s">
        <v>2183</v>
      </c>
      <c r="G134" s="185" t="s">
        <v>2182</v>
      </c>
      <c r="H134" s="186">
        <v>350</v>
      </c>
      <c r="I134" s="179" t="s">
        <v>898</v>
      </c>
      <c r="J134" s="185" t="s">
        <v>902</v>
      </c>
      <c r="K134" s="186">
        <v>1000</v>
      </c>
      <c r="L134" s="187">
        <f t="shared" si="7"/>
        <v>0.35</v>
      </c>
    </row>
    <row r="135" spans="1:12" ht="14.25" customHeight="1" x14ac:dyDescent="0.15">
      <c r="A135" s="213" t="s">
        <v>295</v>
      </c>
      <c r="B135" s="188" t="s">
        <v>470</v>
      </c>
      <c r="C135" s="189"/>
      <c r="D135" s="190"/>
      <c r="E135" s="184" t="s">
        <v>1154</v>
      </c>
      <c r="F135" s="176" t="s">
        <v>2561</v>
      </c>
      <c r="G135" s="185" t="s">
        <v>1122</v>
      </c>
      <c r="H135" s="186">
        <v>773</v>
      </c>
      <c r="I135" s="179" t="s">
        <v>899</v>
      </c>
      <c r="J135" s="185" t="s">
        <v>1137</v>
      </c>
      <c r="K135" s="186">
        <v>1000</v>
      </c>
      <c r="L135" s="187">
        <f t="shared" si="7"/>
        <v>0.77</v>
      </c>
    </row>
    <row r="136" spans="1:12" ht="14.25" customHeight="1" x14ac:dyDescent="0.15">
      <c r="A136" s="213" t="s">
        <v>296</v>
      </c>
      <c r="B136" s="188" t="s">
        <v>471</v>
      </c>
      <c r="C136" s="189"/>
      <c r="D136" s="190"/>
      <c r="E136" s="184" t="s">
        <v>1138</v>
      </c>
      <c r="F136" s="176" t="s">
        <v>1139</v>
      </c>
      <c r="G136" s="185" t="s">
        <v>1140</v>
      </c>
      <c r="H136" s="186">
        <v>155</v>
      </c>
      <c r="I136" s="179" t="s">
        <v>899</v>
      </c>
      <c r="J136" s="185" t="s">
        <v>1141</v>
      </c>
      <c r="K136" s="186">
        <v>300</v>
      </c>
      <c r="L136" s="187">
        <f t="shared" si="7"/>
        <v>0.51</v>
      </c>
    </row>
    <row r="137" spans="1:12" ht="14.25" customHeight="1" x14ac:dyDescent="0.15">
      <c r="A137" s="213" t="s">
        <v>297</v>
      </c>
      <c r="B137" s="188" t="s">
        <v>472</v>
      </c>
      <c r="C137" s="189"/>
      <c r="D137" s="190"/>
      <c r="E137" s="184" t="s">
        <v>1142</v>
      </c>
      <c r="F137" s="176" t="s">
        <v>2562</v>
      </c>
      <c r="G137" s="185" t="s">
        <v>1143</v>
      </c>
      <c r="H137" s="186">
        <v>214</v>
      </c>
      <c r="I137" s="179" t="s">
        <v>899</v>
      </c>
      <c r="J137" s="185" t="s">
        <v>1107</v>
      </c>
      <c r="K137" s="186">
        <v>1000</v>
      </c>
      <c r="L137" s="187">
        <f t="shared" si="7"/>
        <v>0.21</v>
      </c>
    </row>
    <row r="138" spans="1:12" ht="14.25" customHeight="1" x14ac:dyDescent="0.15">
      <c r="A138" s="213" t="s">
        <v>298</v>
      </c>
      <c r="B138" s="188" t="s">
        <v>740</v>
      </c>
      <c r="C138" s="189"/>
      <c r="D138" s="190"/>
      <c r="E138" s="184" t="s">
        <v>1144</v>
      </c>
      <c r="F138" s="176" t="s">
        <v>1145</v>
      </c>
      <c r="G138" s="185" t="s">
        <v>1122</v>
      </c>
      <c r="H138" s="186">
        <v>515</v>
      </c>
      <c r="I138" s="179" t="s">
        <v>899</v>
      </c>
      <c r="J138" s="185" t="s">
        <v>1146</v>
      </c>
      <c r="K138" s="186">
        <v>1000</v>
      </c>
      <c r="L138" s="187">
        <f t="shared" si="7"/>
        <v>0.51</v>
      </c>
    </row>
    <row r="139" spans="1:12" ht="14.25" customHeight="1" x14ac:dyDescent="0.15">
      <c r="A139" s="213" t="s">
        <v>299</v>
      </c>
      <c r="B139" s="188" t="s">
        <v>473</v>
      </c>
      <c r="C139" s="189"/>
      <c r="D139" s="190"/>
      <c r="E139" s="184" t="s">
        <v>2700</v>
      </c>
      <c r="F139" s="176" t="s">
        <v>176</v>
      </c>
      <c r="G139" s="185"/>
      <c r="H139" s="186">
        <v>243</v>
      </c>
      <c r="I139" s="179" t="s">
        <v>981</v>
      </c>
      <c r="J139" s="185"/>
      <c r="K139" s="186">
        <v>1000</v>
      </c>
      <c r="L139" s="187">
        <f t="shared" si="7"/>
        <v>0.24</v>
      </c>
    </row>
    <row r="140" spans="1:12" ht="14.25" customHeight="1" x14ac:dyDescent="0.15">
      <c r="A140" s="226" t="s">
        <v>2655</v>
      </c>
      <c r="B140" s="188" t="s">
        <v>2656</v>
      </c>
      <c r="C140" s="227"/>
      <c r="D140" s="228"/>
      <c r="E140" s="229" t="s">
        <v>1666</v>
      </c>
      <c r="F140" s="176" t="s">
        <v>809</v>
      </c>
      <c r="G140" s="230" t="s">
        <v>853</v>
      </c>
      <c r="H140" s="215">
        <v>428</v>
      </c>
      <c r="I140" s="179" t="s">
        <v>898</v>
      </c>
      <c r="J140" s="179" t="s">
        <v>866</v>
      </c>
      <c r="K140" s="215">
        <v>1000</v>
      </c>
      <c r="L140" s="187">
        <f>ROUNDDOWN(H140/K140,2)</f>
        <v>0.42</v>
      </c>
    </row>
    <row r="141" spans="1:12" ht="14.25" customHeight="1" x14ac:dyDescent="0.15">
      <c r="A141" s="213" t="s">
        <v>300</v>
      </c>
      <c r="B141" s="188" t="s">
        <v>474</v>
      </c>
      <c r="C141" s="189"/>
      <c r="D141" s="190"/>
      <c r="E141" s="184" t="s">
        <v>2242</v>
      </c>
      <c r="F141" s="176" t="s">
        <v>1147</v>
      </c>
      <c r="G141" s="185"/>
      <c r="H141" s="186">
        <v>408</v>
      </c>
      <c r="I141" s="179" t="s">
        <v>981</v>
      </c>
      <c r="J141" s="185" t="s">
        <v>1148</v>
      </c>
      <c r="K141" s="186">
        <v>1000</v>
      </c>
      <c r="L141" s="187">
        <f t="shared" si="7"/>
        <v>0.4</v>
      </c>
    </row>
    <row r="142" spans="1:12" ht="14.25" customHeight="1" x14ac:dyDescent="0.15">
      <c r="A142" s="213" t="s">
        <v>301</v>
      </c>
      <c r="B142" s="188" t="s">
        <v>476</v>
      </c>
      <c r="C142" s="189"/>
      <c r="D142" s="190"/>
      <c r="E142" s="184" t="s">
        <v>2243</v>
      </c>
      <c r="F142" s="176" t="s">
        <v>1151</v>
      </c>
      <c r="G142" s="185"/>
      <c r="H142" s="186">
        <v>145</v>
      </c>
      <c r="I142" s="179" t="s">
        <v>1067</v>
      </c>
      <c r="J142" s="185" t="s">
        <v>1032</v>
      </c>
      <c r="K142" s="186">
        <v>100</v>
      </c>
      <c r="L142" s="187">
        <f>ROUNDDOWN(H142/K142,2)</f>
        <v>1.45</v>
      </c>
    </row>
    <row r="143" spans="1:12" ht="14.25" customHeight="1" x14ac:dyDescent="0.15">
      <c r="A143" s="213" t="s">
        <v>302</v>
      </c>
      <c r="B143" s="396" t="s">
        <v>475</v>
      </c>
      <c r="C143" s="397"/>
      <c r="D143" s="190"/>
      <c r="E143" s="184" t="s">
        <v>1149</v>
      </c>
      <c r="F143" s="176" t="s">
        <v>1150</v>
      </c>
      <c r="G143" s="185" t="s">
        <v>1078</v>
      </c>
      <c r="H143" s="186">
        <v>131</v>
      </c>
      <c r="I143" s="179" t="s">
        <v>899</v>
      </c>
      <c r="J143" s="224" t="s">
        <v>1155</v>
      </c>
      <c r="K143" s="186">
        <v>500</v>
      </c>
      <c r="L143" s="187">
        <f t="shared" si="7"/>
        <v>0.26</v>
      </c>
    </row>
    <row r="144" spans="1:12" ht="14.25" customHeight="1" x14ac:dyDescent="0.15">
      <c r="A144" s="213" t="s">
        <v>2198</v>
      </c>
      <c r="B144" s="402" t="s">
        <v>2035</v>
      </c>
      <c r="C144" s="403"/>
      <c r="D144" s="190"/>
      <c r="E144" s="184" t="s">
        <v>2425</v>
      </c>
      <c r="F144" s="176" t="s">
        <v>703</v>
      </c>
      <c r="G144" s="185"/>
      <c r="H144" s="186">
        <v>1260</v>
      </c>
      <c r="I144" s="179" t="s">
        <v>962</v>
      </c>
      <c r="J144" s="185" t="s">
        <v>2426</v>
      </c>
      <c r="K144" s="186">
        <v>3000</v>
      </c>
      <c r="L144" s="215">
        <f t="shared" si="7"/>
        <v>0.42</v>
      </c>
    </row>
    <row r="145" spans="1:12" ht="14.25" customHeight="1" x14ac:dyDescent="0.15">
      <c r="A145" s="213" t="s">
        <v>2199</v>
      </c>
      <c r="B145" s="218" t="s">
        <v>2034</v>
      </c>
      <c r="C145" s="233"/>
      <c r="D145" s="190"/>
      <c r="E145" s="184" t="s">
        <v>1221</v>
      </c>
      <c r="F145" s="176" t="s">
        <v>2563</v>
      </c>
      <c r="G145" s="185"/>
      <c r="H145" s="186">
        <v>287</v>
      </c>
      <c r="I145" s="179" t="s">
        <v>898</v>
      </c>
      <c r="J145" s="185" t="s">
        <v>977</v>
      </c>
      <c r="K145" s="186">
        <v>500</v>
      </c>
      <c r="L145" s="215">
        <f>ROUNDDOWN(H145/K145,2)</f>
        <v>0.56999999999999995</v>
      </c>
    </row>
    <row r="146" spans="1:12" ht="14.25" customHeight="1" x14ac:dyDescent="0.15">
      <c r="A146" s="213" t="s">
        <v>303</v>
      </c>
      <c r="B146" s="188" t="s">
        <v>477</v>
      </c>
      <c r="C146" s="189"/>
      <c r="D146" s="190"/>
      <c r="E146" s="184" t="s">
        <v>2701</v>
      </c>
      <c r="F146" s="176" t="s">
        <v>1152</v>
      </c>
      <c r="G146" s="185"/>
      <c r="H146" s="186">
        <v>291</v>
      </c>
      <c r="I146" s="179" t="s">
        <v>934</v>
      </c>
      <c r="J146" s="185" t="s">
        <v>1153</v>
      </c>
      <c r="K146" s="186">
        <v>350</v>
      </c>
      <c r="L146" s="187">
        <f t="shared" si="7"/>
        <v>0.83</v>
      </c>
    </row>
    <row r="147" spans="1:12" ht="14.25" customHeight="1" x14ac:dyDescent="0.15">
      <c r="A147" s="220" t="s">
        <v>2200</v>
      </c>
      <c r="B147" s="396" t="s">
        <v>478</v>
      </c>
      <c r="C147" s="397"/>
      <c r="D147" s="190"/>
      <c r="E147" s="184" t="s">
        <v>1156</v>
      </c>
      <c r="F147" s="176" t="s">
        <v>2564</v>
      </c>
      <c r="G147" s="185" t="s">
        <v>1088</v>
      </c>
      <c r="H147" s="204">
        <v>301</v>
      </c>
      <c r="I147" s="179" t="s">
        <v>899</v>
      </c>
      <c r="J147" s="185" t="s">
        <v>1089</v>
      </c>
      <c r="K147" s="186">
        <v>1000</v>
      </c>
      <c r="L147" s="187">
        <f t="shared" si="7"/>
        <v>0.3</v>
      </c>
    </row>
    <row r="148" spans="1:12" ht="14.25" customHeight="1" x14ac:dyDescent="0.15">
      <c r="A148" s="213" t="s">
        <v>304</v>
      </c>
      <c r="B148" s="188" t="s">
        <v>479</v>
      </c>
      <c r="C148" s="189"/>
      <c r="D148" s="190"/>
      <c r="E148" s="184" t="s">
        <v>1157</v>
      </c>
      <c r="F148" s="176" t="s">
        <v>1158</v>
      </c>
      <c r="G148" s="185" t="s">
        <v>1159</v>
      </c>
      <c r="H148" s="186">
        <v>102</v>
      </c>
      <c r="I148" s="179" t="s">
        <v>899</v>
      </c>
      <c r="J148" s="185" t="s">
        <v>1160</v>
      </c>
      <c r="K148" s="186">
        <v>380</v>
      </c>
      <c r="L148" s="187">
        <f t="shared" ref="L148:L188" si="8">ROUNDDOWN(H148/K148,2)</f>
        <v>0.26</v>
      </c>
    </row>
    <row r="149" spans="1:12" ht="14.25" customHeight="1" x14ac:dyDescent="0.15">
      <c r="A149" s="213" t="s">
        <v>305</v>
      </c>
      <c r="B149" s="188" t="s">
        <v>480</v>
      </c>
      <c r="C149" s="189"/>
      <c r="D149" s="190"/>
      <c r="E149" s="184" t="s">
        <v>2246</v>
      </c>
      <c r="F149" s="176" t="s">
        <v>1161</v>
      </c>
      <c r="G149" s="185"/>
      <c r="H149" s="186">
        <v>126</v>
      </c>
      <c r="I149" s="179" t="s">
        <v>962</v>
      </c>
      <c r="J149" s="185" t="s">
        <v>1162</v>
      </c>
      <c r="K149" s="186">
        <v>150</v>
      </c>
      <c r="L149" s="187">
        <f t="shared" si="8"/>
        <v>0.84</v>
      </c>
    </row>
    <row r="150" spans="1:12" ht="14.25" customHeight="1" x14ac:dyDescent="0.15">
      <c r="A150" s="213" t="s">
        <v>387</v>
      </c>
      <c r="B150" s="188" t="s">
        <v>481</v>
      </c>
      <c r="C150" s="189"/>
      <c r="D150" s="190"/>
      <c r="E150" s="184" t="s">
        <v>2247</v>
      </c>
      <c r="F150" s="176" t="s">
        <v>1163</v>
      </c>
      <c r="G150" s="185"/>
      <c r="H150" s="186">
        <v>291</v>
      </c>
      <c r="I150" s="179" t="s">
        <v>988</v>
      </c>
      <c r="J150" s="185" t="s">
        <v>1162</v>
      </c>
      <c r="K150" s="186">
        <v>200</v>
      </c>
      <c r="L150" s="187">
        <f t="shared" si="8"/>
        <v>1.45</v>
      </c>
    </row>
    <row r="151" spans="1:12" ht="14.25" customHeight="1" x14ac:dyDescent="0.15">
      <c r="A151" s="213" t="s">
        <v>306</v>
      </c>
      <c r="B151" s="188" t="s">
        <v>482</v>
      </c>
      <c r="C151" s="189"/>
      <c r="D151" s="190"/>
      <c r="E151" s="184" t="s">
        <v>1164</v>
      </c>
      <c r="F151" s="176" t="s">
        <v>1165</v>
      </c>
      <c r="G151" s="185" t="s">
        <v>1166</v>
      </c>
      <c r="H151" s="186">
        <v>617</v>
      </c>
      <c r="I151" s="179" t="s">
        <v>1011</v>
      </c>
      <c r="J151" s="185" t="s">
        <v>1167</v>
      </c>
      <c r="K151" s="186">
        <v>1530</v>
      </c>
      <c r="L151" s="187">
        <f t="shared" si="8"/>
        <v>0.4</v>
      </c>
    </row>
    <row r="152" spans="1:12" ht="14.25" customHeight="1" x14ac:dyDescent="0.15">
      <c r="A152" s="220" t="s">
        <v>2441</v>
      </c>
      <c r="B152" s="188" t="s">
        <v>483</v>
      </c>
      <c r="C152" s="189"/>
      <c r="D152" s="190"/>
      <c r="E152" s="184" t="s">
        <v>2248</v>
      </c>
      <c r="F152" s="176" t="s">
        <v>1168</v>
      </c>
      <c r="G152" s="185"/>
      <c r="H152" s="186">
        <v>884</v>
      </c>
      <c r="I152" s="179" t="s">
        <v>1169</v>
      </c>
      <c r="J152" s="185" t="s">
        <v>1170</v>
      </c>
      <c r="K152" s="186">
        <v>1000</v>
      </c>
      <c r="L152" s="187">
        <f t="shared" si="8"/>
        <v>0.88</v>
      </c>
    </row>
    <row r="153" spans="1:12" ht="14.25" customHeight="1" x14ac:dyDescent="0.15">
      <c r="A153" s="213" t="s">
        <v>388</v>
      </c>
      <c r="B153" s="188" t="s">
        <v>484</v>
      </c>
      <c r="C153" s="189"/>
      <c r="D153" s="190"/>
      <c r="E153" s="184" t="s">
        <v>2249</v>
      </c>
      <c r="F153" s="176" t="s">
        <v>1171</v>
      </c>
      <c r="G153" s="185"/>
      <c r="H153" s="186">
        <v>243</v>
      </c>
      <c r="I153" s="179" t="s">
        <v>934</v>
      </c>
      <c r="J153" s="185" t="s">
        <v>1172</v>
      </c>
      <c r="K153" s="186">
        <v>200</v>
      </c>
      <c r="L153" s="187">
        <f t="shared" si="8"/>
        <v>1.21</v>
      </c>
    </row>
    <row r="154" spans="1:12" ht="14.25" customHeight="1" x14ac:dyDescent="0.15">
      <c r="A154" s="213" t="s">
        <v>308</v>
      </c>
      <c r="B154" s="188" t="s">
        <v>177</v>
      </c>
      <c r="C154" s="189"/>
      <c r="D154" s="190"/>
      <c r="E154" s="184" t="s">
        <v>2250</v>
      </c>
      <c r="F154" s="176" t="s">
        <v>1173</v>
      </c>
      <c r="G154" s="185"/>
      <c r="H154" s="186">
        <v>97</v>
      </c>
      <c r="I154" s="179" t="s">
        <v>1067</v>
      </c>
      <c r="J154" s="185" t="s">
        <v>1068</v>
      </c>
      <c r="K154" s="186">
        <v>100</v>
      </c>
      <c r="L154" s="187">
        <f t="shared" si="8"/>
        <v>0.97</v>
      </c>
    </row>
    <row r="155" spans="1:12" ht="14.25" customHeight="1" x14ac:dyDescent="0.15">
      <c r="A155" s="213" t="s">
        <v>309</v>
      </c>
      <c r="B155" s="188" t="s">
        <v>486</v>
      </c>
      <c r="C155" s="189"/>
      <c r="D155" s="190"/>
      <c r="E155" s="184" t="s">
        <v>2251</v>
      </c>
      <c r="F155" s="176" t="s">
        <v>178</v>
      </c>
      <c r="G155" s="185"/>
      <c r="H155" s="186">
        <v>243</v>
      </c>
      <c r="I155" s="179" t="s">
        <v>1117</v>
      </c>
      <c r="J155" s="185" t="s">
        <v>1176</v>
      </c>
      <c r="K155" s="186">
        <v>1000</v>
      </c>
      <c r="L155" s="187">
        <f>ROUNDDOWN(H155/K155,2)</f>
        <v>0.24</v>
      </c>
    </row>
    <row r="156" spans="1:12" ht="14.25" customHeight="1" x14ac:dyDescent="0.15">
      <c r="A156" s="226" t="s">
        <v>2657</v>
      </c>
      <c r="B156" s="188" t="s">
        <v>2658</v>
      </c>
      <c r="C156" s="227"/>
      <c r="D156" s="228"/>
      <c r="E156" s="229" t="s">
        <v>1665</v>
      </c>
      <c r="F156" s="176" t="s">
        <v>808</v>
      </c>
      <c r="G156" s="230" t="s">
        <v>853</v>
      </c>
      <c r="H156" s="215">
        <v>428</v>
      </c>
      <c r="I156" s="179" t="s">
        <v>898</v>
      </c>
      <c r="J156" s="179" t="s">
        <v>866</v>
      </c>
      <c r="K156" s="215">
        <v>1000</v>
      </c>
      <c r="L156" s="187">
        <f>ROUNDDOWN(H156/K156,2)</f>
        <v>0.42</v>
      </c>
    </row>
    <row r="157" spans="1:12" ht="14.25" customHeight="1" x14ac:dyDescent="0.15">
      <c r="A157" s="213" t="s">
        <v>310</v>
      </c>
      <c r="B157" s="188" t="s">
        <v>485</v>
      </c>
      <c r="C157" s="189"/>
      <c r="D157" s="190"/>
      <c r="E157" s="184" t="s">
        <v>1174</v>
      </c>
      <c r="F157" s="176" t="s">
        <v>2565</v>
      </c>
      <c r="G157" s="185" t="s">
        <v>1126</v>
      </c>
      <c r="H157" s="186">
        <v>437</v>
      </c>
      <c r="I157" s="179" t="s">
        <v>1101</v>
      </c>
      <c r="J157" s="185" t="s">
        <v>1175</v>
      </c>
      <c r="K157" s="186">
        <v>1000</v>
      </c>
      <c r="L157" s="187">
        <f t="shared" si="8"/>
        <v>0.43</v>
      </c>
    </row>
    <row r="158" spans="1:12" ht="14.25" customHeight="1" x14ac:dyDescent="0.15">
      <c r="A158" s="220" t="s">
        <v>2076</v>
      </c>
      <c r="B158" s="188" t="s">
        <v>1219</v>
      </c>
      <c r="C158" s="189"/>
      <c r="D158" s="190"/>
      <c r="E158" s="184" t="s">
        <v>1218</v>
      </c>
      <c r="F158" s="176" t="s">
        <v>2566</v>
      </c>
      <c r="G158" s="185" t="s">
        <v>1088</v>
      </c>
      <c r="H158" s="204">
        <v>282</v>
      </c>
      <c r="I158" s="179" t="s">
        <v>898</v>
      </c>
      <c r="J158" s="185" t="s">
        <v>1089</v>
      </c>
      <c r="K158" s="186">
        <v>1000</v>
      </c>
      <c r="L158" s="187">
        <f>ROUNDDOWN(H158/K158,2)</f>
        <v>0.28000000000000003</v>
      </c>
    </row>
    <row r="159" spans="1:12" ht="14.25" customHeight="1" x14ac:dyDescent="0.15">
      <c r="A159" s="213" t="s">
        <v>311</v>
      </c>
      <c r="B159" s="188" t="s">
        <v>487</v>
      </c>
      <c r="C159" s="189"/>
      <c r="D159" s="190"/>
      <c r="E159" s="184" t="s">
        <v>2252</v>
      </c>
      <c r="F159" s="176" t="s">
        <v>1177</v>
      </c>
      <c r="G159" s="185"/>
      <c r="H159" s="186">
        <v>77</v>
      </c>
      <c r="I159" s="179" t="s">
        <v>962</v>
      </c>
      <c r="J159" s="185" t="s">
        <v>1178</v>
      </c>
      <c r="K159" s="186">
        <v>50</v>
      </c>
      <c r="L159" s="187">
        <f t="shared" si="8"/>
        <v>1.54</v>
      </c>
    </row>
    <row r="160" spans="1:12" ht="14.25" customHeight="1" x14ac:dyDescent="0.15">
      <c r="A160" s="213" t="s">
        <v>312</v>
      </c>
      <c r="B160" s="188" t="s">
        <v>488</v>
      </c>
      <c r="C160" s="189"/>
      <c r="D160" s="190"/>
      <c r="E160" s="184" t="s">
        <v>1179</v>
      </c>
      <c r="F160" s="176" t="s">
        <v>1180</v>
      </c>
      <c r="G160" s="185" t="s">
        <v>1126</v>
      </c>
      <c r="H160" s="186">
        <v>234</v>
      </c>
      <c r="I160" s="179" t="s">
        <v>988</v>
      </c>
      <c r="J160" s="185" t="s">
        <v>1181</v>
      </c>
      <c r="K160" s="186">
        <v>500</v>
      </c>
      <c r="L160" s="187">
        <f t="shared" si="8"/>
        <v>0.46</v>
      </c>
    </row>
    <row r="161" spans="1:12" ht="14.25" customHeight="1" x14ac:dyDescent="0.15">
      <c r="A161" s="231" t="s">
        <v>313</v>
      </c>
      <c r="B161" s="203" t="s">
        <v>489</v>
      </c>
      <c r="C161" s="182"/>
      <c r="D161" s="183"/>
      <c r="E161" s="184" t="s">
        <v>1182</v>
      </c>
      <c r="F161" s="176" t="s">
        <v>1183</v>
      </c>
      <c r="G161" s="185"/>
      <c r="H161" s="186">
        <v>894</v>
      </c>
      <c r="I161" s="179" t="s">
        <v>981</v>
      </c>
      <c r="J161" s="185"/>
      <c r="K161" s="186">
        <v>1000</v>
      </c>
      <c r="L161" s="187">
        <f t="shared" si="8"/>
        <v>0.89</v>
      </c>
    </row>
    <row r="162" spans="1:12" ht="14.25" customHeight="1" x14ac:dyDescent="0.15">
      <c r="A162" s="213" t="s">
        <v>314</v>
      </c>
      <c r="B162" s="188" t="s">
        <v>490</v>
      </c>
      <c r="C162" s="189"/>
      <c r="D162" s="190"/>
      <c r="E162" s="184" t="s">
        <v>2702</v>
      </c>
      <c r="F162" s="176" t="s">
        <v>1184</v>
      </c>
      <c r="G162" s="185"/>
      <c r="H162" s="186">
        <v>243</v>
      </c>
      <c r="I162" s="179" t="s">
        <v>1064</v>
      </c>
      <c r="J162" s="185" t="s">
        <v>1185</v>
      </c>
      <c r="K162" s="186">
        <v>100</v>
      </c>
      <c r="L162" s="187">
        <f t="shared" si="8"/>
        <v>2.4300000000000002</v>
      </c>
    </row>
    <row r="163" spans="1:12" ht="14.25" customHeight="1" x14ac:dyDescent="0.15">
      <c r="A163" s="213" t="s">
        <v>315</v>
      </c>
      <c r="B163" s="188" t="s">
        <v>491</v>
      </c>
      <c r="C163" s="189"/>
      <c r="D163" s="190"/>
      <c r="E163" s="184" t="s">
        <v>2254</v>
      </c>
      <c r="F163" s="176" t="s">
        <v>179</v>
      </c>
      <c r="G163" s="185"/>
      <c r="H163" s="186">
        <v>408</v>
      </c>
      <c r="I163" s="179" t="s">
        <v>962</v>
      </c>
      <c r="J163" s="185" t="s">
        <v>1091</v>
      </c>
      <c r="K163" s="186">
        <v>2000</v>
      </c>
      <c r="L163" s="187">
        <f t="shared" si="8"/>
        <v>0.2</v>
      </c>
    </row>
    <row r="164" spans="1:12" ht="14.25" customHeight="1" x14ac:dyDescent="0.15">
      <c r="A164" s="213" t="s">
        <v>2201</v>
      </c>
      <c r="B164" s="188" t="s">
        <v>2090</v>
      </c>
      <c r="C164" s="189"/>
      <c r="D164" s="190"/>
      <c r="E164" s="184" t="s">
        <v>2428</v>
      </c>
      <c r="F164" s="176" t="s">
        <v>2090</v>
      </c>
      <c r="G164" s="185"/>
      <c r="H164" s="186">
        <v>250</v>
      </c>
      <c r="I164" s="179" t="s">
        <v>898</v>
      </c>
      <c r="J164" s="185" t="s">
        <v>2429</v>
      </c>
      <c r="K164" s="186">
        <v>20</v>
      </c>
      <c r="L164" s="187">
        <f t="shared" si="8"/>
        <v>12.5</v>
      </c>
    </row>
    <row r="165" spans="1:12" ht="14.25" customHeight="1" x14ac:dyDescent="0.15">
      <c r="A165" s="213" t="s">
        <v>316</v>
      </c>
      <c r="B165" s="188" t="s">
        <v>492</v>
      </c>
      <c r="C165" s="189"/>
      <c r="D165" s="190"/>
      <c r="E165" s="184" t="s">
        <v>2255</v>
      </c>
      <c r="F165" s="176" t="s">
        <v>1186</v>
      </c>
      <c r="G165" s="185"/>
      <c r="H165" s="186">
        <v>145</v>
      </c>
      <c r="I165" s="179" t="s">
        <v>899</v>
      </c>
      <c r="J165" s="185" t="s">
        <v>1187</v>
      </c>
      <c r="K165" s="186">
        <v>50</v>
      </c>
      <c r="L165" s="187">
        <f t="shared" si="8"/>
        <v>2.9</v>
      </c>
    </row>
    <row r="166" spans="1:12" ht="14.25" customHeight="1" x14ac:dyDescent="0.15">
      <c r="A166" s="213" t="s">
        <v>389</v>
      </c>
      <c r="B166" s="188" t="s">
        <v>493</v>
      </c>
      <c r="C166" s="189"/>
      <c r="D166" s="190"/>
      <c r="E166" s="184" t="s">
        <v>2256</v>
      </c>
      <c r="F166" s="176" t="s">
        <v>1188</v>
      </c>
      <c r="G166" s="185"/>
      <c r="H166" s="186">
        <v>194</v>
      </c>
      <c r="I166" s="179" t="s">
        <v>1067</v>
      </c>
      <c r="J166" s="185"/>
      <c r="K166" s="186">
        <v>100</v>
      </c>
      <c r="L166" s="187">
        <f t="shared" si="8"/>
        <v>1.94</v>
      </c>
    </row>
    <row r="167" spans="1:12" ht="14.25" customHeight="1" x14ac:dyDescent="0.15">
      <c r="A167" s="213" t="s">
        <v>317</v>
      </c>
      <c r="B167" s="188" t="s">
        <v>494</v>
      </c>
      <c r="C167" s="189"/>
      <c r="D167" s="190"/>
      <c r="E167" s="184" t="s">
        <v>2257</v>
      </c>
      <c r="F167" s="176" t="s">
        <v>1201</v>
      </c>
      <c r="G167" s="185"/>
      <c r="H167" s="186">
        <v>923</v>
      </c>
      <c r="I167" s="179" t="s">
        <v>981</v>
      </c>
      <c r="J167" s="185" t="s">
        <v>1202</v>
      </c>
      <c r="K167" s="186">
        <v>1000</v>
      </c>
      <c r="L167" s="187">
        <f t="shared" si="8"/>
        <v>0.92</v>
      </c>
    </row>
    <row r="168" spans="1:12" ht="14.25" customHeight="1" x14ac:dyDescent="0.15">
      <c r="A168" s="213" t="s">
        <v>318</v>
      </c>
      <c r="B168" s="188" t="s">
        <v>495</v>
      </c>
      <c r="C168" s="189"/>
      <c r="D168" s="190"/>
      <c r="E168" s="184" t="s">
        <v>2258</v>
      </c>
      <c r="F168" s="176" t="s">
        <v>1189</v>
      </c>
      <c r="G168" s="185"/>
      <c r="H168" s="186">
        <v>194</v>
      </c>
      <c r="I168" s="179" t="s">
        <v>962</v>
      </c>
      <c r="J168" s="185" t="s">
        <v>1202</v>
      </c>
      <c r="K168" s="186">
        <v>150</v>
      </c>
      <c r="L168" s="187">
        <f t="shared" si="8"/>
        <v>1.29</v>
      </c>
    </row>
    <row r="169" spans="1:12" ht="14.25" customHeight="1" x14ac:dyDescent="0.15">
      <c r="A169" s="213" t="s">
        <v>319</v>
      </c>
      <c r="B169" s="188" t="s">
        <v>496</v>
      </c>
      <c r="C169" s="189"/>
      <c r="D169" s="190"/>
      <c r="E169" s="184" t="s">
        <v>2259</v>
      </c>
      <c r="F169" s="176" t="s">
        <v>1190</v>
      </c>
      <c r="G169" s="185"/>
      <c r="H169" s="186">
        <v>194</v>
      </c>
      <c r="I169" s="179" t="s">
        <v>962</v>
      </c>
      <c r="J169" s="185" t="s">
        <v>1202</v>
      </c>
      <c r="K169" s="186">
        <v>150</v>
      </c>
      <c r="L169" s="187">
        <f t="shared" si="8"/>
        <v>1.29</v>
      </c>
    </row>
    <row r="170" spans="1:12" ht="14.25" customHeight="1" x14ac:dyDescent="0.15">
      <c r="A170" s="213" t="s">
        <v>320</v>
      </c>
      <c r="B170" s="188" t="s">
        <v>497</v>
      </c>
      <c r="C170" s="189"/>
      <c r="D170" s="190"/>
      <c r="E170" s="184" t="s">
        <v>1203</v>
      </c>
      <c r="F170" s="176" t="s">
        <v>2470</v>
      </c>
      <c r="G170" s="185" t="s">
        <v>1122</v>
      </c>
      <c r="H170" s="186">
        <v>248</v>
      </c>
      <c r="I170" s="179" t="s">
        <v>1204</v>
      </c>
      <c r="J170" s="185" t="s">
        <v>1191</v>
      </c>
      <c r="K170" s="186">
        <v>450</v>
      </c>
      <c r="L170" s="187">
        <f t="shared" si="8"/>
        <v>0.55000000000000004</v>
      </c>
    </row>
    <row r="171" spans="1:12" ht="14.25" customHeight="1" x14ac:dyDescent="0.15">
      <c r="A171" s="213" t="s">
        <v>321</v>
      </c>
      <c r="B171" s="188" t="s">
        <v>498</v>
      </c>
      <c r="C171" s="189"/>
      <c r="D171" s="190"/>
      <c r="E171" s="184" t="s">
        <v>2260</v>
      </c>
      <c r="F171" s="176" t="s">
        <v>1205</v>
      </c>
      <c r="G171" s="185"/>
      <c r="H171" s="186">
        <v>224</v>
      </c>
      <c r="I171" s="179" t="s">
        <v>962</v>
      </c>
      <c r="J171" s="185" t="s">
        <v>983</v>
      </c>
      <c r="K171" s="186">
        <v>200</v>
      </c>
      <c r="L171" s="187">
        <f t="shared" si="8"/>
        <v>1.1200000000000001</v>
      </c>
    </row>
    <row r="172" spans="1:12" ht="14.25" customHeight="1" x14ac:dyDescent="0.15">
      <c r="A172" s="213" t="s">
        <v>322</v>
      </c>
      <c r="B172" s="188" t="s">
        <v>499</v>
      </c>
      <c r="C172" s="189"/>
      <c r="D172" s="190"/>
      <c r="E172" s="184" t="s">
        <v>1192</v>
      </c>
      <c r="F172" s="176" t="s">
        <v>1193</v>
      </c>
      <c r="G172" s="185" t="s">
        <v>1194</v>
      </c>
      <c r="H172" s="186">
        <v>209</v>
      </c>
      <c r="I172" s="179" t="s">
        <v>899</v>
      </c>
      <c r="J172" s="185" t="s">
        <v>1195</v>
      </c>
      <c r="K172" s="186">
        <v>500</v>
      </c>
      <c r="L172" s="187">
        <f t="shared" si="8"/>
        <v>0.41</v>
      </c>
    </row>
    <row r="173" spans="1:12" ht="14.25" customHeight="1" x14ac:dyDescent="0.15">
      <c r="A173" s="213" t="s">
        <v>323</v>
      </c>
      <c r="B173" s="188" t="s">
        <v>500</v>
      </c>
      <c r="C173" s="189"/>
      <c r="D173" s="190"/>
      <c r="E173" s="184" t="s">
        <v>2261</v>
      </c>
      <c r="F173" s="176" t="s">
        <v>1196</v>
      </c>
      <c r="G173" s="185"/>
      <c r="H173" s="186">
        <v>272</v>
      </c>
      <c r="I173" s="179" t="s">
        <v>1067</v>
      </c>
      <c r="J173" s="185" t="s">
        <v>1206</v>
      </c>
      <c r="K173" s="186">
        <v>200</v>
      </c>
      <c r="L173" s="187">
        <f t="shared" si="8"/>
        <v>1.36</v>
      </c>
    </row>
    <row r="174" spans="1:12" ht="14.25" customHeight="1" x14ac:dyDescent="0.15">
      <c r="A174" s="213" t="s">
        <v>324</v>
      </c>
      <c r="B174" s="188" t="s">
        <v>501</v>
      </c>
      <c r="C174" s="189"/>
      <c r="D174" s="190"/>
      <c r="E174" s="184" t="s">
        <v>1197</v>
      </c>
      <c r="F174" s="176" t="s">
        <v>1198</v>
      </c>
      <c r="G174" s="185" t="s">
        <v>1126</v>
      </c>
      <c r="H174" s="186">
        <v>155</v>
      </c>
      <c r="I174" s="179" t="s">
        <v>899</v>
      </c>
      <c r="J174" s="185" t="s">
        <v>1207</v>
      </c>
      <c r="K174" s="186">
        <v>500</v>
      </c>
      <c r="L174" s="187">
        <f t="shared" si="8"/>
        <v>0.31</v>
      </c>
    </row>
    <row r="175" spans="1:12" ht="14.25" customHeight="1" x14ac:dyDescent="0.15">
      <c r="A175" s="213" t="s">
        <v>325</v>
      </c>
      <c r="B175" s="188" t="s">
        <v>502</v>
      </c>
      <c r="C175" s="189"/>
      <c r="D175" s="190"/>
      <c r="E175" s="184" t="s">
        <v>2703</v>
      </c>
      <c r="F175" s="176" t="s">
        <v>1199</v>
      </c>
      <c r="G175" s="185"/>
      <c r="H175" s="186">
        <v>505</v>
      </c>
      <c r="I175" s="179" t="s">
        <v>1064</v>
      </c>
      <c r="J175" s="185" t="s">
        <v>1200</v>
      </c>
      <c r="K175" s="186">
        <v>300</v>
      </c>
      <c r="L175" s="187">
        <f t="shared" si="8"/>
        <v>1.68</v>
      </c>
    </row>
    <row r="176" spans="1:12" ht="14.25" customHeight="1" x14ac:dyDescent="0.15">
      <c r="A176" s="213" t="s">
        <v>390</v>
      </c>
      <c r="B176" s="188" t="s">
        <v>503</v>
      </c>
      <c r="C176" s="189"/>
      <c r="D176" s="190"/>
      <c r="E176" s="184" t="s">
        <v>2263</v>
      </c>
      <c r="F176" s="176" t="s">
        <v>1208</v>
      </c>
      <c r="G176" s="185"/>
      <c r="H176" s="186">
        <v>243</v>
      </c>
      <c r="I176" s="179" t="s">
        <v>899</v>
      </c>
      <c r="J176" s="185" t="s">
        <v>1032</v>
      </c>
      <c r="K176" s="186">
        <v>100</v>
      </c>
      <c r="L176" s="187">
        <f t="shared" si="8"/>
        <v>2.4300000000000002</v>
      </c>
    </row>
    <row r="177" spans="1:12" ht="14.25" customHeight="1" x14ac:dyDescent="0.15">
      <c r="A177" s="213" t="s">
        <v>326</v>
      </c>
      <c r="B177" s="188" t="s">
        <v>504</v>
      </c>
      <c r="C177" s="189"/>
      <c r="D177" s="190"/>
      <c r="E177" s="184" t="s">
        <v>1209</v>
      </c>
      <c r="F177" s="176" t="s">
        <v>1210</v>
      </c>
      <c r="G177" s="185"/>
      <c r="H177" s="186">
        <v>155</v>
      </c>
      <c r="I177" s="179" t="s">
        <v>899</v>
      </c>
      <c r="J177" s="185" t="s">
        <v>1107</v>
      </c>
      <c r="K177" s="186">
        <v>1000</v>
      </c>
      <c r="L177" s="187">
        <f t="shared" si="8"/>
        <v>0.15</v>
      </c>
    </row>
    <row r="178" spans="1:12" ht="14.25" customHeight="1" x14ac:dyDescent="0.15">
      <c r="A178" s="234" t="s">
        <v>327</v>
      </c>
      <c r="B178" s="194" t="s">
        <v>505</v>
      </c>
      <c r="C178" s="195"/>
      <c r="D178" s="191"/>
      <c r="E178" s="184" t="s">
        <v>2704</v>
      </c>
      <c r="F178" s="176" t="s">
        <v>2443</v>
      </c>
      <c r="G178" s="185"/>
      <c r="H178" s="186">
        <v>204</v>
      </c>
      <c r="I178" s="179" t="s">
        <v>899</v>
      </c>
      <c r="J178" s="185" t="s">
        <v>1211</v>
      </c>
      <c r="K178" s="186">
        <v>100</v>
      </c>
      <c r="L178" s="187">
        <f t="shared" si="8"/>
        <v>2.04</v>
      </c>
    </row>
    <row r="179" spans="1:12" ht="14.25" customHeight="1" x14ac:dyDescent="0.15">
      <c r="A179" s="234" t="s">
        <v>2435</v>
      </c>
      <c r="B179" s="194" t="s">
        <v>2471</v>
      </c>
      <c r="C179" s="195"/>
      <c r="D179" s="191"/>
      <c r="E179" s="184" t="s">
        <v>2436</v>
      </c>
      <c r="F179" s="176" t="s">
        <v>2442</v>
      </c>
      <c r="G179" s="185"/>
      <c r="H179" s="186">
        <v>250</v>
      </c>
      <c r="I179" s="179" t="s">
        <v>2445</v>
      </c>
      <c r="J179" s="185" t="s">
        <v>2446</v>
      </c>
      <c r="K179" s="186">
        <v>20</v>
      </c>
      <c r="L179" s="187">
        <f t="shared" si="8"/>
        <v>12.5</v>
      </c>
    </row>
    <row r="180" spans="1:12" ht="14.25" customHeight="1" x14ac:dyDescent="0.15">
      <c r="A180" s="213" t="s">
        <v>328</v>
      </c>
      <c r="B180" s="396" t="s">
        <v>506</v>
      </c>
      <c r="C180" s="397"/>
      <c r="D180" s="190"/>
      <c r="E180" s="184" t="s">
        <v>2266</v>
      </c>
      <c r="F180" s="176" t="s">
        <v>1212</v>
      </c>
      <c r="G180" s="185"/>
      <c r="H180" s="186">
        <v>603</v>
      </c>
      <c r="I180" s="179" t="s">
        <v>981</v>
      </c>
      <c r="J180" s="185"/>
      <c r="K180" s="186">
        <v>1000</v>
      </c>
      <c r="L180" s="187">
        <f t="shared" si="8"/>
        <v>0.6</v>
      </c>
    </row>
    <row r="181" spans="1:12" ht="14.25" customHeight="1" x14ac:dyDescent="0.15">
      <c r="A181" s="213" t="s">
        <v>329</v>
      </c>
      <c r="B181" s="188" t="s">
        <v>507</v>
      </c>
      <c r="C181" s="189"/>
      <c r="D181" s="190"/>
      <c r="E181" s="184" t="s">
        <v>2267</v>
      </c>
      <c r="F181" s="176" t="s">
        <v>180</v>
      </c>
      <c r="G181" s="185"/>
      <c r="H181" s="186">
        <v>155</v>
      </c>
      <c r="I181" s="179" t="s">
        <v>962</v>
      </c>
      <c r="J181" s="185" t="s">
        <v>1213</v>
      </c>
      <c r="K181" s="186">
        <v>80</v>
      </c>
      <c r="L181" s="187">
        <f t="shared" si="8"/>
        <v>1.93</v>
      </c>
    </row>
    <row r="182" spans="1:12" ht="14.25" customHeight="1" x14ac:dyDescent="0.15">
      <c r="A182" s="213" t="s">
        <v>330</v>
      </c>
      <c r="B182" s="188" t="s">
        <v>508</v>
      </c>
      <c r="C182" s="189"/>
      <c r="D182" s="190"/>
      <c r="E182" s="184" t="s">
        <v>2268</v>
      </c>
      <c r="F182" s="176" t="s">
        <v>1214</v>
      </c>
      <c r="G182" s="185"/>
      <c r="H182" s="186">
        <v>758</v>
      </c>
      <c r="I182" s="179" t="s">
        <v>987</v>
      </c>
      <c r="J182" s="185"/>
      <c r="K182" s="186">
        <v>1000</v>
      </c>
      <c r="L182" s="187">
        <f t="shared" si="8"/>
        <v>0.75</v>
      </c>
    </row>
    <row r="183" spans="1:12" ht="14.25" customHeight="1" x14ac:dyDescent="0.15">
      <c r="A183" s="213" t="s">
        <v>331</v>
      </c>
      <c r="B183" s="396" t="s">
        <v>509</v>
      </c>
      <c r="C183" s="397"/>
      <c r="D183" s="190"/>
      <c r="E183" s="184" t="s">
        <v>2269</v>
      </c>
      <c r="F183" s="176" t="s">
        <v>1215</v>
      </c>
      <c r="G183" s="185"/>
      <c r="H183" s="186">
        <v>758</v>
      </c>
      <c r="I183" s="179" t="s">
        <v>987</v>
      </c>
      <c r="J183" s="185"/>
      <c r="K183" s="186">
        <v>1000</v>
      </c>
      <c r="L183" s="187">
        <f t="shared" si="8"/>
        <v>0.75</v>
      </c>
    </row>
    <row r="184" spans="1:12" ht="14.25" customHeight="1" x14ac:dyDescent="0.15">
      <c r="A184" s="213" t="s">
        <v>332</v>
      </c>
      <c r="B184" s="188" t="s">
        <v>510</v>
      </c>
      <c r="C184" s="189"/>
      <c r="D184" s="190"/>
      <c r="E184" s="184" t="s">
        <v>2270</v>
      </c>
      <c r="F184" s="176" t="s">
        <v>1216</v>
      </c>
      <c r="G184" s="185"/>
      <c r="H184" s="186">
        <v>3110</v>
      </c>
      <c r="I184" s="179" t="s">
        <v>981</v>
      </c>
      <c r="J184" s="185"/>
      <c r="K184" s="186">
        <v>1000</v>
      </c>
      <c r="L184" s="187">
        <f t="shared" si="8"/>
        <v>3.11</v>
      </c>
    </row>
    <row r="185" spans="1:12" ht="14.25" customHeight="1" x14ac:dyDescent="0.15">
      <c r="A185" s="213" t="s">
        <v>2419</v>
      </c>
      <c r="B185" s="188" t="s">
        <v>2422</v>
      </c>
      <c r="C185" s="189"/>
      <c r="D185" s="190"/>
      <c r="E185" s="184" t="s">
        <v>2413</v>
      </c>
      <c r="F185" s="176" t="s">
        <v>2416</v>
      </c>
      <c r="G185" s="185"/>
      <c r="H185" s="186">
        <v>174</v>
      </c>
      <c r="I185" s="179" t="s">
        <v>898</v>
      </c>
      <c r="J185" s="185">
        <v>500</v>
      </c>
      <c r="K185" s="186">
        <v>500</v>
      </c>
      <c r="L185" s="187">
        <f t="shared" si="8"/>
        <v>0.34</v>
      </c>
    </row>
    <row r="186" spans="1:12" ht="14.25" customHeight="1" x14ac:dyDescent="0.15">
      <c r="A186" s="213" t="s">
        <v>2421</v>
      </c>
      <c r="B186" s="188" t="s">
        <v>2422</v>
      </c>
      <c r="C186" s="189"/>
      <c r="D186" s="190"/>
      <c r="E186" s="184" t="s">
        <v>2415</v>
      </c>
      <c r="F186" s="176" t="s">
        <v>2417</v>
      </c>
      <c r="G186" s="185"/>
      <c r="H186" s="186">
        <v>174</v>
      </c>
      <c r="I186" s="179" t="s">
        <v>898</v>
      </c>
      <c r="J186" s="185">
        <v>500</v>
      </c>
      <c r="K186" s="186">
        <v>500</v>
      </c>
      <c r="L186" s="187">
        <f t="shared" si="8"/>
        <v>0.34</v>
      </c>
    </row>
    <row r="187" spans="1:12" ht="14.25" customHeight="1" x14ac:dyDescent="0.15">
      <c r="A187" s="213" t="s">
        <v>2036</v>
      </c>
      <c r="B187" s="188" t="s">
        <v>1220</v>
      </c>
      <c r="C187" s="189"/>
      <c r="D187" s="190"/>
      <c r="E187" s="184" t="s">
        <v>2295</v>
      </c>
      <c r="F187" s="176" t="s">
        <v>1220</v>
      </c>
      <c r="G187" s="185"/>
      <c r="H187" s="186">
        <v>288</v>
      </c>
      <c r="I187" s="179" t="s">
        <v>899</v>
      </c>
      <c r="J187" s="185"/>
      <c r="K187" s="186">
        <v>50</v>
      </c>
      <c r="L187" s="187">
        <f t="shared" si="8"/>
        <v>5.76</v>
      </c>
    </row>
    <row r="188" spans="1:12" ht="14.25" customHeight="1" x14ac:dyDescent="0.15">
      <c r="A188" s="213" t="s">
        <v>2037</v>
      </c>
      <c r="B188" s="188" t="s">
        <v>1733</v>
      </c>
      <c r="C188" s="189"/>
      <c r="D188" s="190"/>
      <c r="E188" s="184" t="s">
        <v>2296</v>
      </c>
      <c r="F188" s="176" t="s">
        <v>1217</v>
      </c>
      <c r="G188" s="185"/>
      <c r="H188" s="186">
        <v>288</v>
      </c>
      <c r="I188" s="179" t="s">
        <v>899</v>
      </c>
      <c r="J188" s="185"/>
      <c r="K188" s="186">
        <v>10</v>
      </c>
      <c r="L188" s="187">
        <f t="shared" si="8"/>
        <v>28.8</v>
      </c>
    </row>
    <row r="189" spans="1:12" ht="14.25" customHeight="1" x14ac:dyDescent="0.15">
      <c r="A189" s="156" t="s">
        <v>155</v>
      </c>
      <c r="B189" s="182"/>
      <c r="C189" s="182"/>
      <c r="D189" s="235"/>
      <c r="E189" s="235"/>
      <c r="F189" s="182"/>
      <c r="G189" s="236"/>
      <c r="I189" s="237"/>
      <c r="J189" s="238"/>
      <c r="L189" s="199"/>
    </row>
    <row r="190" spans="1:12" ht="14.25" customHeight="1" thickBot="1" x14ac:dyDescent="0.2">
      <c r="A190" s="212" t="s">
        <v>690</v>
      </c>
      <c r="B190" s="398" t="s">
        <v>691</v>
      </c>
      <c r="C190" s="399"/>
      <c r="D190" s="164" t="s">
        <v>407</v>
      </c>
      <c r="E190" s="165" t="s">
        <v>895</v>
      </c>
      <c r="F190" s="162" t="s">
        <v>367</v>
      </c>
      <c r="G190" s="166" t="s">
        <v>366</v>
      </c>
      <c r="H190" s="167" t="s">
        <v>776</v>
      </c>
      <c r="I190" s="168" t="s">
        <v>408</v>
      </c>
      <c r="J190" s="168" t="s">
        <v>368</v>
      </c>
      <c r="K190" s="169" t="s">
        <v>775</v>
      </c>
      <c r="L190" s="170" t="s">
        <v>702</v>
      </c>
    </row>
    <row r="191" spans="1:12" ht="14.25" customHeight="1" thickTop="1" x14ac:dyDescent="0.15">
      <c r="A191" s="175" t="s">
        <v>333</v>
      </c>
      <c r="B191" s="172" t="s">
        <v>511</v>
      </c>
      <c r="C191" s="239"/>
      <c r="D191" s="183"/>
      <c r="E191" s="175" t="s">
        <v>2271</v>
      </c>
      <c r="F191" s="176" t="s">
        <v>1222</v>
      </c>
      <c r="G191" s="177"/>
      <c r="H191" s="178">
        <v>291</v>
      </c>
      <c r="I191" s="171" t="s">
        <v>962</v>
      </c>
      <c r="J191" s="177"/>
      <c r="K191" s="178">
        <v>100</v>
      </c>
      <c r="L191" s="187">
        <f t="shared" ref="L191:L202" si="9">ROUNDDOWN(H191/K191,2)</f>
        <v>2.91</v>
      </c>
    </row>
    <row r="192" spans="1:12" ht="14.25" customHeight="1" x14ac:dyDescent="0.15">
      <c r="A192" s="184" t="s">
        <v>334</v>
      </c>
      <c r="B192" s="188" t="s">
        <v>512</v>
      </c>
      <c r="C192" s="189"/>
      <c r="D192" s="190"/>
      <c r="E192" s="184" t="s">
        <v>1230</v>
      </c>
      <c r="F192" s="176" t="s">
        <v>2451</v>
      </c>
      <c r="G192" s="185" t="s">
        <v>1231</v>
      </c>
      <c r="H192" s="186">
        <v>593</v>
      </c>
      <c r="I192" s="179" t="s">
        <v>899</v>
      </c>
      <c r="J192" s="185" t="s">
        <v>1232</v>
      </c>
      <c r="K192" s="186">
        <v>835</v>
      </c>
      <c r="L192" s="187">
        <f t="shared" si="9"/>
        <v>0.71</v>
      </c>
    </row>
    <row r="193" spans="1:12" ht="14.25" customHeight="1" x14ac:dyDescent="0.15">
      <c r="A193" s="225" t="s">
        <v>2202</v>
      </c>
      <c r="B193" s="188" t="s">
        <v>513</v>
      </c>
      <c r="C193" s="189"/>
      <c r="D193" s="190"/>
      <c r="E193" s="184" t="s">
        <v>1233</v>
      </c>
      <c r="F193" s="176" t="s">
        <v>2350</v>
      </c>
      <c r="G193" s="185" t="s">
        <v>1234</v>
      </c>
      <c r="H193" s="186">
        <v>510</v>
      </c>
      <c r="I193" s="179" t="s">
        <v>899</v>
      </c>
      <c r="J193" s="185" t="s">
        <v>977</v>
      </c>
      <c r="K193" s="186">
        <v>500</v>
      </c>
      <c r="L193" s="187">
        <f t="shared" si="9"/>
        <v>1.02</v>
      </c>
    </row>
    <row r="194" spans="1:12" ht="14.25" customHeight="1" x14ac:dyDescent="0.15">
      <c r="A194" s="184" t="s">
        <v>2203</v>
      </c>
      <c r="B194" s="396" t="s">
        <v>2062</v>
      </c>
      <c r="C194" s="397"/>
      <c r="D194" s="190"/>
      <c r="E194" s="184" t="s">
        <v>2680</v>
      </c>
      <c r="F194" s="176" t="s">
        <v>2444</v>
      </c>
      <c r="G194" s="185"/>
      <c r="H194" s="186">
        <v>16800</v>
      </c>
      <c r="I194" s="179" t="s">
        <v>2682</v>
      </c>
      <c r="J194" s="185" t="s">
        <v>2683</v>
      </c>
      <c r="K194" s="186">
        <v>5000</v>
      </c>
      <c r="L194" s="187">
        <f t="shared" si="9"/>
        <v>3.36</v>
      </c>
    </row>
    <row r="195" spans="1:12" ht="14.25" customHeight="1" x14ac:dyDescent="0.15">
      <c r="A195" s="184" t="s">
        <v>335</v>
      </c>
      <c r="B195" s="188" t="s">
        <v>514</v>
      </c>
      <c r="C195" s="189"/>
      <c r="D195" s="190"/>
      <c r="E195" s="184" t="s">
        <v>1235</v>
      </c>
      <c r="F195" s="176" t="s">
        <v>2352</v>
      </c>
      <c r="G195" s="185" t="s">
        <v>1122</v>
      </c>
      <c r="H195" s="186">
        <v>258</v>
      </c>
      <c r="I195" s="179" t="s">
        <v>1011</v>
      </c>
      <c r="J195" s="185" t="s">
        <v>1223</v>
      </c>
      <c r="K195" s="186">
        <v>480</v>
      </c>
      <c r="L195" s="187">
        <f t="shared" si="9"/>
        <v>0.53</v>
      </c>
    </row>
    <row r="196" spans="1:12" ht="14.25" customHeight="1" x14ac:dyDescent="0.15">
      <c r="A196" s="184" t="s">
        <v>336</v>
      </c>
      <c r="B196" s="188" t="s">
        <v>515</v>
      </c>
      <c r="C196" s="189"/>
      <c r="D196" s="190"/>
      <c r="E196" s="184" t="s">
        <v>2272</v>
      </c>
      <c r="F196" s="176" t="s">
        <v>1236</v>
      </c>
      <c r="G196" s="185"/>
      <c r="H196" s="186">
        <v>97</v>
      </c>
      <c r="I196" s="179" t="s">
        <v>962</v>
      </c>
      <c r="J196" s="185" t="s">
        <v>1224</v>
      </c>
      <c r="K196" s="186">
        <v>180</v>
      </c>
      <c r="L196" s="187">
        <f t="shared" si="9"/>
        <v>0.53</v>
      </c>
    </row>
    <row r="197" spans="1:12" ht="14.25" customHeight="1" x14ac:dyDescent="0.15">
      <c r="A197" s="184" t="s">
        <v>337</v>
      </c>
      <c r="B197" s="188" t="s">
        <v>516</v>
      </c>
      <c r="C197" s="189"/>
      <c r="D197" s="190"/>
      <c r="E197" s="184" t="s">
        <v>1237</v>
      </c>
      <c r="F197" s="176" t="s">
        <v>2450</v>
      </c>
      <c r="G197" s="185" t="s">
        <v>1238</v>
      </c>
      <c r="H197" s="186">
        <v>224</v>
      </c>
      <c r="I197" s="179" t="s">
        <v>934</v>
      </c>
      <c r="J197" s="185" t="s">
        <v>1239</v>
      </c>
      <c r="K197" s="186">
        <v>900</v>
      </c>
      <c r="L197" s="187">
        <f t="shared" si="9"/>
        <v>0.24</v>
      </c>
    </row>
    <row r="198" spans="1:12" ht="14.25" customHeight="1" x14ac:dyDescent="0.15">
      <c r="A198" s="184" t="s">
        <v>338</v>
      </c>
      <c r="B198" s="188" t="s">
        <v>517</v>
      </c>
      <c r="C198" s="189"/>
      <c r="D198" s="190"/>
      <c r="E198" s="184" t="s">
        <v>1240</v>
      </c>
      <c r="F198" s="176" t="s">
        <v>1241</v>
      </c>
      <c r="G198" s="185" t="s">
        <v>1242</v>
      </c>
      <c r="H198" s="186">
        <v>408</v>
      </c>
      <c r="I198" s="179" t="s">
        <v>899</v>
      </c>
      <c r="J198" s="185" t="s">
        <v>1243</v>
      </c>
      <c r="K198" s="186">
        <v>280</v>
      </c>
      <c r="L198" s="187">
        <f t="shared" si="9"/>
        <v>1.45</v>
      </c>
    </row>
    <row r="199" spans="1:12" ht="14.25" customHeight="1" x14ac:dyDescent="0.15">
      <c r="A199" s="184" t="s">
        <v>339</v>
      </c>
      <c r="B199" s="188" t="s">
        <v>276</v>
      </c>
      <c r="C199" s="189"/>
      <c r="D199" s="190"/>
      <c r="E199" s="184" t="s">
        <v>2273</v>
      </c>
      <c r="F199" s="176" t="s">
        <v>1244</v>
      </c>
      <c r="G199" s="185"/>
      <c r="H199" s="186">
        <v>117</v>
      </c>
      <c r="I199" s="179" t="s">
        <v>962</v>
      </c>
      <c r="J199" s="185" t="s">
        <v>1226</v>
      </c>
      <c r="K199" s="186">
        <v>100</v>
      </c>
      <c r="L199" s="187">
        <f t="shared" si="9"/>
        <v>1.17</v>
      </c>
    </row>
    <row r="200" spans="1:12" ht="14.25" customHeight="1" x14ac:dyDescent="0.15">
      <c r="A200" s="225" t="s">
        <v>2204</v>
      </c>
      <c r="B200" s="188" t="s">
        <v>518</v>
      </c>
      <c r="C200" s="189"/>
      <c r="D200" s="190"/>
      <c r="E200" s="184" t="s">
        <v>2274</v>
      </c>
      <c r="F200" s="176" t="s">
        <v>1227</v>
      </c>
      <c r="G200" s="185"/>
      <c r="H200" s="186">
        <v>175</v>
      </c>
      <c r="I200" s="179" t="s">
        <v>962</v>
      </c>
      <c r="J200" s="185" t="s">
        <v>1228</v>
      </c>
      <c r="K200" s="186">
        <v>300</v>
      </c>
      <c r="L200" s="187">
        <f t="shared" si="9"/>
        <v>0.57999999999999996</v>
      </c>
    </row>
    <row r="201" spans="1:12" ht="14.25" customHeight="1" x14ac:dyDescent="0.15">
      <c r="A201" s="225" t="s">
        <v>2205</v>
      </c>
      <c r="B201" s="188" t="s">
        <v>519</v>
      </c>
      <c r="C201" s="189"/>
      <c r="D201" s="190"/>
      <c r="E201" s="184" t="s">
        <v>2282</v>
      </c>
      <c r="F201" s="176" t="s">
        <v>1229</v>
      </c>
      <c r="G201" s="185"/>
      <c r="H201" s="186">
        <v>175</v>
      </c>
      <c r="I201" s="179" t="s">
        <v>962</v>
      </c>
      <c r="J201" s="185" t="s">
        <v>1228</v>
      </c>
      <c r="K201" s="186">
        <v>300</v>
      </c>
      <c r="L201" s="187">
        <f t="shared" si="9"/>
        <v>0.57999999999999996</v>
      </c>
    </row>
    <row r="202" spans="1:12" ht="14.25" customHeight="1" x14ac:dyDescent="0.15">
      <c r="A202" s="184" t="s">
        <v>340</v>
      </c>
      <c r="B202" s="188" t="s">
        <v>520</v>
      </c>
      <c r="C202" s="189"/>
      <c r="D202" s="190"/>
      <c r="E202" s="184" t="s">
        <v>1245</v>
      </c>
      <c r="F202" s="176" t="s">
        <v>1246</v>
      </c>
      <c r="G202" s="185" t="s">
        <v>1238</v>
      </c>
      <c r="H202" s="186">
        <v>234</v>
      </c>
      <c r="I202" s="179" t="s">
        <v>934</v>
      </c>
      <c r="J202" s="185" t="s">
        <v>1239</v>
      </c>
      <c r="K202" s="186">
        <v>900</v>
      </c>
      <c r="L202" s="187">
        <f t="shared" si="9"/>
        <v>0.26</v>
      </c>
    </row>
    <row r="203" spans="1:12" ht="14.25" customHeight="1" x14ac:dyDescent="0.15">
      <c r="A203" s="184" t="s">
        <v>341</v>
      </c>
      <c r="B203" s="188" t="s">
        <v>521</v>
      </c>
      <c r="C203" s="189"/>
      <c r="D203" s="190"/>
      <c r="E203" s="184" t="s">
        <v>1975</v>
      </c>
      <c r="F203" s="176" t="s">
        <v>1745</v>
      </c>
      <c r="G203" s="185" t="s">
        <v>1010</v>
      </c>
      <c r="H203" s="186">
        <v>306</v>
      </c>
      <c r="I203" s="179" t="s">
        <v>1011</v>
      </c>
      <c r="J203" s="185" t="s">
        <v>1965</v>
      </c>
      <c r="K203" s="186">
        <v>230</v>
      </c>
      <c r="L203" s="187">
        <f t="shared" ref="L203:L220" si="10">H203/K203</f>
        <v>1.3304347826086957</v>
      </c>
    </row>
    <row r="204" spans="1:12" ht="14.25" customHeight="1" x14ac:dyDescent="0.15">
      <c r="A204" s="184" t="s">
        <v>342</v>
      </c>
      <c r="B204" s="188" t="s">
        <v>522</v>
      </c>
      <c r="C204" s="189"/>
      <c r="D204" s="190"/>
      <c r="E204" s="184" t="s">
        <v>2275</v>
      </c>
      <c r="F204" s="176" t="s">
        <v>1976</v>
      </c>
      <c r="G204" s="185"/>
      <c r="H204" s="186">
        <v>1749</v>
      </c>
      <c r="I204" s="179" t="s">
        <v>962</v>
      </c>
      <c r="J204" s="185"/>
      <c r="K204" s="186">
        <v>5000</v>
      </c>
      <c r="L204" s="187">
        <f t="shared" si="10"/>
        <v>0.3498</v>
      </c>
    </row>
    <row r="205" spans="1:12" ht="14.25" customHeight="1" x14ac:dyDescent="0.15">
      <c r="A205" s="184" t="s">
        <v>2206</v>
      </c>
      <c r="B205" s="188" t="s">
        <v>523</v>
      </c>
      <c r="C205" s="189"/>
      <c r="D205" s="190"/>
      <c r="E205" s="184" t="s">
        <v>1977</v>
      </c>
      <c r="F205" s="176" t="s">
        <v>1747</v>
      </c>
      <c r="G205" s="185" t="s">
        <v>1490</v>
      </c>
      <c r="H205" s="186">
        <v>311</v>
      </c>
      <c r="I205" s="179" t="s">
        <v>1011</v>
      </c>
      <c r="J205" s="185" t="s">
        <v>1966</v>
      </c>
      <c r="K205" s="186">
        <v>440</v>
      </c>
      <c r="L205" s="187">
        <f t="shared" si="10"/>
        <v>0.70681818181818179</v>
      </c>
    </row>
    <row r="206" spans="1:12" ht="14.25" customHeight="1" x14ac:dyDescent="0.15">
      <c r="A206" s="184" t="s">
        <v>343</v>
      </c>
      <c r="B206" s="188" t="s">
        <v>277</v>
      </c>
      <c r="C206" s="189"/>
      <c r="D206" s="190"/>
      <c r="E206" s="184" t="s">
        <v>2276</v>
      </c>
      <c r="F206" s="176" t="s">
        <v>1978</v>
      </c>
      <c r="G206" s="185"/>
      <c r="H206" s="186">
        <v>641</v>
      </c>
      <c r="I206" s="179" t="s">
        <v>962</v>
      </c>
      <c r="J206" s="185"/>
      <c r="K206" s="186">
        <v>1000</v>
      </c>
      <c r="L206" s="187">
        <f t="shared" si="10"/>
        <v>0.64100000000000001</v>
      </c>
    </row>
    <row r="207" spans="1:12" ht="14.25" customHeight="1" x14ac:dyDescent="0.15">
      <c r="A207" s="184" t="s">
        <v>344</v>
      </c>
      <c r="B207" s="188" t="s">
        <v>524</v>
      </c>
      <c r="C207" s="189"/>
      <c r="D207" s="190"/>
      <c r="E207" s="184" t="s">
        <v>1979</v>
      </c>
      <c r="F207" s="176" t="s">
        <v>1749</v>
      </c>
      <c r="G207" s="185" t="s">
        <v>1967</v>
      </c>
      <c r="H207" s="186">
        <v>145</v>
      </c>
      <c r="I207" s="179" t="s">
        <v>1011</v>
      </c>
      <c r="J207" s="185" t="s">
        <v>1968</v>
      </c>
      <c r="K207" s="186">
        <v>260</v>
      </c>
      <c r="L207" s="187">
        <f t="shared" si="10"/>
        <v>0.55769230769230771</v>
      </c>
    </row>
    <row r="208" spans="1:12" ht="14.25" customHeight="1" x14ac:dyDescent="0.15">
      <c r="A208" s="184" t="s">
        <v>345</v>
      </c>
      <c r="B208" s="188" t="s">
        <v>278</v>
      </c>
      <c r="C208" s="189"/>
      <c r="D208" s="190"/>
      <c r="E208" s="184" t="s">
        <v>2277</v>
      </c>
      <c r="F208" s="176" t="s">
        <v>1980</v>
      </c>
      <c r="G208" s="185"/>
      <c r="H208" s="186">
        <v>78</v>
      </c>
      <c r="I208" s="179" t="s">
        <v>934</v>
      </c>
      <c r="J208" s="185"/>
      <c r="K208" s="186">
        <v>120</v>
      </c>
      <c r="L208" s="187">
        <f t="shared" si="10"/>
        <v>0.65</v>
      </c>
    </row>
    <row r="209" spans="1:12" ht="14.25" customHeight="1" x14ac:dyDescent="0.15">
      <c r="A209" s="184" t="s">
        <v>346</v>
      </c>
      <c r="B209" s="188" t="s">
        <v>525</v>
      </c>
      <c r="C209" s="189"/>
      <c r="D209" s="190"/>
      <c r="E209" s="184" t="s">
        <v>2278</v>
      </c>
      <c r="F209" s="176" t="s">
        <v>279</v>
      </c>
      <c r="G209" s="185"/>
      <c r="H209" s="186">
        <v>855</v>
      </c>
      <c r="I209" s="179" t="s">
        <v>1963</v>
      </c>
      <c r="J209" s="185" t="s">
        <v>1981</v>
      </c>
      <c r="K209" s="186">
        <v>300</v>
      </c>
      <c r="L209" s="187">
        <f t="shared" si="10"/>
        <v>2.85</v>
      </c>
    </row>
    <row r="210" spans="1:12" ht="14.25" customHeight="1" x14ac:dyDescent="0.15">
      <c r="A210" s="184" t="s">
        <v>347</v>
      </c>
      <c r="B210" s="188" t="s">
        <v>526</v>
      </c>
      <c r="C210" s="189"/>
      <c r="D210" s="190"/>
      <c r="E210" s="184" t="s">
        <v>1982</v>
      </c>
      <c r="F210" s="176" t="s">
        <v>2567</v>
      </c>
      <c r="G210" s="185" t="s">
        <v>1969</v>
      </c>
      <c r="H210" s="186">
        <v>758</v>
      </c>
      <c r="I210" s="179" t="s">
        <v>1963</v>
      </c>
      <c r="J210" s="185" t="s">
        <v>1983</v>
      </c>
      <c r="K210" s="186">
        <v>1000</v>
      </c>
      <c r="L210" s="187">
        <f t="shared" si="10"/>
        <v>0.75800000000000001</v>
      </c>
    </row>
    <row r="211" spans="1:12" ht="14.25" customHeight="1" x14ac:dyDescent="0.15">
      <c r="A211" s="225" t="s">
        <v>62</v>
      </c>
      <c r="B211" s="188" t="s">
        <v>527</v>
      </c>
      <c r="C211" s="189"/>
      <c r="D211" s="190"/>
      <c r="E211" s="184" t="s">
        <v>2705</v>
      </c>
      <c r="F211" s="176" t="s">
        <v>1970</v>
      </c>
      <c r="G211" s="185"/>
      <c r="H211" s="186">
        <v>777</v>
      </c>
      <c r="I211" s="179" t="s">
        <v>1971</v>
      </c>
      <c r="J211" s="185" t="s">
        <v>1972</v>
      </c>
      <c r="K211" s="186">
        <v>850</v>
      </c>
      <c r="L211" s="187">
        <f t="shared" si="10"/>
        <v>0.91411764705882348</v>
      </c>
    </row>
    <row r="212" spans="1:12" ht="14.25" customHeight="1" x14ac:dyDescent="0.15">
      <c r="A212" s="225" t="s">
        <v>2207</v>
      </c>
      <c r="B212" s="188" t="s">
        <v>2064</v>
      </c>
      <c r="C212" s="189"/>
      <c r="D212" s="190"/>
      <c r="E212" s="184" t="s">
        <v>1984</v>
      </c>
      <c r="F212" s="176" t="s">
        <v>1753</v>
      </c>
      <c r="G212" s="185" t="s">
        <v>578</v>
      </c>
      <c r="H212" s="186">
        <v>301</v>
      </c>
      <c r="I212" s="179" t="s">
        <v>1011</v>
      </c>
      <c r="J212" s="185" t="s">
        <v>1973</v>
      </c>
      <c r="K212" s="186">
        <v>250</v>
      </c>
      <c r="L212" s="187">
        <f t="shared" si="10"/>
        <v>1.204</v>
      </c>
    </row>
    <row r="213" spans="1:12" ht="14.25" customHeight="1" x14ac:dyDescent="0.15">
      <c r="A213" s="225" t="s">
        <v>2208</v>
      </c>
      <c r="B213" s="188" t="s">
        <v>2065</v>
      </c>
      <c r="C213" s="189"/>
      <c r="D213" s="190"/>
      <c r="E213" s="184" t="s">
        <v>1985</v>
      </c>
      <c r="F213" s="176" t="s">
        <v>282</v>
      </c>
      <c r="G213" s="185" t="s">
        <v>1490</v>
      </c>
      <c r="H213" s="186">
        <v>311</v>
      </c>
      <c r="I213" s="179" t="s">
        <v>1011</v>
      </c>
      <c r="J213" s="185" t="s">
        <v>1974</v>
      </c>
      <c r="K213" s="186">
        <v>500</v>
      </c>
      <c r="L213" s="187">
        <f t="shared" si="10"/>
        <v>0.622</v>
      </c>
    </row>
    <row r="214" spans="1:12" ht="14.25" customHeight="1" x14ac:dyDescent="0.15">
      <c r="A214" s="225" t="s">
        <v>2209</v>
      </c>
      <c r="B214" s="188" t="s">
        <v>528</v>
      </c>
      <c r="C214" s="189"/>
      <c r="D214" s="190"/>
      <c r="E214" s="184" t="s">
        <v>2297</v>
      </c>
      <c r="F214" s="176" t="s">
        <v>283</v>
      </c>
      <c r="G214" s="224"/>
      <c r="H214" s="361">
        <v>194</v>
      </c>
      <c r="I214" s="240" t="s">
        <v>767</v>
      </c>
      <c r="J214" s="241" t="s">
        <v>1921</v>
      </c>
      <c r="K214" s="215">
        <v>50</v>
      </c>
      <c r="L214" s="187">
        <f t="shared" si="10"/>
        <v>3.88</v>
      </c>
    </row>
    <row r="215" spans="1:12" ht="14.25" customHeight="1" x14ac:dyDescent="0.15">
      <c r="A215" s="225" t="s">
        <v>2210</v>
      </c>
      <c r="B215" s="188" t="s">
        <v>528</v>
      </c>
      <c r="C215" s="189"/>
      <c r="D215" s="190"/>
      <c r="E215" s="386" t="s">
        <v>2706</v>
      </c>
      <c r="F215" s="188" t="s">
        <v>1919</v>
      </c>
      <c r="G215" s="224"/>
      <c r="H215" s="361">
        <v>534</v>
      </c>
      <c r="I215" s="179" t="s">
        <v>898</v>
      </c>
      <c r="J215" s="241" t="s">
        <v>1920</v>
      </c>
      <c r="K215" s="215">
        <v>100</v>
      </c>
      <c r="L215" s="187">
        <f t="shared" si="10"/>
        <v>5.34</v>
      </c>
    </row>
    <row r="216" spans="1:12" ht="14.25" customHeight="1" x14ac:dyDescent="0.15">
      <c r="A216" s="184" t="s">
        <v>63</v>
      </c>
      <c r="B216" s="188" t="s">
        <v>284</v>
      </c>
      <c r="C216" s="189"/>
      <c r="D216" s="190"/>
      <c r="E216" s="184" t="s">
        <v>2280</v>
      </c>
      <c r="F216" s="176" t="s">
        <v>1986</v>
      </c>
      <c r="G216" s="185"/>
      <c r="H216" s="186">
        <v>175</v>
      </c>
      <c r="I216" s="179" t="s">
        <v>962</v>
      </c>
      <c r="J216" s="185"/>
      <c r="K216" s="186">
        <v>200</v>
      </c>
      <c r="L216" s="187">
        <f t="shared" si="10"/>
        <v>0.875</v>
      </c>
    </row>
    <row r="217" spans="1:12" ht="14.25" customHeight="1" x14ac:dyDescent="0.15">
      <c r="A217" s="184" t="s">
        <v>64</v>
      </c>
      <c r="B217" s="188" t="s">
        <v>529</v>
      </c>
      <c r="D217" s="191"/>
      <c r="E217" s="184" t="s">
        <v>1987</v>
      </c>
      <c r="F217" s="176" t="s">
        <v>2449</v>
      </c>
      <c r="G217" s="185" t="s">
        <v>1988</v>
      </c>
      <c r="H217" s="186">
        <v>224</v>
      </c>
      <c r="I217" s="179" t="s">
        <v>934</v>
      </c>
      <c r="J217" s="185" t="s">
        <v>1989</v>
      </c>
      <c r="K217" s="186">
        <v>900</v>
      </c>
      <c r="L217" s="187">
        <f t="shared" si="10"/>
        <v>0.24888888888888888</v>
      </c>
    </row>
    <row r="218" spans="1:12" ht="14.25" customHeight="1" x14ac:dyDescent="0.15">
      <c r="A218" s="184" t="s">
        <v>65</v>
      </c>
      <c r="B218" s="188" t="s">
        <v>530</v>
      </c>
      <c r="C218" s="189"/>
      <c r="D218" s="190"/>
      <c r="E218" s="184" t="s">
        <v>2281</v>
      </c>
      <c r="F218" s="176" t="s">
        <v>1990</v>
      </c>
      <c r="G218" s="185"/>
      <c r="H218" s="186">
        <v>88</v>
      </c>
      <c r="I218" s="179" t="s">
        <v>962</v>
      </c>
      <c r="J218" s="185" t="s">
        <v>1991</v>
      </c>
      <c r="K218" s="186">
        <v>75</v>
      </c>
      <c r="L218" s="187">
        <f t="shared" si="10"/>
        <v>1.1733333333333333</v>
      </c>
    </row>
    <row r="219" spans="1:12" ht="14.25" customHeight="1" x14ac:dyDescent="0.15">
      <c r="A219" s="184" t="s">
        <v>66</v>
      </c>
      <c r="B219" s="188" t="s">
        <v>531</v>
      </c>
      <c r="C219" s="189"/>
      <c r="D219" s="190"/>
      <c r="E219" s="184" t="s">
        <v>1992</v>
      </c>
      <c r="F219" s="176" t="s">
        <v>1993</v>
      </c>
      <c r="G219" s="185" t="s">
        <v>1994</v>
      </c>
      <c r="H219" s="186">
        <v>777</v>
      </c>
      <c r="I219" s="179" t="s">
        <v>934</v>
      </c>
      <c r="J219" s="185" t="s">
        <v>1995</v>
      </c>
      <c r="K219" s="186">
        <v>1000</v>
      </c>
      <c r="L219" s="187">
        <f t="shared" si="10"/>
        <v>0.77700000000000002</v>
      </c>
    </row>
    <row r="220" spans="1:12" ht="14.25" customHeight="1" x14ac:dyDescent="0.15">
      <c r="A220" s="184" t="s">
        <v>2211</v>
      </c>
      <c r="B220" s="188" t="s">
        <v>2043</v>
      </c>
      <c r="C220" s="189"/>
      <c r="D220" s="190"/>
      <c r="E220" s="242">
        <v>627066</v>
      </c>
      <c r="F220" s="244" t="s">
        <v>724</v>
      </c>
      <c r="G220" s="224" t="s">
        <v>723</v>
      </c>
      <c r="H220" s="362">
        <v>302</v>
      </c>
      <c r="I220" s="240" t="s">
        <v>769</v>
      </c>
      <c r="J220" s="232" t="s">
        <v>772</v>
      </c>
      <c r="K220" s="215">
        <v>500</v>
      </c>
      <c r="L220" s="187">
        <f t="shared" si="10"/>
        <v>0.60399999999999998</v>
      </c>
    </row>
    <row r="221" spans="1:12" ht="14.25" customHeight="1" x14ac:dyDescent="0.15">
      <c r="A221" s="156" t="s">
        <v>156</v>
      </c>
      <c r="D221" s="196"/>
      <c r="E221" s="196"/>
      <c r="G221" s="197"/>
      <c r="I221" s="198"/>
      <c r="J221" s="152"/>
      <c r="L221" s="199"/>
    </row>
    <row r="222" spans="1:12" ht="14.25" customHeight="1" thickBot="1" x14ac:dyDescent="0.2">
      <c r="A222" s="212" t="s">
        <v>690</v>
      </c>
      <c r="B222" s="398" t="s">
        <v>691</v>
      </c>
      <c r="C222" s="399"/>
      <c r="D222" s="164" t="s">
        <v>407</v>
      </c>
      <c r="E222" s="165" t="s">
        <v>895</v>
      </c>
      <c r="F222" s="162" t="s">
        <v>367</v>
      </c>
      <c r="G222" s="166" t="s">
        <v>366</v>
      </c>
      <c r="H222" s="167" t="s">
        <v>776</v>
      </c>
      <c r="I222" s="245"/>
      <c r="J222" s="168" t="s">
        <v>368</v>
      </c>
      <c r="K222" s="169" t="s">
        <v>775</v>
      </c>
      <c r="L222" s="170" t="s">
        <v>702</v>
      </c>
    </row>
    <row r="223" spans="1:12" ht="14.25" customHeight="1" thickTop="1" x14ac:dyDescent="0.15">
      <c r="A223" s="184" t="s">
        <v>67</v>
      </c>
      <c r="B223" s="217" t="s">
        <v>532</v>
      </c>
      <c r="C223" s="201"/>
      <c r="D223" s="223"/>
      <c r="E223" s="175" t="s">
        <v>2707</v>
      </c>
      <c r="F223" s="176" t="s">
        <v>1247</v>
      </c>
      <c r="G223" s="177"/>
      <c r="H223" s="178">
        <v>68</v>
      </c>
      <c r="I223" s="179" t="s">
        <v>899</v>
      </c>
      <c r="J223" s="177" t="s">
        <v>1032</v>
      </c>
      <c r="K223" s="178">
        <v>100</v>
      </c>
      <c r="L223" s="187">
        <f t="shared" ref="L223:L231" si="11">ROUNDDOWN(H223/K223,2)</f>
        <v>0.68</v>
      </c>
    </row>
    <row r="224" spans="1:12" ht="14.25" customHeight="1" x14ac:dyDescent="0.15">
      <c r="A224" s="184" t="s">
        <v>68</v>
      </c>
      <c r="B224" s="188" t="s">
        <v>285</v>
      </c>
      <c r="C224" s="189"/>
      <c r="D224" s="190"/>
      <c r="E224" s="184" t="s">
        <v>1248</v>
      </c>
      <c r="F224" s="176" t="s">
        <v>2448</v>
      </c>
      <c r="G224" s="185" t="s">
        <v>1122</v>
      </c>
      <c r="H224" s="186">
        <v>1395</v>
      </c>
      <c r="I224" s="179" t="s">
        <v>899</v>
      </c>
      <c r="J224" s="185" t="s">
        <v>977</v>
      </c>
      <c r="K224" s="186">
        <v>500</v>
      </c>
      <c r="L224" s="187">
        <f t="shared" si="11"/>
        <v>2.79</v>
      </c>
    </row>
    <row r="225" spans="1:12" ht="14.25" customHeight="1" x14ac:dyDescent="0.15">
      <c r="A225" s="184" t="s">
        <v>69</v>
      </c>
      <c r="B225" s="188" t="s">
        <v>533</v>
      </c>
      <c r="C225" s="227"/>
      <c r="D225" s="190"/>
      <c r="E225" s="184" t="s">
        <v>2708</v>
      </c>
      <c r="F225" s="176" t="s">
        <v>1249</v>
      </c>
      <c r="G225" s="185"/>
      <c r="H225" s="186">
        <v>272</v>
      </c>
      <c r="I225" s="179" t="s">
        <v>899</v>
      </c>
      <c r="J225" s="185" t="s">
        <v>1032</v>
      </c>
      <c r="K225" s="186">
        <v>100</v>
      </c>
      <c r="L225" s="187">
        <f t="shared" si="11"/>
        <v>2.72</v>
      </c>
    </row>
    <row r="226" spans="1:12" ht="14.25" customHeight="1" x14ac:dyDescent="0.15">
      <c r="A226" s="184" t="s">
        <v>70</v>
      </c>
      <c r="B226" s="188" t="s">
        <v>534</v>
      </c>
      <c r="C226" s="227"/>
      <c r="D226" s="190"/>
      <c r="E226" s="184" t="s">
        <v>1250</v>
      </c>
      <c r="F226" s="176" t="s">
        <v>2360</v>
      </c>
      <c r="G226" s="185" t="s">
        <v>976</v>
      </c>
      <c r="H226" s="246">
        <v>1540</v>
      </c>
      <c r="I226" s="179" t="s">
        <v>899</v>
      </c>
      <c r="J226" s="185" t="s">
        <v>919</v>
      </c>
      <c r="K226" s="186">
        <v>500</v>
      </c>
      <c r="L226" s="187">
        <f t="shared" si="11"/>
        <v>3.08</v>
      </c>
    </row>
    <row r="227" spans="1:12" ht="14.25" customHeight="1" x14ac:dyDescent="0.15">
      <c r="A227" s="184" t="s">
        <v>71</v>
      </c>
      <c r="B227" s="188" t="s">
        <v>535</v>
      </c>
      <c r="C227" s="227"/>
      <c r="D227" s="190"/>
      <c r="E227" s="184" t="s">
        <v>2285</v>
      </c>
      <c r="F227" s="176" t="s">
        <v>1251</v>
      </c>
      <c r="G227" s="185"/>
      <c r="H227" s="186">
        <v>88</v>
      </c>
      <c r="I227" s="179" t="s">
        <v>899</v>
      </c>
      <c r="J227" s="185" t="s">
        <v>1032</v>
      </c>
      <c r="K227" s="186">
        <v>100</v>
      </c>
      <c r="L227" s="187">
        <f t="shared" si="11"/>
        <v>0.88</v>
      </c>
    </row>
    <row r="228" spans="1:12" ht="14.25" customHeight="1" x14ac:dyDescent="0.15">
      <c r="A228" s="184" t="s">
        <v>391</v>
      </c>
      <c r="B228" s="194" t="s">
        <v>536</v>
      </c>
      <c r="C228" s="195"/>
      <c r="D228" s="190"/>
      <c r="E228" s="184" t="s">
        <v>1252</v>
      </c>
      <c r="F228" s="176" t="s">
        <v>537</v>
      </c>
      <c r="G228" s="185" t="s">
        <v>1010</v>
      </c>
      <c r="H228" s="186">
        <v>243</v>
      </c>
      <c r="I228" s="179" t="s">
        <v>1011</v>
      </c>
      <c r="J228" s="185" t="s">
        <v>1253</v>
      </c>
      <c r="K228" s="186">
        <v>200</v>
      </c>
      <c r="L228" s="187">
        <f t="shared" si="11"/>
        <v>1.21</v>
      </c>
    </row>
    <row r="229" spans="1:12" ht="14.25" customHeight="1" x14ac:dyDescent="0.15">
      <c r="A229" s="184" t="s">
        <v>72</v>
      </c>
      <c r="B229" s="188" t="s">
        <v>538</v>
      </c>
      <c r="C229" s="227"/>
      <c r="D229" s="190"/>
      <c r="E229" s="184" t="s">
        <v>2709</v>
      </c>
      <c r="F229" s="176" t="s">
        <v>1254</v>
      </c>
      <c r="G229" s="185"/>
      <c r="H229" s="186">
        <v>97</v>
      </c>
      <c r="I229" s="179" t="s">
        <v>899</v>
      </c>
      <c r="J229" s="185" t="s">
        <v>1032</v>
      </c>
      <c r="K229" s="186">
        <v>100</v>
      </c>
      <c r="L229" s="187">
        <f t="shared" si="11"/>
        <v>0.97</v>
      </c>
    </row>
    <row r="230" spans="1:12" ht="14.25" customHeight="1" x14ac:dyDescent="0.15">
      <c r="A230" s="184" t="s">
        <v>73</v>
      </c>
      <c r="B230" s="188" t="s">
        <v>540</v>
      </c>
      <c r="C230" s="189"/>
      <c r="D230" s="190"/>
      <c r="E230" s="184" t="s">
        <v>2287</v>
      </c>
      <c r="F230" s="176" t="s">
        <v>1256</v>
      </c>
      <c r="G230" s="185"/>
      <c r="H230" s="186">
        <v>107</v>
      </c>
      <c r="I230" s="179" t="s">
        <v>899</v>
      </c>
      <c r="J230" s="185" t="s">
        <v>1032</v>
      </c>
      <c r="K230" s="186">
        <v>100</v>
      </c>
      <c r="L230" s="187">
        <f>ROUNDDOWN(H230/K230,2)</f>
        <v>1.07</v>
      </c>
    </row>
    <row r="231" spans="1:12" ht="14.25" customHeight="1" x14ac:dyDescent="0.15">
      <c r="A231" s="184" t="s">
        <v>74</v>
      </c>
      <c r="B231" s="181" t="s">
        <v>539</v>
      </c>
      <c r="C231" s="188"/>
      <c r="D231" s="190"/>
      <c r="E231" s="184" t="s">
        <v>1255</v>
      </c>
      <c r="F231" s="176" t="s">
        <v>2361</v>
      </c>
      <c r="G231" s="185" t="s">
        <v>1122</v>
      </c>
      <c r="H231" s="246">
        <v>291</v>
      </c>
      <c r="I231" s="179" t="s">
        <v>1031</v>
      </c>
      <c r="J231" s="185">
        <v>454</v>
      </c>
      <c r="K231" s="186">
        <v>454</v>
      </c>
      <c r="L231" s="187">
        <f t="shared" si="11"/>
        <v>0.64</v>
      </c>
    </row>
    <row r="232" spans="1:12" ht="14.25" customHeight="1" x14ac:dyDescent="0.15">
      <c r="A232" s="156" t="s">
        <v>53</v>
      </c>
      <c r="B232" s="182"/>
      <c r="C232" s="182"/>
      <c r="D232" s="235"/>
      <c r="E232" s="235"/>
      <c r="F232" s="182"/>
      <c r="G232" s="236"/>
      <c r="I232" s="237"/>
      <c r="J232" s="238"/>
      <c r="L232" s="199"/>
    </row>
    <row r="233" spans="1:12" ht="14.25" customHeight="1" thickBot="1" x14ac:dyDescent="0.2">
      <c r="A233" s="212" t="s">
        <v>690</v>
      </c>
      <c r="B233" s="398" t="s">
        <v>691</v>
      </c>
      <c r="C233" s="399"/>
      <c r="D233" s="164"/>
      <c r="E233" s="165" t="s">
        <v>895</v>
      </c>
      <c r="F233" s="162" t="s">
        <v>367</v>
      </c>
      <c r="G233" s="166" t="s">
        <v>366</v>
      </c>
      <c r="H233" s="167" t="s">
        <v>776</v>
      </c>
      <c r="I233" s="245" t="s">
        <v>408</v>
      </c>
      <c r="J233" s="168" t="s">
        <v>368</v>
      </c>
      <c r="K233" s="169" t="s">
        <v>775</v>
      </c>
      <c r="L233" s="170" t="s">
        <v>702</v>
      </c>
    </row>
    <row r="234" spans="1:12" ht="14.25" customHeight="1" thickTop="1" x14ac:dyDescent="0.15">
      <c r="A234" s="234" t="s">
        <v>392</v>
      </c>
      <c r="B234" s="363" t="s">
        <v>541</v>
      </c>
      <c r="C234" s="364"/>
      <c r="D234" s="190"/>
      <c r="E234" s="175" t="s">
        <v>1257</v>
      </c>
      <c r="F234" s="176" t="s">
        <v>2362</v>
      </c>
      <c r="G234" s="177" t="s">
        <v>1258</v>
      </c>
      <c r="H234" s="178">
        <v>331</v>
      </c>
      <c r="I234" s="179" t="s">
        <v>899</v>
      </c>
      <c r="J234" s="177" t="s">
        <v>1259</v>
      </c>
      <c r="K234" s="178">
        <v>100</v>
      </c>
      <c r="L234" s="187">
        <f t="shared" ref="L234:L248" si="12">ROUNDDOWN(H234/K234,2)</f>
        <v>3.31</v>
      </c>
    </row>
    <row r="235" spans="1:12" ht="14.25" customHeight="1" x14ac:dyDescent="0.15">
      <c r="A235" s="220" t="s">
        <v>2212</v>
      </c>
      <c r="B235" s="359" t="s">
        <v>542</v>
      </c>
      <c r="C235" s="227"/>
      <c r="D235" s="190"/>
      <c r="E235" s="184" t="s">
        <v>1260</v>
      </c>
      <c r="F235" s="176" t="s">
        <v>1261</v>
      </c>
      <c r="G235" s="185" t="s">
        <v>1262</v>
      </c>
      <c r="H235" s="186">
        <v>544</v>
      </c>
      <c r="I235" s="179" t="s">
        <v>899</v>
      </c>
      <c r="J235" s="185" t="s">
        <v>1259</v>
      </c>
      <c r="K235" s="186">
        <v>100</v>
      </c>
      <c r="L235" s="187">
        <f t="shared" si="12"/>
        <v>5.44</v>
      </c>
    </row>
    <row r="236" spans="1:12" ht="14.25" customHeight="1" x14ac:dyDescent="0.15">
      <c r="A236" s="220" t="s">
        <v>2213</v>
      </c>
      <c r="B236" s="359" t="s">
        <v>542</v>
      </c>
      <c r="C236" s="227"/>
      <c r="D236" s="190"/>
      <c r="E236" s="184" t="s">
        <v>1263</v>
      </c>
      <c r="F236" s="176" t="s">
        <v>1264</v>
      </c>
      <c r="G236" s="185" t="s">
        <v>1265</v>
      </c>
      <c r="H236" s="186">
        <v>379</v>
      </c>
      <c r="I236" s="179" t="s">
        <v>899</v>
      </c>
      <c r="J236" s="185" t="s">
        <v>1113</v>
      </c>
      <c r="K236" s="186">
        <v>30</v>
      </c>
      <c r="L236" s="187">
        <f t="shared" si="12"/>
        <v>12.63</v>
      </c>
    </row>
    <row r="237" spans="1:12" ht="14.25" customHeight="1" x14ac:dyDescent="0.15">
      <c r="A237" s="213" t="s">
        <v>393</v>
      </c>
      <c r="B237" s="359" t="s">
        <v>543</v>
      </c>
      <c r="C237" s="227"/>
      <c r="D237" s="190"/>
      <c r="E237" s="184" t="s">
        <v>1266</v>
      </c>
      <c r="F237" s="176" t="s">
        <v>2363</v>
      </c>
      <c r="G237" s="185" t="s">
        <v>1265</v>
      </c>
      <c r="H237" s="186">
        <v>855</v>
      </c>
      <c r="I237" s="179" t="s">
        <v>899</v>
      </c>
      <c r="J237" s="185" t="s">
        <v>1267</v>
      </c>
      <c r="K237" s="186">
        <v>200</v>
      </c>
      <c r="L237" s="187">
        <f t="shared" si="12"/>
        <v>4.2699999999999996</v>
      </c>
    </row>
    <row r="238" spans="1:12" ht="14.25" customHeight="1" x14ac:dyDescent="0.15">
      <c r="A238" s="213" t="s">
        <v>75</v>
      </c>
      <c r="B238" s="396" t="s">
        <v>544</v>
      </c>
      <c r="C238" s="408"/>
      <c r="D238" s="190"/>
      <c r="E238" s="184" t="s">
        <v>1268</v>
      </c>
      <c r="F238" s="176" t="s">
        <v>2364</v>
      </c>
      <c r="G238" s="185" t="s">
        <v>1269</v>
      </c>
      <c r="H238" s="186">
        <v>1603</v>
      </c>
      <c r="I238" s="179" t="s">
        <v>899</v>
      </c>
      <c r="J238" s="185" t="s">
        <v>977</v>
      </c>
      <c r="K238" s="186">
        <v>500</v>
      </c>
      <c r="L238" s="187">
        <f t="shared" si="12"/>
        <v>3.2</v>
      </c>
    </row>
    <row r="239" spans="1:12" ht="14.25" customHeight="1" x14ac:dyDescent="0.15">
      <c r="A239" s="213" t="s">
        <v>76</v>
      </c>
      <c r="B239" s="359" t="s">
        <v>545</v>
      </c>
      <c r="C239" s="227"/>
      <c r="D239" s="190"/>
      <c r="E239" s="184" t="s">
        <v>1270</v>
      </c>
      <c r="F239" s="176" t="s">
        <v>1271</v>
      </c>
      <c r="G239" s="185" t="s">
        <v>1272</v>
      </c>
      <c r="H239" s="186">
        <v>1127</v>
      </c>
      <c r="I239" s="179" t="s">
        <v>899</v>
      </c>
      <c r="J239" s="185" t="s">
        <v>1273</v>
      </c>
      <c r="K239" s="186">
        <v>200</v>
      </c>
      <c r="L239" s="187">
        <f t="shared" si="12"/>
        <v>5.63</v>
      </c>
    </row>
    <row r="240" spans="1:12" ht="14.25" customHeight="1" x14ac:dyDescent="0.15">
      <c r="A240" s="213" t="s">
        <v>77</v>
      </c>
      <c r="B240" s="359" t="s">
        <v>741</v>
      </c>
      <c r="C240" s="227"/>
      <c r="D240" s="190"/>
      <c r="E240" s="184" t="s">
        <v>1274</v>
      </c>
      <c r="F240" s="176" t="s">
        <v>2456</v>
      </c>
      <c r="G240" s="185" t="s">
        <v>961</v>
      </c>
      <c r="H240" s="186">
        <v>115</v>
      </c>
      <c r="I240" s="179" t="s">
        <v>899</v>
      </c>
      <c r="J240" s="185" t="s">
        <v>979</v>
      </c>
      <c r="K240" s="186">
        <v>200</v>
      </c>
      <c r="L240" s="187">
        <f t="shared" si="12"/>
        <v>0.56999999999999995</v>
      </c>
    </row>
    <row r="241" spans="1:12" ht="14.25" customHeight="1" x14ac:dyDescent="0.15">
      <c r="A241" s="213" t="s">
        <v>78</v>
      </c>
      <c r="B241" s="359" t="s">
        <v>546</v>
      </c>
      <c r="C241" s="227"/>
      <c r="D241" s="190"/>
      <c r="E241" s="184" t="s">
        <v>1275</v>
      </c>
      <c r="F241" s="176" t="s">
        <v>1276</v>
      </c>
      <c r="G241" s="185" t="s">
        <v>1277</v>
      </c>
      <c r="H241" s="186">
        <v>865</v>
      </c>
      <c r="I241" s="179" t="s">
        <v>899</v>
      </c>
      <c r="J241" s="185" t="s">
        <v>1278</v>
      </c>
      <c r="K241" s="186">
        <v>80</v>
      </c>
      <c r="L241" s="187">
        <f t="shared" si="12"/>
        <v>10.81</v>
      </c>
    </row>
    <row r="242" spans="1:12" ht="14.25" customHeight="1" x14ac:dyDescent="0.15">
      <c r="A242" s="213" t="s">
        <v>79</v>
      </c>
      <c r="B242" s="359" t="s">
        <v>2672</v>
      </c>
      <c r="C242" s="227"/>
      <c r="D242" s="190"/>
      <c r="E242" s="184" t="s">
        <v>1279</v>
      </c>
      <c r="F242" s="176" t="s">
        <v>1280</v>
      </c>
      <c r="G242" s="185"/>
      <c r="H242" s="186">
        <v>1260</v>
      </c>
      <c r="I242" s="179" t="s">
        <v>899</v>
      </c>
      <c r="J242" s="185" t="s">
        <v>1107</v>
      </c>
      <c r="K242" s="186">
        <v>1000</v>
      </c>
      <c r="L242" s="187">
        <f t="shared" si="12"/>
        <v>1.26</v>
      </c>
    </row>
    <row r="243" spans="1:12" ht="14.25" customHeight="1" x14ac:dyDescent="0.15">
      <c r="A243" s="213" t="s">
        <v>80</v>
      </c>
      <c r="B243" s="359" t="s">
        <v>2673</v>
      </c>
      <c r="C243" s="227"/>
      <c r="D243" s="190"/>
      <c r="E243" s="184" t="s">
        <v>1279</v>
      </c>
      <c r="F243" s="176" t="s">
        <v>1281</v>
      </c>
      <c r="G243" s="185"/>
      <c r="H243" s="186">
        <v>1260</v>
      </c>
      <c r="I243" s="179" t="s">
        <v>899</v>
      </c>
      <c r="J243" s="185" t="s">
        <v>1107</v>
      </c>
      <c r="K243" s="186">
        <v>1000</v>
      </c>
      <c r="L243" s="187">
        <f t="shared" si="12"/>
        <v>1.26</v>
      </c>
    </row>
    <row r="244" spans="1:12" ht="14.25" customHeight="1" x14ac:dyDescent="0.15">
      <c r="A244" s="213" t="s">
        <v>81</v>
      </c>
      <c r="B244" s="359" t="s">
        <v>742</v>
      </c>
      <c r="C244" s="227"/>
      <c r="D244" s="190"/>
      <c r="E244" s="184" t="s">
        <v>1282</v>
      </c>
      <c r="F244" s="176" t="s">
        <v>1283</v>
      </c>
      <c r="G244" s="185" t="s">
        <v>1272</v>
      </c>
      <c r="H244" s="186">
        <v>1011</v>
      </c>
      <c r="I244" s="179" t="s">
        <v>899</v>
      </c>
      <c r="J244" s="185" t="s">
        <v>977</v>
      </c>
      <c r="K244" s="186">
        <v>500</v>
      </c>
      <c r="L244" s="187">
        <f t="shared" si="12"/>
        <v>2.02</v>
      </c>
    </row>
    <row r="245" spans="1:12" ht="14.25" customHeight="1" x14ac:dyDescent="0.15">
      <c r="A245" s="213" t="s">
        <v>82</v>
      </c>
      <c r="B245" s="409" t="s">
        <v>2674</v>
      </c>
      <c r="C245" s="410"/>
      <c r="D245" s="190"/>
      <c r="E245" s="184" t="s">
        <v>1284</v>
      </c>
      <c r="F245" s="176" t="s">
        <v>1285</v>
      </c>
      <c r="G245" s="185" t="s">
        <v>1286</v>
      </c>
      <c r="H245" s="186">
        <v>394</v>
      </c>
      <c r="I245" s="179" t="s">
        <v>899</v>
      </c>
      <c r="J245" s="185" t="s">
        <v>977</v>
      </c>
      <c r="K245" s="186">
        <v>500</v>
      </c>
      <c r="L245" s="187">
        <f t="shared" si="12"/>
        <v>0.78</v>
      </c>
    </row>
    <row r="246" spans="1:12" ht="14.25" customHeight="1" x14ac:dyDescent="0.15">
      <c r="A246" s="213" t="s">
        <v>83</v>
      </c>
      <c r="B246" s="359" t="s">
        <v>547</v>
      </c>
      <c r="C246" s="227"/>
      <c r="D246" s="190"/>
      <c r="E246" s="184" t="s">
        <v>1287</v>
      </c>
      <c r="F246" s="176" t="s">
        <v>2367</v>
      </c>
      <c r="G246" s="185" t="s">
        <v>1269</v>
      </c>
      <c r="H246" s="186">
        <v>603</v>
      </c>
      <c r="I246" s="179" t="s">
        <v>899</v>
      </c>
      <c r="J246" s="185" t="s">
        <v>1107</v>
      </c>
      <c r="K246" s="186">
        <v>1000</v>
      </c>
      <c r="L246" s="187">
        <f t="shared" si="12"/>
        <v>0.6</v>
      </c>
    </row>
    <row r="247" spans="1:12" ht="14.25" customHeight="1" x14ac:dyDescent="0.15">
      <c r="A247" s="220" t="s">
        <v>2214</v>
      </c>
      <c r="B247" s="359" t="s">
        <v>286</v>
      </c>
      <c r="C247" s="227"/>
      <c r="D247" s="190"/>
      <c r="E247" s="184" t="s">
        <v>1288</v>
      </c>
      <c r="F247" s="176" t="s">
        <v>2457</v>
      </c>
      <c r="G247" s="185" t="s">
        <v>1289</v>
      </c>
      <c r="H247" s="186">
        <v>355</v>
      </c>
      <c r="I247" s="179" t="s">
        <v>899</v>
      </c>
      <c r="J247" s="185" t="s">
        <v>979</v>
      </c>
      <c r="K247" s="186">
        <v>200</v>
      </c>
      <c r="L247" s="187">
        <f t="shared" si="12"/>
        <v>1.77</v>
      </c>
    </row>
    <row r="248" spans="1:12" ht="14.25" customHeight="1" x14ac:dyDescent="0.15">
      <c r="A248" s="213" t="s">
        <v>2060</v>
      </c>
      <c r="B248" s="359" t="s">
        <v>1291</v>
      </c>
      <c r="C248" s="227"/>
      <c r="D248" s="190"/>
      <c r="E248" s="184" t="s">
        <v>1290</v>
      </c>
      <c r="F248" s="176" t="s">
        <v>1291</v>
      </c>
      <c r="G248" s="185" t="s">
        <v>1269</v>
      </c>
      <c r="H248" s="186">
        <v>554</v>
      </c>
      <c r="I248" s="179" t="s">
        <v>899</v>
      </c>
      <c r="J248" s="185" t="s">
        <v>1259</v>
      </c>
      <c r="K248" s="186">
        <v>100</v>
      </c>
      <c r="L248" s="187">
        <f t="shared" si="12"/>
        <v>5.54</v>
      </c>
    </row>
    <row r="249" spans="1:12" ht="14.25" customHeight="1" x14ac:dyDescent="0.15">
      <c r="A249" s="156" t="s">
        <v>54</v>
      </c>
      <c r="B249" s="182"/>
      <c r="C249" s="182"/>
      <c r="D249" s="235"/>
      <c r="E249" s="235"/>
      <c r="F249" s="182"/>
      <c r="G249" s="236"/>
      <c r="I249" s="237"/>
      <c r="J249" s="238"/>
      <c r="L249" s="199"/>
    </row>
    <row r="250" spans="1:12" ht="14.25" customHeight="1" thickBot="1" x14ac:dyDescent="0.2">
      <c r="A250" s="212" t="s">
        <v>690</v>
      </c>
      <c r="B250" s="250" t="s">
        <v>691</v>
      </c>
      <c r="C250" s="251"/>
      <c r="D250" s="164" t="s">
        <v>407</v>
      </c>
      <c r="E250" s="165" t="s">
        <v>895</v>
      </c>
      <c r="F250" s="250" t="s">
        <v>367</v>
      </c>
      <c r="G250" s="166" t="s">
        <v>366</v>
      </c>
      <c r="H250" s="167" t="s">
        <v>776</v>
      </c>
      <c r="I250" s="245" t="s">
        <v>408</v>
      </c>
      <c r="J250" s="168" t="s">
        <v>368</v>
      </c>
      <c r="K250" s="169" t="s">
        <v>775</v>
      </c>
      <c r="L250" s="170" t="s">
        <v>702</v>
      </c>
    </row>
    <row r="251" spans="1:12" ht="14.25" customHeight="1" thickTop="1" x14ac:dyDescent="0.15">
      <c r="A251" s="234" t="s">
        <v>2713</v>
      </c>
      <c r="B251" s="363" t="s">
        <v>548</v>
      </c>
      <c r="C251" s="252"/>
      <c r="D251" s="191"/>
      <c r="E251" s="175" t="s">
        <v>2511</v>
      </c>
      <c r="F251" s="176" t="s">
        <v>2527</v>
      </c>
      <c r="G251" s="177"/>
      <c r="H251" s="178">
        <v>6000</v>
      </c>
      <c r="I251" s="179" t="s">
        <v>2513</v>
      </c>
      <c r="J251" s="177" t="s">
        <v>2512</v>
      </c>
      <c r="K251" s="178">
        <v>5000</v>
      </c>
      <c r="L251" s="187">
        <f t="shared" ref="L251:L264" si="13">ROUNDDOWN(H251/K251,2)</f>
        <v>1.2</v>
      </c>
    </row>
    <row r="252" spans="1:12" ht="14.25" customHeight="1" x14ac:dyDescent="0.15">
      <c r="A252" s="234" t="s">
        <v>2714</v>
      </c>
      <c r="B252" s="247" t="s">
        <v>287</v>
      </c>
      <c r="C252" s="252"/>
      <c r="D252" s="191"/>
      <c r="E252" s="184" t="s">
        <v>1292</v>
      </c>
      <c r="F252" s="176" t="s">
        <v>1293</v>
      </c>
      <c r="G252" s="185" t="s">
        <v>1294</v>
      </c>
      <c r="H252" s="186">
        <v>447</v>
      </c>
      <c r="I252" s="179" t="s">
        <v>899</v>
      </c>
      <c r="J252" s="185" t="s">
        <v>1295</v>
      </c>
      <c r="K252" s="186">
        <v>350</v>
      </c>
      <c r="L252" s="187">
        <f t="shared" si="13"/>
        <v>1.27</v>
      </c>
    </row>
    <row r="253" spans="1:12" ht="14.25" customHeight="1" x14ac:dyDescent="0.15">
      <c r="A253" s="234" t="s">
        <v>2715</v>
      </c>
      <c r="B253" s="359" t="s">
        <v>549</v>
      </c>
      <c r="C253" s="227"/>
      <c r="D253" s="191"/>
      <c r="E253" s="184" t="s">
        <v>1279</v>
      </c>
      <c r="F253" s="176" t="s">
        <v>2528</v>
      </c>
      <c r="G253" s="185"/>
      <c r="H253" s="186">
        <v>173</v>
      </c>
      <c r="I253" s="179" t="s">
        <v>1370</v>
      </c>
      <c r="J253" s="185" t="s">
        <v>2515</v>
      </c>
      <c r="K253" s="186">
        <v>125</v>
      </c>
      <c r="L253" s="187">
        <f t="shared" si="13"/>
        <v>1.38</v>
      </c>
    </row>
    <row r="254" spans="1:12" ht="14.25" customHeight="1" x14ac:dyDescent="0.15">
      <c r="A254" s="234" t="s">
        <v>2716</v>
      </c>
      <c r="B254" s="359" t="s">
        <v>550</v>
      </c>
      <c r="C254" s="227"/>
      <c r="D254" s="191"/>
      <c r="E254" s="184" t="s">
        <v>1296</v>
      </c>
      <c r="F254" s="176" t="s">
        <v>2568</v>
      </c>
      <c r="G254" s="185" t="s">
        <v>1297</v>
      </c>
      <c r="H254" s="186">
        <v>428</v>
      </c>
      <c r="I254" s="179" t="s">
        <v>899</v>
      </c>
      <c r="J254" s="185" t="s">
        <v>957</v>
      </c>
      <c r="K254" s="186">
        <v>300</v>
      </c>
      <c r="L254" s="187">
        <f t="shared" si="13"/>
        <v>1.42</v>
      </c>
    </row>
    <row r="255" spans="1:12" ht="14.25" customHeight="1" x14ac:dyDescent="0.15">
      <c r="A255" s="234" t="s">
        <v>2717</v>
      </c>
      <c r="B255" s="247" t="s">
        <v>551</v>
      </c>
      <c r="C255" s="252"/>
      <c r="D255" s="191"/>
      <c r="E255" s="184" t="s">
        <v>1298</v>
      </c>
      <c r="F255" s="176" t="s">
        <v>2370</v>
      </c>
      <c r="G255" s="185" t="s">
        <v>1299</v>
      </c>
      <c r="H255" s="186">
        <v>175</v>
      </c>
      <c r="I255" s="179" t="s">
        <v>1031</v>
      </c>
      <c r="J255" s="185" t="s">
        <v>1300</v>
      </c>
      <c r="K255" s="186">
        <v>200</v>
      </c>
      <c r="L255" s="187">
        <f t="shared" si="13"/>
        <v>0.87</v>
      </c>
    </row>
    <row r="256" spans="1:12" ht="14.25" customHeight="1" x14ac:dyDescent="0.15">
      <c r="A256" s="234" t="s">
        <v>2718</v>
      </c>
      <c r="B256" s="359" t="s">
        <v>700</v>
      </c>
      <c r="C256" s="227"/>
      <c r="D256" s="191"/>
      <c r="E256" s="184" t="s">
        <v>1303</v>
      </c>
      <c r="F256" s="176" t="s">
        <v>2371</v>
      </c>
      <c r="G256" s="185" t="s">
        <v>1301</v>
      </c>
      <c r="H256" s="186">
        <v>1108</v>
      </c>
      <c r="I256" s="179" t="s">
        <v>898</v>
      </c>
      <c r="J256" s="185" t="s">
        <v>977</v>
      </c>
      <c r="K256" s="186">
        <v>500</v>
      </c>
      <c r="L256" s="187">
        <f t="shared" si="13"/>
        <v>2.21</v>
      </c>
    </row>
    <row r="257" spans="1:12" ht="14.25" customHeight="1" x14ac:dyDescent="0.15">
      <c r="A257" s="234" t="s">
        <v>2719</v>
      </c>
      <c r="B257" s="247" t="s">
        <v>552</v>
      </c>
      <c r="C257" s="252"/>
      <c r="D257" s="191"/>
      <c r="E257" s="184" t="s">
        <v>1304</v>
      </c>
      <c r="F257" s="176" t="s">
        <v>1302</v>
      </c>
      <c r="G257" s="185" t="s">
        <v>1299</v>
      </c>
      <c r="H257" s="186">
        <v>486</v>
      </c>
      <c r="I257" s="179" t="s">
        <v>899</v>
      </c>
      <c r="J257" s="185" t="s">
        <v>1259</v>
      </c>
      <c r="K257" s="186">
        <v>100</v>
      </c>
      <c r="L257" s="187">
        <f t="shared" si="13"/>
        <v>4.8600000000000003</v>
      </c>
    </row>
    <row r="258" spans="1:12" ht="14.25" customHeight="1" x14ac:dyDescent="0.15">
      <c r="A258" s="234" t="s">
        <v>2720</v>
      </c>
      <c r="B258" s="247" t="s">
        <v>725</v>
      </c>
      <c r="C258" s="252"/>
      <c r="D258" s="191"/>
      <c r="E258" s="184" t="s">
        <v>1305</v>
      </c>
      <c r="F258" s="176" t="s">
        <v>2475</v>
      </c>
      <c r="G258" s="185" t="s">
        <v>1306</v>
      </c>
      <c r="H258" s="186">
        <v>520</v>
      </c>
      <c r="I258" s="179" t="s">
        <v>899</v>
      </c>
      <c r="J258" s="185" t="s">
        <v>1259</v>
      </c>
      <c r="K258" s="186">
        <v>100</v>
      </c>
      <c r="L258" s="187">
        <f t="shared" si="13"/>
        <v>5.2</v>
      </c>
    </row>
    <row r="259" spans="1:12" ht="14.25" customHeight="1" x14ac:dyDescent="0.15">
      <c r="A259" s="213" t="s">
        <v>2728</v>
      </c>
      <c r="B259" s="360" t="s">
        <v>553</v>
      </c>
      <c r="C259" s="228"/>
      <c r="D259" s="190"/>
      <c r="E259" s="184" t="s">
        <v>1279</v>
      </c>
      <c r="F259" s="176" t="s">
        <v>2529</v>
      </c>
      <c r="G259" s="185"/>
      <c r="H259" s="186">
        <v>2200</v>
      </c>
      <c r="I259" s="179" t="s">
        <v>2514</v>
      </c>
      <c r="J259" s="185" t="s">
        <v>950</v>
      </c>
      <c r="K259" s="186">
        <v>1000</v>
      </c>
      <c r="L259" s="187">
        <f t="shared" si="13"/>
        <v>2.2000000000000002</v>
      </c>
    </row>
    <row r="260" spans="1:12" ht="14.25" customHeight="1" x14ac:dyDescent="0.15">
      <c r="A260" s="213" t="s">
        <v>2729</v>
      </c>
      <c r="B260" s="360" t="s">
        <v>554</v>
      </c>
      <c r="C260" s="228"/>
      <c r="D260" s="190"/>
      <c r="E260" s="184" t="s">
        <v>1307</v>
      </c>
      <c r="F260" s="176" t="s">
        <v>1308</v>
      </c>
      <c r="G260" s="185" t="s">
        <v>1309</v>
      </c>
      <c r="H260" s="186">
        <v>972</v>
      </c>
      <c r="I260" s="179" t="s">
        <v>1013</v>
      </c>
      <c r="J260" s="185" t="s">
        <v>1310</v>
      </c>
      <c r="K260" s="186">
        <v>550</v>
      </c>
      <c r="L260" s="187">
        <f t="shared" si="13"/>
        <v>1.76</v>
      </c>
    </row>
    <row r="261" spans="1:12" ht="14.25" customHeight="1" x14ac:dyDescent="0.15">
      <c r="A261" s="234" t="s">
        <v>2722</v>
      </c>
      <c r="B261" s="247" t="s">
        <v>555</v>
      </c>
      <c r="C261" s="248"/>
      <c r="D261" s="191"/>
      <c r="E261" s="184" t="s">
        <v>1279</v>
      </c>
      <c r="F261" s="176" t="s">
        <v>2530</v>
      </c>
      <c r="G261" s="185"/>
      <c r="H261" s="186">
        <v>2000</v>
      </c>
      <c r="I261" s="179" t="s">
        <v>2514</v>
      </c>
      <c r="J261" s="185" t="s">
        <v>950</v>
      </c>
      <c r="K261" s="186">
        <v>1000</v>
      </c>
      <c r="L261" s="187">
        <f t="shared" si="13"/>
        <v>2</v>
      </c>
    </row>
    <row r="262" spans="1:12" ht="14.25" customHeight="1" x14ac:dyDescent="0.15">
      <c r="A262" s="234" t="s">
        <v>2723</v>
      </c>
      <c r="B262" s="247" t="s">
        <v>556</v>
      </c>
      <c r="C262" s="248"/>
      <c r="D262" s="191"/>
      <c r="E262" s="184" t="s">
        <v>2423</v>
      </c>
      <c r="F262" s="176" t="s">
        <v>2569</v>
      </c>
      <c r="G262" s="185" t="s">
        <v>774</v>
      </c>
      <c r="H262" s="186">
        <v>1069</v>
      </c>
      <c r="I262" s="179" t="s">
        <v>899</v>
      </c>
      <c r="J262" s="185" t="s">
        <v>978</v>
      </c>
      <c r="K262" s="186">
        <v>250</v>
      </c>
      <c r="L262" s="187">
        <f t="shared" si="13"/>
        <v>4.2699999999999996</v>
      </c>
    </row>
    <row r="263" spans="1:12" ht="14.25" customHeight="1" x14ac:dyDescent="0.15">
      <c r="A263" s="234" t="s">
        <v>2724</v>
      </c>
      <c r="B263" s="247" t="s">
        <v>557</v>
      </c>
      <c r="C263" s="248"/>
      <c r="D263" s="191"/>
      <c r="E263" s="184" t="s">
        <v>1279</v>
      </c>
      <c r="F263" s="176" t="s">
        <v>2531</v>
      </c>
      <c r="G263" s="185"/>
      <c r="H263" s="186">
        <v>760</v>
      </c>
      <c r="I263" s="179" t="s">
        <v>2514</v>
      </c>
      <c r="J263" s="185" t="s">
        <v>950</v>
      </c>
      <c r="K263" s="186">
        <v>1000</v>
      </c>
      <c r="L263" s="187">
        <f t="shared" si="13"/>
        <v>0.76</v>
      </c>
    </row>
    <row r="264" spans="1:12" ht="14.25" customHeight="1" x14ac:dyDescent="0.15">
      <c r="A264" s="234" t="s">
        <v>2725</v>
      </c>
      <c r="B264" s="247" t="s">
        <v>558</v>
      </c>
      <c r="C264" s="248"/>
      <c r="D264" s="191"/>
      <c r="E264" s="184" t="s">
        <v>1279</v>
      </c>
      <c r="F264" s="176" t="s">
        <v>2532</v>
      </c>
      <c r="G264" s="185"/>
      <c r="H264" s="186">
        <v>1500</v>
      </c>
      <c r="I264" s="179" t="s">
        <v>2514</v>
      </c>
      <c r="J264" s="185" t="s">
        <v>950</v>
      </c>
      <c r="K264" s="186">
        <v>1000</v>
      </c>
      <c r="L264" s="187">
        <f t="shared" si="13"/>
        <v>1.5</v>
      </c>
    </row>
    <row r="265" spans="1:12" ht="14.25" customHeight="1" x14ac:dyDescent="0.15">
      <c r="A265" s="234" t="s">
        <v>2726</v>
      </c>
      <c r="B265" s="247" t="s">
        <v>559</v>
      </c>
      <c r="C265" s="248"/>
      <c r="D265" s="191"/>
      <c r="E265" s="184" t="s">
        <v>1311</v>
      </c>
      <c r="F265" s="176" t="s">
        <v>2570</v>
      </c>
      <c r="G265" s="185" t="s">
        <v>1312</v>
      </c>
      <c r="H265" s="186">
        <v>1117</v>
      </c>
      <c r="I265" s="179" t="s">
        <v>899</v>
      </c>
      <c r="J265" s="185" t="s">
        <v>1313</v>
      </c>
      <c r="K265" s="186">
        <v>1300</v>
      </c>
      <c r="L265" s="187">
        <f t="shared" ref="L265:L273" si="14">ROUNDDOWN(H265/K265,2)</f>
        <v>0.85</v>
      </c>
    </row>
    <row r="266" spans="1:12" ht="14.25" customHeight="1" x14ac:dyDescent="0.15">
      <c r="A266" s="213" t="s">
        <v>2727</v>
      </c>
      <c r="B266" s="360" t="s">
        <v>560</v>
      </c>
      <c r="C266" s="228"/>
      <c r="D266" s="190"/>
      <c r="E266" s="184" t="s">
        <v>1314</v>
      </c>
      <c r="F266" s="176" t="s">
        <v>2376</v>
      </c>
      <c r="G266" s="185" t="s">
        <v>1312</v>
      </c>
      <c r="H266" s="186">
        <v>214</v>
      </c>
      <c r="I266" s="179" t="s">
        <v>899</v>
      </c>
      <c r="J266" s="185" t="s">
        <v>1315</v>
      </c>
      <c r="K266" s="186">
        <v>140</v>
      </c>
      <c r="L266" s="187">
        <f t="shared" si="14"/>
        <v>1.52</v>
      </c>
    </row>
    <row r="267" spans="1:12" ht="14.25" customHeight="1" x14ac:dyDescent="0.15">
      <c r="A267" s="234" t="s">
        <v>2730</v>
      </c>
      <c r="B267" s="247" t="s">
        <v>561</v>
      </c>
      <c r="C267" s="248"/>
      <c r="D267" s="191"/>
      <c r="E267" s="184" t="s">
        <v>1279</v>
      </c>
      <c r="F267" s="176" t="s">
        <v>2533</v>
      </c>
      <c r="G267" s="185"/>
      <c r="H267" s="186">
        <v>1270</v>
      </c>
      <c r="I267" s="179" t="s">
        <v>2514</v>
      </c>
      <c r="J267" s="185" t="s">
        <v>950</v>
      </c>
      <c r="K267" s="186">
        <v>1000</v>
      </c>
      <c r="L267" s="187">
        <f t="shared" si="14"/>
        <v>1.27</v>
      </c>
    </row>
    <row r="268" spans="1:12" ht="14.25" customHeight="1" x14ac:dyDescent="0.15">
      <c r="A268" s="234" t="s">
        <v>2731</v>
      </c>
      <c r="B268" s="247" t="s">
        <v>562</v>
      </c>
      <c r="C268" s="248"/>
      <c r="D268" s="191"/>
      <c r="E268" s="184" t="s">
        <v>1279</v>
      </c>
      <c r="F268" s="176" t="s">
        <v>2534</v>
      </c>
      <c r="G268" s="185"/>
      <c r="H268" s="186">
        <v>3450</v>
      </c>
      <c r="I268" s="179" t="s">
        <v>2514</v>
      </c>
      <c r="J268" s="185" t="s">
        <v>950</v>
      </c>
      <c r="K268" s="186">
        <v>1000</v>
      </c>
      <c r="L268" s="187">
        <f t="shared" si="14"/>
        <v>3.45</v>
      </c>
    </row>
    <row r="269" spans="1:12" ht="14.25" customHeight="1" x14ac:dyDescent="0.15">
      <c r="A269" s="234" t="s">
        <v>2732</v>
      </c>
      <c r="B269" s="247" t="s">
        <v>563</v>
      </c>
      <c r="C269" s="248"/>
      <c r="D269" s="191"/>
      <c r="E269" s="184" t="s">
        <v>1279</v>
      </c>
      <c r="F269" s="176" t="s">
        <v>2535</v>
      </c>
      <c r="G269" s="185"/>
      <c r="H269" s="186">
        <v>10100</v>
      </c>
      <c r="I269" s="179" t="s">
        <v>2513</v>
      </c>
      <c r="J269" s="185" t="s">
        <v>2516</v>
      </c>
      <c r="K269" s="186">
        <v>10000</v>
      </c>
      <c r="L269" s="187">
        <f t="shared" si="14"/>
        <v>1.01</v>
      </c>
    </row>
    <row r="270" spans="1:12" ht="14.25" customHeight="1" x14ac:dyDescent="0.15">
      <c r="A270" s="234" t="s">
        <v>2733</v>
      </c>
      <c r="B270" s="247" t="s">
        <v>564</v>
      </c>
      <c r="C270" s="248"/>
      <c r="D270" s="191"/>
      <c r="E270" s="184" t="s">
        <v>1316</v>
      </c>
      <c r="F270" s="176" t="s">
        <v>1317</v>
      </c>
      <c r="G270" s="185" t="s">
        <v>435</v>
      </c>
      <c r="H270" s="186">
        <v>583</v>
      </c>
      <c r="I270" s="179" t="s">
        <v>899</v>
      </c>
      <c r="J270" s="185" t="s">
        <v>977</v>
      </c>
      <c r="K270" s="186">
        <v>500</v>
      </c>
      <c r="L270" s="187">
        <f t="shared" si="14"/>
        <v>1.1599999999999999</v>
      </c>
    </row>
    <row r="271" spans="1:12" ht="14.25" customHeight="1" x14ac:dyDescent="0.15">
      <c r="A271" s="234" t="s">
        <v>2734</v>
      </c>
      <c r="B271" s="360" t="s">
        <v>565</v>
      </c>
      <c r="C271" s="228"/>
      <c r="D271" s="190"/>
      <c r="E271" s="184" t="s">
        <v>1318</v>
      </c>
      <c r="F271" s="176" t="s">
        <v>1319</v>
      </c>
      <c r="G271" s="185" t="s">
        <v>1320</v>
      </c>
      <c r="H271" s="186">
        <v>1944</v>
      </c>
      <c r="I271" s="179" t="s">
        <v>899</v>
      </c>
      <c r="J271" s="185" t="s">
        <v>977</v>
      </c>
      <c r="K271" s="186">
        <v>500</v>
      </c>
      <c r="L271" s="187">
        <f t="shared" si="14"/>
        <v>3.88</v>
      </c>
    </row>
    <row r="272" spans="1:12" ht="14.25" customHeight="1" x14ac:dyDescent="0.15">
      <c r="A272" s="234" t="s">
        <v>2735</v>
      </c>
      <c r="B272" s="253" t="s">
        <v>726</v>
      </c>
      <c r="C272" s="182"/>
      <c r="D272" s="254"/>
      <c r="E272" s="184" t="s">
        <v>1321</v>
      </c>
      <c r="F272" s="176" t="s">
        <v>1322</v>
      </c>
      <c r="G272" s="185" t="s">
        <v>1323</v>
      </c>
      <c r="H272" s="186">
        <v>1234</v>
      </c>
      <c r="I272" s="179" t="s">
        <v>899</v>
      </c>
      <c r="J272" s="185" t="s">
        <v>977</v>
      </c>
      <c r="K272" s="186">
        <v>500</v>
      </c>
      <c r="L272" s="187">
        <f t="shared" si="14"/>
        <v>2.46</v>
      </c>
    </row>
    <row r="273" spans="1:12" ht="14.25" customHeight="1" x14ac:dyDescent="0.15">
      <c r="A273" s="234" t="s">
        <v>2736</v>
      </c>
      <c r="B273" s="247" t="s">
        <v>727</v>
      </c>
      <c r="C273" s="248"/>
      <c r="D273" s="191"/>
      <c r="E273" s="184" t="s">
        <v>2680</v>
      </c>
      <c r="F273" s="176" t="s">
        <v>2091</v>
      </c>
      <c r="G273" s="185"/>
      <c r="H273" s="186">
        <v>1130</v>
      </c>
      <c r="I273" s="179" t="s">
        <v>898</v>
      </c>
      <c r="J273" s="185" t="s">
        <v>864</v>
      </c>
      <c r="K273" s="186">
        <v>500</v>
      </c>
      <c r="L273" s="187">
        <f t="shared" si="14"/>
        <v>2.2599999999999998</v>
      </c>
    </row>
    <row r="274" spans="1:12" ht="14.25" customHeight="1" x14ac:dyDescent="0.15">
      <c r="A274" s="234" t="s">
        <v>2737</v>
      </c>
      <c r="B274" s="247" t="s">
        <v>566</v>
      </c>
      <c r="C274" s="248"/>
      <c r="D274" s="191"/>
      <c r="E274" s="184" t="s">
        <v>1279</v>
      </c>
      <c r="F274" s="176" t="s">
        <v>2536</v>
      </c>
      <c r="G274" s="185"/>
      <c r="H274" s="186">
        <v>2300</v>
      </c>
      <c r="I274" s="179" t="s">
        <v>2514</v>
      </c>
      <c r="J274" s="185" t="s">
        <v>950</v>
      </c>
      <c r="K274" s="186">
        <v>1000</v>
      </c>
      <c r="L274" s="187">
        <f t="shared" ref="L274:L279" si="15">ROUNDDOWN(H274/K274,2)</f>
        <v>2.2999999999999998</v>
      </c>
    </row>
    <row r="275" spans="1:12" ht="14.25" customHeight="1" x14ac:dyDescent="0.15">
      <c r="A275" s="234" t="s">
        <v>2738</v>
      </c>
      <c r="B275" s="247" t="s">
        <v>567</v>
      </c>
      <c r="C275" s="248"/>
      <c r="D275" s="191"/>
      <c r="E275" s="184" t="s">
        <v>1279</v>
      </c>
      <c r="F275" s="176" t="s">
        <v>2537</v>
      </c>
      <c r="G275" s="185"/>
      <c r="H275" s="186">
        <v>1150</v>
      </c>
      <c r="I275" s="179" t="s">
        <v>2514</v>
      </c>
      <c r="J275" s="185" t="s">
        <v>950</v>
      </c>
      <c r="K275" s="186">
        <v>1000</v>
      </c>
      <c r="L275" s="187">
        <f t="shared" si="15"/>
        <v>1.1499999999999999</v>
      </c>
    </row>
    <row r="276" spans="1:12" ht="14.25" customHeight="1" x14ac:dyDescent="0.15">
      <c r="A276" s="234" t="s">
        <v>2739</v>
      </c>
      <c r="B276" s="247" t="s">
        <v>568</v>
      </c>
      <c r="C276" s="248"/>
      <c r="D276" s="191"/>
      <c r="E276" s="184" t="s">
        <v>2517</v>
      </c>
      <c r="F276" s="176" t="s">
        <v>2538</v>
      </c>
      <c r="G276" s="185"/>
      <c r="H276" s="186">
        <v>1210</v>
      </c>
      <c r="I276" s="179" t="s">
        <v>2514</v>
      </c>
      <c r="J276" s="185" t="s">
        <v>950</v>
      </c>
      <c r="K276" s="186">
        <v>1000</v>
      </c>
      <c r="L276" s="187">
        <f t="shared" si="15"/>
        <v>1.21</v>
      </c>
    </row>
    <row r="277" spans="1:12" ht="14.25" customHeight="1" x14ac:dyDescent="0.15">
      <c r="A277" s="234" t="s">
        <v>2740</v>
      </c>
      <c r="B277" s="360" t="s">
        <v>2046</v>
      </c>
      <c r="C277" s="189"/>
      <c r="D277" s="191"/>
      <c r="E277" s="184" t="s">
        <v>1785</v>
      </c>
      <c r="F277" s="176" t="s">
        <v>2571</v>
      </c>
      <c r="G277" s="185" t="s">
        <v>578</v>
      </c>
      <c r="H277" s="186">
        <v>972</v>
      </c>
      <c r="I277" s="179" t="s">
        <v>1011</v>
      </c>
      <c r="J277" s="185" t="s">
        <v>2048</v>
      </c>
      <c r="K277" s="186">
        <v>1000</v>
      </c>
      <c r="L277" s="187">
        <v>1.08</v>
      </c>
    </row>
    <row r="278" spans="1:12" ht="14.25" customHeight="1" x14ac:dyDescent="0.15">
      <c r="A278" s="234" t="s">
        <v>2741</v>
      </c>
      <c r="B278" s="360" t="s">
        <v>2047</v>
      </c>
      <c r="C278" s="233"/>
      <c r="D278" s="191"/>
      <c r="E278" s="184" t="s">
        <v>1792</v>
      </c>
      <c r="F278" s="176" t="s">
        <v>1325</v>
      </c>
      <c r="G278" s="185" t="s">
        <v>578</v>
      </c>
      <c r="H278" s="186">
        <v>165</v>
      </c>
      <c r="I278" s="179" t="s">
        <v>1011</v>
      </c>
      <c r="J278" s="185" t="s">
        <v>2049</v>
      </c>
      <c r="K278" s="186">
        <v>185</v>
      </c>
      <c r="L278" s="187">
        <v>0.99</v>
      </c>
    </row>
    <row r="279" spans="1:12" ht="14.25" customHeight="1" x14ac:dyDescent="0.15">
      <c r="A279" s="234" t="s">
        <v>2742</v>
      </c>
      <c r="B279" s="247" t="s">
        <v>569</v>
      </c>
      <c r="C279" s="248"/>
      <c r="D279" s="191"/>
      <c r="E279" s="184" t="s">
        <v>1279</v>
      </c>
      <c r="F279" s="176" t="s">
        <v>2518</v>
      </c>
      <c r="G279" s="185"/>
      <c r="H279" s="186">
        <v>1730</v>
      </c>
      <c r="I279" s="179" t="s">
        <v>2514</v>
      </c>
      <c r="J279" s="185" t="s">
        <v>950</v>
      </c>
      <c r="K279" s="186">
        <v>1000</v>
      </c>
      <c r="L279" s="187">
        <f t="shared" si="15"/>
        <v>1.73</v>
      </c>
    </row>
    <row r="280" spans="1:12" ht="14.25" customHeight="1" x14ac:dyDescent="0.15">
      <c r="A280" s="213" t="s">
        <v>2743</v>
      </c>
      <c r="B280" s="360" t="s">
        <v>570</v>
      </c>
      <c r="C280" s="228"/>
      <c r="D280" s="190"/>
      <c r="E280" s="184" t="s">
        <v>2289</v>
      </c>
      <c r="F280" s="176" t="s">
        <v>2010</v>
      </c>
      <c r="G280" s="185" t="s">
        <v>2052</v>
      </c>
      <c r="H280" s="186">
        <v>2818</v>
      </c>
      <c r="I280" s="179" t="s">
        <v>2053</v>
      </c>
      <c r="J280" s="185" t="s">
        <v>866</v>
      </c>
      <c r="K280" s="186">
        <v>1000</v>
      </c>
      <c r="L280" s="187">
        <v>3.13</v>
      </c>
    </row>
    <row r="281" spans="1:12" ht="14.25" customHeight="1" x14ac:dyDescent="0.15">
      <c r="A281" s="213" t="s">
        <v>2744</v>
      </c>
      <c r="B281" s="360" t="s">
        <v>571</v>
      </c>
      <c r="C281" s="228"/>
      <c r="D281" s="190"/>
      <c r="E281" s="184" t="s">
        <v>1328</v>
      </c>
      <c r="F281" s="176" t="s">
        <v>1329</v>
      </c>
      <c r="G281" s="185" t="s">
        <v>1309</v>
      </c>
      <c r="H281" s="186">
        <v>5054</v>
      </c>
      <c r="I281" s="179" t="s">
        <v>1013</v>
      </c>
      <c r="J281" s="185" t="s">
        <v>1326</v>
      </c>
      <c r="K281" s="186">
        <v>1000</v>
      </c>
      <c r="L281" s="187">
        <f t="shared" ref="L281:L289" si="16">ROUNDDOWN(H281/K281,2)</f>
        <v>5.05</v>
      </c>
    </row>
    <row r="282" spans="1:12" ht="14.25" customHeight="1" x14ac:dyDescent="0.15">
      <c r="A282" s="231" t="s">
        <v>2745</v>
      </c>
      <c r="B282" s="359" t="s">
        <v>572</v>
      </c>
      <c r="C282" s="227"/>
      <c r="D282" s="183"/>
      <c r="E282" s="184" t="s">
        <v>1330</v>
      </c>
      <c r="F282" s="176" t="s">
        <v>1331</v>
      </c>
      <c r="G282" s="185" t="s">
        <v>578</v>
      </c>
      <c r="H282" s="186">
        <v>388</v>
      </c>
      <c r="I282" s="179" t="s">
        <v>1011</v>
      </c>
      <c r="J282" s="185" t="s">
        <v>1327</v>
      </c>
      <c r="K282" s="186">
        <v>65</v>
      </c>
      <c r="L282" s="187">
        <f t="shared" si="16"/>
        <v>5.96</v>
      </c>
    </row>
    <row r="283" spans="1:12" ht="14.25" customHeight="1" x14ac:dyDescent="0.15">
      <c r="A283" s="234" t="s">
        <v>2746</v>
      </c>
      <c r="B283" s="359" t="s">
        <v>573</v>
      </c>
      <c r="C283" s="227"/>
      <c r="D283" s="191"/>
      <c r="E283" s="184" t="s">
        <v>1332</v>
      </c>
      <c r="F283" s="176" t="s">
        <v>1333</v>
      </c>
      <c r="G283" s="185" t="s">
        <v>1309</v>
      </c>
      <c r="H283" s="186">
        <v>3762</v>
      </c>
      <c r="I283" s="179" t="s">
        <v>1013</v>
      </c>
      <c r="J283" s="185" t="s">
        <v>1334</v>
      </c>
      <c r="K283" s="186">
        <v>1300</v>
      </c>
      <c r="L283" s="187">
        <f t="shared" si="16"/>
        <v>2.89</v>
      </c>
    </row>
    <row r="284" spans="1:12" ht="14.25" customHeight="1" x14ac:dyDescent="0.15">
      <c r="A284" s="234" t="s">
        <v>2747</v>
      </c>
      <c r="B284" s="359" t="s">
        <v>574</v>
      </c>
      <c r="C284" s="227"/>
      <c r="D284" s="191"/>
      <c r="E284" s="184" t="s">
        <v>1335</v>
      </c>
      <c r="F284" s="176" t="s">
        <v>1336</v>
      </c>
      <c r="G284" s="185" t="s">
        <v>1337</v>
      </c>
      <c r="H284" s="186">
        <v>651</v>
      </c>
      <c r="I284" s="179" t="s">
        <v>1013</v>
      </c>
      <c r="J284" s="185" t="s">
        <v>1338</v>
      </c>
      <c r="K284" s="186">
        <v>50</v>
      </c>
      <c r="L284" s="187">
        <f t="shared" si="16"/>
        <v>13.02</v>
      </c>
    </row>
    <row r="285" spans="1:12" ht="14.25" customHeight="1" x14ac:dyDescent="0.15">
      <c r="A285" s="234" t="s">
        <v>2748</v>
      </c>
      <c r="B285" s="360" t="s">
        <v>575</v>
      </c>
      <c r="C285" s="189"/>
      <c r="D285" s="190"/>
      <c r="E285" s="184" t="s">
        <v>1339</v>
      </c>
      <c r="F285" s="176" t="s">
        <v>1340</v>
      </c>
      <c r="G285" s="185" t="s">
        <v>1324</v>
      </c>
      <c r="H285" s="186">
        <v>1672</v>
      </c>
      <c r="I285" s="179" t="s">
        <v>899</v>
      </c>
      <c r="J285" s="185" t="s">
        <v>1341</v>
      </c>
      <c r="K285" s="186">
        <v>1000</v>
      </c>
      <c r="L285" s="187">
        <f t="shared" si="16"/>
        <v>1.67</v>
      </c>
    </row>
    <row r="286" spans="1:12" ht="14.25" customHeight="1" x14ac:dyDescent="0.15">
      <c r="A286" s="213" t="s">
        <v>2749</v>
      </c>
      <c r="B286" s="360" t="s">
        <v>576</v>
      </c>
      <c r="C286" s="228"/>
      <c r="D286" s="190"/>
      <c r="E286" s="184" t="s">
        <v>1342</v>
      </c>
      <c r="F286" s="176" t="s">
        <v>1343</v>
      </c>
      <c r="G286" s="185" t="s">
        <v>1324</v>
      </c>
      <c r="H286" s="186">
        <v>5103</v>
      </c>
      <c r="I286" s="179" t="s">
        <v>899</v>
      </c>
      <c r="J286" s="185" t="s">
        <v>1344</v>
      </c>
      <c r="K286" s="186">
        <v>1800</v>
      </c>
      <c r="L286" s="187">
        <f t="shared" si="16"/>
        <v>2.83</v>
      </c>
    </row>
    <row r="287" spans="1:12" ht="14.25" customHeight="1" x14ac:dyDescent="0.15">
      <c r="A287" s="213" t="s">
        <v>2750</v>
      </c>
      <c r="B287" s="360" t="s">
        <v>576</v>
      </c>
      <c r="C287" s="228"/>
      <c r="D287" s="190"/>
      <c r="E287" s="184" t="s">
        <v>1345</v>
      </c>
      <c r="F287" s="176" t="s">
        <v>1346</v>
      </c>
      <c r="G287" s="185" t="s">
        <v>1324</v>
      </c>
      <c r="H287" s="186">
        <v>4374</v>
      </c>
      <c r="I287" s="179" t="s">
        <v>899</v>
      </c>
      <c r="J287" s="185" t="s">
        <v>1347</v>
      </c>
      <c r="K287" s="186">
        <v>1800</v>
      </c>
      <c r="L287" s="187">
        <f t="shared" si="16"/>
        <v>2.4300000000000002</v>
      </c>
    </row>
    <row r="288" spans="1:12" ht="14.25" customHeight="1" x14ac:dyDescent="0.15">
      <c r="A288" s="213" t="s">
        <v>2751</v>
      </c>
      <c r="B288" s="359" t="s">
        <v>577</v>
      </c>
      <c r="C288" s="227"/>
      <c r="D288" s="190"/>
      <c r="E288" s="184" t="s">
        <v>1348</v>
      </c>
      <c r="F288" s="176" t="s">
        <v>689</v>
      </c>
      <c r="G288" s="185" t="s">
        <v>1349</v>
      </c>
      <c r="H288" s="186">
        <v>364</v>
      </c>
      <c r="I288" s="179" t="s">
        <v>1011</v>
      </c>
      <c r="J288" s="185" t="s">
        <v>1350</v>
      </c>
      <c r="K288" s="186">
        <v>125</v>
      </c>
      <c r="L288" s="187">
        <f t="shared" si="16"/>
        <v>2.91</v>
      </c>
    </row>
    <row r="289" spans="1:12" ht="14.25" customHeight="1" x14ac:dyDescent="0.15">
      <c r="A289" s="213" t="s">
        <v>2066</v>
      </c>
      <c r="B289" s="360" t="s">
        <v>2522</v>
      </c>
      <c r="C289" s="189"/>
      <c r="D289" s="190"/>
      <c r="E289" s="184" t="s">
        <v>2523</v>
      </c>
      <c r="F289" s="176" t="s">
        <v>2525</v>
      </c>
      <c r="G289" s="185"/>
      <c r="H289" s="186">
        <v>1061</v>
      </c>
      <c r="I289" s="179" t="s">
        <v>2514</v>
      </c>
      <c r="J289" s="185" t="s">
        <v>2526</v>
      </c>
      <c r="K289" s="186">
        <v>1000</v>
      </c>
      <c r="L289" s="187">
        <f t="shared" si="16"/>
        <v>1.06</v>
      </c>
    </row>
    <row r="290" spans="1:12" ht="14.25" customHeight="1" x14ac:dyDescent="0.15">
      <c r="A290" s="213" t="s">
        <v>2752</v>
      </c>
      <c r="B290" s="360" t="s">
        <v>273</v>
      </c>
      <c r="C290" s="189"/>
      <c r="D290" s="190"/>
      <c r="E290" s="184" t="s">
        <v>1351</v>
      </c>
      <c r="F290" s="176" t="s">
        <v>1352</v>
      </c>
      <c r="G290" s="185" t="s">
        <v>1353</v>
      </c>
      <c r="H290" s="186">
        <v>720</v>
      </c>
      <c r="I290" s="179" t="s">
        <v>899</v>
      </c>
      <c r="J290" s="185" t="s">
        <v>1354</v>
      </c>
      <c r="K290" s="186">
        <v>400</v>
      </c>
      <c r="L290" s="187">
        <f t="shared" ref="L290:L297" si="17">ROUNDDOWN(H290/K290,2)</f>
        <v>1.8</v>
      </c>
    </row>
    <row r="291" spans="1:12" ht="14.25" customHeight="1" x14ac:dyDescent="0.15">
      <c r="A291" s="213" t="s">
        <v>2753</v>
      </c>
      <c r="B291" s="360" t="s">
        <v>274</v>
      </c>
      <c r="C291" s="189"/>
      <c r="D291" s="190"/>
      <c r="E291" s="184" t="s">
        <v>1355</v>
      </c>
      <c r="F291" s="176" t="s">
        <v>1356</v>
      </c>
      <c r="G291" s="185" t="s">
        <v>1357</v>
      </c>
      <c r="H291" s="186">
        <v>265</v>
      </c>
      <c r="I291" s="179" t="s">
        <v>934</v>
      </c>
      <c r="J291" s="185" t="s">
        <v>1358</v>
      </c>
      <c r="K291" s="186">
        <v>200</v>
      </c>
      <c r="L291" s="187">
        <f t="shared" si="17"/>
        <v>1.32</v>
      </c>
    </row>
    <row r="292" spans="1:12" ht="14.25" customHeight="1" x14ac:dyDescent="0.15">
      <c r="A292" s="213" t="s">
        <v>2754</v>
      </c>
      <c r="B292" s="360" t="s">
        <v>275</v>
      </c>
      <c r="C292" s="189"/>
      <c r="D292" s="190"/>
      <c r="E292" s="184" t="s">
        <v>1359</v>
      </c>
      <c r="F292" s="176" t="s">
        <v>2382</v>
      </c>
      <c r="G292" s="185" t="s">
        <v>1360</v>
      </c>
      <c r="H292" s="186">
        <v>252</v>
      </c>
      <c r="I292" s="179" t="s">
        <v>935</v>
      </c>
      <c r="J292" s="185" t="s">
        <v>1361</v>
      </c>
      <c r="K292" s="186">
        <v>500</v>
      </c>
      <c r="L292" s="187">
        <f t="shared" si="17"/>
        <v>0.5</v>
      </c>
    </row>
    <row r="293" spans="1:12" ht="14.25" customHeight="1" x14ac:dyDescent="0.15">
      <c r="A293" s="213" t="s">
        <v>2755</v>
      </c>
      <c r="B293" s="360" t="s">
        <v>743</v>
      </c>
      <c r="C293" s="189"/>
      <c r="D293" s="190"/>
      <c r="E293" s="184" t="s">
        <v>1362</v>
      </c>
      <c r="F293" s="176" t="s">
        <v>1363</v>
      </c>
      <c r="G293" s="185" t="s">
        <v>1364</v>
      </c>
      <c r="H293" s="186">
        <v>865</v>
      </c>
      <c r="I293" s="179" t="s">
        <v>935</v>
      </c>
      <c r="J293" s="185" t="s">
        <v>1365</v>
      </c>
      <c r="K293" s="186">
        <v>1000</v>
      </c>
      <c r="L293" s="187">
        <f t="shared" si="17"/>
        <v>0.86</v>
      </c>
    </row>
    <row r="294" spans="1:12" ht="14.25" customHeight="1" x14ac:dyDescent="0.15">
      <c r="A294" s="213" t="s">
        <v>2756</v>
      </c>
      <c r="B294" s="360" t="s">
        <v>744</v>
      </c>
      <c r="C294" s="189"/>
      <c r="D294" s="190"/>
      <c r="E294" s="184" t="s">
        <v>1366</v>
      </c>
      <c r="F294" s="176" t="s">
        <v>2383</v>
      </c>
      <c r="G294" s="185" t="s">
        <v>1367</v>
      </c>
      <c r="H294" s="186">
        <v>141</v>
      </c>
      <c r="I294" s="179" t="s">
        <v>935</v>
      </c>
      <c r="J294" s="185" t="s">
        <v>1368</v>
      </c>
      <c r="K294" s="186">
        <v>160</v>
      </c>
      <c r="L294" s="187">
        <f t="shared" si="17"/>
        <v>0.88</v>
      </c>
    </row>
    <row r="295" spans="1:12" ht="14.25" customHeight="1" x14ac:dyDescent="0.15">
      <c r="A295" s="213" t="s">
        <v>2757</v>
      </c>
      <c r="B295" s="360" t="s">
        <v>745</v>
      </c>
      <c r="C295" s="189"/>
      <c r="D295" s="190"/>
      <c r="E295" s="184" t="s">
        <v>1369</v>
      </c>
      <c r="F295" s="176" t="s">
        <v>745</v>
      </c>
      <c r="G295" s="185" t="s">
        <v>1364</v>
      </c>
      <c r="H295" s="186">
        <v>62</v>
      </c>
      <c r="I295" s="179" t="s">
        <v>1370</v>
      </c>
      <c r="J295" s="185" t="s">
        <v>1371</v>
      </c>
      <c r="K295" s="186">
        <v>60</v>
      </c>
      <c r="L295" s="187">
        <f t="shared" si="17"/>
        <v>1.03</v>
      </c>
    </row>
    <row r="296" spans="1:12" ht="14.25" customHeight="1" x14ac:dyDescent="0.15">
      <c r="A296" s="213" t="s">
        <v>2758</v>
      </c>
      <c r="B296" s="360" t="s">
        <v>288</v>
      </c>
      <c r="C296" s="189"/>
      <c r="D296" s="190"/>
      <c r="E296" s="184" t="s">
        <v>1372</v>
      </c>
      <c r="F296" s="176" t="s">
        <v>2572</v>
      </c>
      <c r="G296" s="185" t="s">
        <v>1373</v>
      </c>
      <c r="H296" s="186">
        <v>404</v>
      </c>
      <c r="I296" s="179" t="s">
        <v>1374</v>
      </c>
      <c r="J296" s="185" t="s">
        <v>1375</v>
      </c>
      <c r="K296" s="186">
        <v>500</v>
      </c>
      <c r="L296" s="187">
        <f t="shared" si="17"/>
        <v>0.8</v>
      </c>
    </row>
    <row r="297" spans="1:12" ht="14.25" customHeight="1" x14ac:dyDescent="0.15">
      <c r="A297" s="213" t="s">
        <v>2759</v>
      </c>
      <c r="B297" s="360" t="s">
        <v>289</v>
      </c>
      <c r="C297" s="189"/>
      <c r="D297" s="190"/>
      <c r="E297" s="184" t="s">
        <v>1376</v>
      </c>
      <c r="F297" s="176" t="s">
        <v>1950</v>
      </c>
      <c r="G297" s="185" t="s">
        <v>1377</v>
      </c>
      <c r="H297" s="186">
        <v>627</v>
      </c>
      <c r="I297" s="179" t="s">
        <v>1374</v>
      </c>
      <c r="J297" s="185" t="s">
        <v>1378</v>
      </c>
      <c r="K297" s="186">
        <v>700</v>
      </c>
      <c r="L297" s="187">
        <f t="shared" si="17"/>
        <v>0.89</v>
      </c>
    </row>
    <row r="298" spans="1:12" ht="14.25" customHeight="1" x14ac:dyDescent="0.15">
      <c r="A298" s="156" t="s">
        <v>55</v>
      </c>
      <c r="B298" s="255"/>
      <c r="C298" s="182"/>
      <c r="D298" s="235"/>
      <c r="E298" s="235"/>
      <c r="F298" s="182"/>
      <c r="G298" s="236"/>
      <c r="I298" s="237"/>
      <c r="J298" s="238"/>
      <c r="L298" s="199"/>
    </row>
    <row r="299" spans="1:12" ht="14.25" customHeight="1" thickBot="1" x14ac:dyDescent="0.2">
      <c r="A299" s="212" t="s">
        <v>690</v>
      </c>
      <c r="B299" s="250" t="s">
        <v>691</v>
      </c>
      <c r="C299" s="251"/>
      <c r="D299" s="164" t="s">
        <v>407</v>
      </c>
      <c r="E299" s="165" t="s">
        <v>895</v>
      </c>
      <c r="F299" s="250" t="s">
        <v>367</v>
      </c>
      <c r="G299" s="166" t="s">
        <v>366</v>
      </c>
      <c r="H299" s="167" t="s">
        <v>776</v>
      </c>
      <c r="I299" s="256" t="s">
        <v>408</v>
      </c>
      <c r="J299" s="168" t="s">
        <v>368</v>
      </c>
      <c r="K299" s="169" t="s">
        <v>775</v>
      </c>
      <c r="L299" s="170" t="s">
        <v>702</v>
      </c>
    </row>
    <row r="300" spans="1:12" ht="14.25" customHeight="1" thickTop="1" x14ac:dyDescent="0.15">
      <c r="A300" s="234" t="s">
        <v>2760</v>
      </c>
      <c r="B300" s="194" t="s">
        <v>579</v>
      </c>
      <c r="C300" s="248"/>
      <c r="D300" s="191"/>
      <c r="E300" s="175" t="s">
        <v>1379</v>
      </c>
      <c r="F300" s="176" t="s">
        <v>1380</v>
      </c>
      <c r="G300" s="177" t="s">
        <v>1381</v>
      </c>
      <c r="H300" s="178">
        <v>5832</v>
      </c>
      <c r="I300" s="179" t="s">
        <v>981</v>
      </c>
      <c r="J300" s="177"/>
      <c r="K300" s="178">
        <v>1000</v>
      </c>
      <c r="L300" s="187">
        <f t="shared" ref="L300:L309" si="18">ROUNDDOWN(H300/K300,2)</f>
        <v>5.83</v>
      </c>
    </row>
    <row r="301" spans="1:12" ht="14.25" customHeight="1" x14ac:dyDescent="0.15">
      <c r="A301" s="234" t="s">
        <v>2761</v>
      </c>
      <c r="B301" s="194" t="s">
        <v>580</v>
      </c>
      <c r="C301" s="248"/>
      <c r="D301" s="191"/>
      <c r="E301" s="184" t="s">
        <v>1379</v>
      </c>
      <c r="F301" s="176" t="s">
        <v>1382</v>
      </c>
      <c r="G301" s="185" t="s">
        <v>1381</v>
      </c>
      <c r="H301" s="186">
        <v>6804</v>
      </c>
      <c r="I301" s="179" t="s">
        <v>981</v>
      </c>
      <c r="J301" s="185"/>
      <c r="K301" s="186">
        <v>1000</v>
      </c>
      <c r="L301" s="187">
        <f t="shared" si="18"/>
        <v>6.8</v>
      </c>
    </row>
    <row r="302" spans="1:12" ht="14.25" customHeight="1" x14ac:dyDescent="0.15">
      <c r="A302" s="234" t="s">
        <v>2762</v>
      </c>
      <c r="B302" s="194" t="s">
        <v>581</v>
      </c>
      <c r="C302" s="248"/>
      <c r="D302" s="191"/>
      <c r="E302" s="184" t="s">
        <v>1379</v>
      </c>
      <c r="F302" s="176" t="s">
        <v>1383</v>
      </c>
      <c r="G302" s="185" t="s">
        <v>1381</v>
      </c>
      <c r="H302" s="186">
        <v>17496</v>
      </c>
      <c r="I302" s="179" t="s">
        <v>981</v>
      </c>
      <c r="J302" s="185"/>
      <c r="K302" s="186">
        <v>1000</v>
      </c>
      <c r="L302" s="187">
        <f t="shared" si="18"/>
        <v>17.489999999999998</v>
      </c>
    </row>
    <row r="303" spans="1:12" ht="14.25" customHeight="1" x14ac:dyDescent="0.15">
      <c r="A303" s="234" t="s">
        <v>2763</v>
      </c>
      <c r="B303" s="218" t="s">
        <v>582</v>
      </c>
      <c r="C303" s="248"/>
      <c r="D303" s="191"/>
      <c r="E303" s="184" t="s">
        <v>1384</v>
      </c>
      <c r="F303" s="176" t="s">
        <v>1385</v>
      </c>
      <c r="G303" s="185" t="s">
        <v>1386</v>
      </c>
      <c r="H303" s="186">
        <v>1973</v>
      </c>
      <c r="I303" s="179" t="s">
        <v>981</v>
      </c>
      <c r="J303" s="185"/>
      <c r="K303" s="186">
        <v>1000</v>
      </c>
      <c r="L303" s="187">
        <f t="shared" si="18"/>
        <v>1.97</v>
      </c>
    </row>
    <row r="304" spans="1:12" ht="14.25" customHeight="1" x14ac:dyDescent="0.15">
      <c r="A304" s="234" t="s">
        <v>2764</v>
      </c>
      <c r="B304" s="218" t="s">
        <v>583</v>
      </c>
      <c r="C304" s="248"/>
      <c r="D304" s="191"/>
      <c r="E304" s="184" t="s">
        <v>1387</v>
      </c>
      <c r="F304" s="176" t="s">
        <v>1388</v>
      </c>
      <c r="G304" s="185" t="s">
        <v>1386</v>
      </c>
      <c r="H304" s="186">
        <v>1360</v>
      </c>
      <c r="I304" s="179" t="s">
        <v>981</v>
      </c>
      <c r="J304" s="185"/>
      <c r="K304" s="186">
        <v>1000</v>
      </c>
      <c r="L304" s="187">
        <f t="shared" si="18"/>
        <v>1.36</v>
      </c>
    </row>
    <row r="305" spans="1:12" ht="14.25" customHeight="1" x14ac:dyDescent="0.15">
      <c r="A305" s="234" t="s">
        <v>2765</v>
      </c>
      <c r="B305" s="218" t="s">
        <v>584</v>
      </c>
      <c r="C305" s="248"/>
      <c r="D305" s="191"/>
      <c r="E305" s="184" t="s">
        <v>1389</v>
      </c>
      <c r="F305" s="176" t="s">
        <v>1390</v>
      </c>
      <c r="G305" s="185" t="s">
        <v>1386</v>
      </c>
      <c r="H305" s="186">
        <v>720</v>
      </c>
      <c r="I305" s="179" t="s">
        <v>898</v>
      </c>
      <c r="J305" s="185"/>
      <c r="K305" s="186">
        <v>500</v>
      </c>
      <c r="L305" s="187">
        <f t="shared" si="18"/>
        <v>1.44</v>
      </c>
    </row>
    <row r="306" spans="1:12" ht="14.25" customHeight="1" x14ac:dyDescent="0.15">
      <c r="A306" s="234" t="s">
        <v>2766</v>
      </c>
      <c r="B306" s="218" t="s">
        <v>585</v>
      </c>
      <c r="C306" s="248"/>
      <c r="D306" s="191"/>
      <c r="E306" s="184" t="s">
        <v>1391</v>
      </c>
      <c r="F306" s="176" t="s">
        <v>1392</v>
      </c>
      <c r="G306" s="185" t="s">
        <v>1386</v>
      </c>
      <c r="H306" s="186">
        <v>4957</v>
      </c>
      <c r="I306" s="179" t="s">
        <v>981</v>
      </c>
      <c r="J306" s="257" t="s">
        <v>1393</v>
      </c>
      <c r="K306" s="186">
        <v>1000</v>
      </c>
      <c r="L306" s="187">
        <f t="shared" si="18"/>
        <v>4.95</v>
      </c>
    </row>
    <row r="307" spans="1:12" ht="14.25" customHeight="1" x14ac:dyDescent="0.15">
      <c r="A307" s="213" t="s">
        <v>2767</v>
      </c>
      <c r="B307" s="218" t="s">
        <v>586</v>
      </c>
      <c r="C307" s="189"/>
      <c r="D307" s="190"/>
      <c r="E307" s="184" t="s">
        <v>1397</v>
      </c>
      <c r="F307" s="176" t="s">
        <v>1394</v>
      </c>
      <c r="G307" s="185" t="s">
        <v>1381</v>
      </c>
      <c r="H307" s="186">
        <v>1089</v>
      </c>
      <c r="I307" s="179" t="s">
        <v>898</v>
      </c>
      <c r="J307" s="185" t="s">
        <v>1107</v>
      </c>
      <c r="K307" s="186">
        <v>1000</v>
      </c>
      <c r="L307" s="187">
        <f t="shared" si="18"/>
        <v>1.08</v>
      </c>
    </row>
    <row r="308" spans="1:12" ht="14.25" customHeight="1" x14ac:dyDescent="0.15">
      <c r="A308" s="213" t="s">
        <v>2768</v>
      </c>
      <c r="B308" s="188" t="s">
        <v>2056</v>
      </c>
      <c r="C308" s="189"/>
      <c r="D308" s="190"/>
      <c r="E308" s="184" t="s">
        <v>1379</v>
      </c>
      <c r="F308" s="176" t="s">
        <v>1395</v>
      </c>
      <c r="G308" s="185" t="s">
        <v>1386</v>
      </c>
      <c r="H308" s="186">
        <v>1263</v>
      </c>
      <c r="I308" s="179" t="s">
        <v>981</v>
      </c>
      <c r="J308" s="257" t="s">
        <v>1398</v>
      </c>
      <c r="K308" s="186">
        <v>1000</v>
      </c>
      <c r="L308" s="187">
        <f t="shared" si="18"/>
        <v>1.26</v>
      </c>
    </row>
    <row r="309" spans="1:12" ht="14.25" customHeight="1" x14ac:dyDescent="0.15">
      <c r="A309" s="213" t="s">
        <v>2769</v>
      </c>
      <c r="B309" s="188" t="s">
        <v>2057</v>
      </c>
      <c r="C309" s="189"/>
      <c r="D309" s="190"/>
      <c r="E309" s="184" t="s">
        <v>1379</v>
      </c>
      <c r="F309" s="176" t="s">
        <v>1396</v>
      </c>
      <c r="G309" s="185" t="s">
        <v>1386</v>
      </c>
      <c r="H309" s="186">
        <v>1263</v>
      </c>
      <c r="I309" s="179" t="s">
        <v>981</v>
      </c>
      <c r="J309" s="257" t="s">
        <v>1398</v>
      </c>
      <c r="K309" s="186">
        <v>1000</v>
      </c>
      <c r="L309" s="187">
        <f t="shared" si="18"/>
        <v>1.26</v>
      </c>
    </row>
    <row r="310" spans="1:12" ht="14.25" customHeight="1" x14ac:dyDescent="0.15">
      <c r="A310" s="213" t="s">
        <v>2770</v>
      </c>
      <c r="B310" s="188" t="s">
        <v>2058</v>
      </c>
      <c r="C310" s="189"/>
      <c r="D310" s="190"/>
      <c r="E310" s="184" t="s">
        <v>1399</v>
      </c>
      <c r="F310" s="176" t="s">
        <v>1400</v>
      </c>
      <c r="G310" s="185" t="s">
        <v>1386</v>
      </c>
      <c r="H310" s="186">
        <v>525</v>
      </c>
      <c r="I310" s="179" t="s">
        <v>898</v>
      </c>
      <c r="J310" s="185" t="s">
        <v>2675</v>
      </c>
      <c r="K310" s="186">
        <v>500</v>
      </c>
      <c r="L310" s="187">
        <f t="shared" ref="L310:L330" si="19">ROUNDDOWN(H310/K310,2)</f>
        <v>1.05</v>
      </c>
    </row>
    <row r="311" spans="1:12" ht="14.25" customHeight="1" x14ac:dyDescent="0.15">
      <c r="A311" s="213" t="s">
        <v>2771</v>
      </c>
      <c r="B311" s="188" t="s">
        <v>2059</v>
      </c>
      <c r="C311" s="189"/>
      <c r="D311" s="190"/>
      <c r="E311" s="184" t="s">
        <v>1412</v>
      </c>
      <c r="F311" s="176" t="s">
        <v>1401</v>
      </c>
      <c r="G311" s="185" t="s">
        <v>1386</v>
      </c>
      <c r="H311" s="186">
        <v>1603</v>
      </c>
      <c r="I311" s="179" t="s">
        <v>981</v>
      </c>
      <c r="J311" s="185" t="s">
        <v>1402</v>
      </c>
      <c r="K311" s="186">
        <v>1000</v>
      </c>
      <c r="L311" s="187">
        <f t="shared" si="19"/>
        <v>1.6</v>
      </c>
    </row>
    <row r="312" spans="1:12" ht="14.25" customHeight="1" x14ac:dyDescent="0.15">
      <c r="A312" s="213" t="s">
        <v>2772</v>
      </c>
      <c r="B312" s="218" t="s">
        <v>587</v>
      </c>
      <c r="C312" s="189"/>
      <c r="D312" s="190"/>
      <c r="E312" s="184" t="s">
        <v>1413</v>
      </c>
      <c r="F312" s="176" t="s">
        <v>1403</v>
      </c>
      <c r="G312" s="185" t="s">
        <v>1386</v>
      </c>
      <c r="H312" s="186">
        <v>797</v>
      </c>
      <c r="I312" s="179" t="s">
        <v>898</v>
      </c>
      <c r="J312" s="185" t="s">
        <v>1107</v>
      </c>
      <c r="K312" s="186">
        <v>1000</v>
      </c>
      <c r="L312" s="187">
        <f t="shared" si="19"/>
        <v>0.79</v>
      </c>
    </row>
    <row r="313" spans="1:12" ht="14.25" customHeight="1" x14ac:dyDescent="0.15">
      <c r="A313" s="213" t="s">
        <v>2773</v>
      </c>
      <c r="B313" s="188" t="s">
        <v>2016</v>
      </c>
      <c r="C313" s="189"/>
      <c r="D313" s="190"/>
      <c r="E313" s="184" t="s">
        <v>1445</v>
      </c>
      <c r="F313" s="176" t="s">
        <v>1446</v>
      </c>
      <c r="G313" s="185" t="s">
        <v>1447</v>
      </c>
      <c r="H313" s="186">
        <v>457</v>
      </c>
      <c r="I313" s="179" t="s">
        <v>898</v>
      </c>
      <c r="J313" s="185" t="s">
        <v>984</v>
      </c>
      <c r="K313" s="186">
        <v>500</v>
      </c>
      <c r="L313" s="187">
        <f>ROUNDDOWN(H313/K313,2)</f>
        <v>0.91</v>
      </c>
    </row>
    <row r="314" spans="1:12" ht="14.25" customHeight="1" x14ac:dyDescent="0.15">
      <c r="A314" s="213" t="s">
        <v>2774</v>
      </c>
      <c r="B314" s="218" t="s">
        <v>746</v>
      </c>
      <c r="C314" s="189"/>
      <c r="D314" s="190"/>
      <c r="E314" s="184" t="s">
        <v>1414</v>
      </c>
      <c r="F314" s="176" t="s">
        <v>1415</v>
      </c>
      <c r="G314" s="185" t="s">
        <v>1404</v>
      </c>
      <c r="H314" s="186">
        <v>291</v>
      </c>
      <c r="I314" s="179" t="s">
        <v>898</v>
      </c>
      <c r="J314" s="185" t="s">
        <v>1416</v>
      </c>
      <c r="K314" s="186">
        <v>180</v>
      </c>
      <c r="L314" s="187">
        <f t="shared" si="19"/>
        <v>1.61</v>
      </c>
    </row>
    <row r="315" spans="1:12" ht="14.25" customHeight="1" x14ac:dyDescent="0.15">
      <c r="A315" s="213" t="s">
        <v>2775</v>
      </c>
      <c r="B315" s="218" t="s">
        <v>588</v>
      </c>
      <c r="C315" s="189"/>
      <c r="D315" s="190"/>
      <c r="E315" s="184" t="s">
        <v>1417</v>
      </c>
      <c r="F315" s="176" t="s">
        <v>1405</v>
      </c>
      <c r="G315" s="185" t="s">
        <v>1404</v>
      </c>
      <c r="H315" s="186">
        <v>272</v>
      </c>
      <c r="I315" s="179" t="s">
        <v>898</v>
      </c>
      <c r="J315" s="185" t="s">
        <v>1418</v>
      </c>
      <c r="K315" s="186">
        <v>100</v>
      </c>
      <c r="L315" s="187">
        <f t="shared" si="19"/>
        <v>2.72</v>
      </c>
    </row>
    <row r="316" spans="1:12" ht="14.25" customHeight="1" x14ac:dyDescent="0.15">
      <c r="A316" s="213" t="s">
        <v>2776</v>
      </c>
      <c r="B316" s="218" t="s">
        <v>747</v>
      </c>
      <c r="C316" s="189"/>
      <c r="D316" s="190"/>
      <c r="E316" s="184" t="s">
        <v>1419</v>
      </c>
      <c r="F316" s="176" t="s">
        <v>1420</v>
      </c>
      <c r="G316" s="185" t="s">
        <v>1421</v>
      </c>
      <c r="H316" s="186">
        <v>1089</v>
      </c>
      <c r="I316" s="179" t="s">
        <v>898</v>
      </c>
      <c r="J316" s="185" t="s">
        <v>1422</v>
      </c>
      <c r="K316" s="186">
        <v>850</v>
      </c>
      <c r="L316" s="187">
        <f t="shared" si="19"/>
        <v>1.28</v>
      </c>
    </row>
    <row r="317" spans="1:12" ht="14.25" customHeight="1" x14ac:dyDescent="0.15">
      <c r="A317" s="213" t="s">
        <v>2777</v>
      </c>
      <c r="B317" s="218" t="s">
        <v>747</v>
      </c>
      <c r="C317" s="189"/>
      <c r="D317" s="190"/>
      <c r="E317" s="184" t="s">
        <v>1423</v>
      </c>
      <c r="F317" s="176" t="s">
        <v>1424</v>
      </c>
      <c r="G317" s="185" t="s">
        <v>1421</v>
      </c>
      <c r="H317" s="186">
        <v>291</v>
      </c>
      <c r="I317" s="179" t="s">
        <v>898</v>
      </c>
      <c r="J317" s="185" t="s">
        <v>1425</v>
      </c>
      <c r="K317" s="186">
        <v>155</v>
      </c>
      <c r="L317" s="187">
        <f t="shared" si="19"/>
        <v>1.87</v>
      </c>
    </row>
    <row r="318" spans="1:12" ht="14.25" customHeight="1" x14ac:dyDescent="0.15">
      <c r="A318" s="213" t="s">
        <v>2778</v>
      </c>
      <c r="B318" s="218" t="s">
        <v>748</v>
      </c>
      <c r="C318" s="189"/>
      <c r="D318" s="190"/>
      <c r="E318" s="184" t="s">
        <v>1426</v>
      </c>
      <c r="F318" s="176" t="s">
        <v>1406</v>
      </c>
      <c r="G318" s="185" t="s">
        <v>1421</v>
      </c>
      <c r="H318" s="186">
        <v>447</v>
      </c>
      <c r="I318" s="179" t="s">
        <v>898</v>
      </c>
      <c r="J318" s="185" t="s">
        <v>1427</v>
      </c>
      <c r="K318" s="186">
        <v>380</v>
      </c>
      <c r="L318" s="187">
        <f t="shared" si="19"/>
        <v>1.17</v>
      </c>
    </row>
    <row r="319" spans="1:12" ht="14.25" customHeight="1" x14ac:dyDescent="0.15">
      <c r="A319" s="231" t="s">
        <v>2779</v>
      </c>
      <c r="B319" s="188" t="s">
        <v>749</v>
      </c>
      <c r="C319" s="258"/>
      <c r="D319" s="190"/>
      <c r="E319" s="184" t="s">
        <v>1428</v>
      </c>
      <c r="F319" s="176" t="s">
        <v>1407</v>
      </c>
      <c r="G319" s="185" t="s">
        <v>1421</v>
      </c>
      <c r="H319" s="186">
        <v>1040</v>
      </c>
      <c r="I319" s="179" t="s">
        <v>898</v>
      </c>
      <c r="J319" s="185" t="s">
        <v>1429</v>
      </c>
      <c r="K319" s="186">
        <v>1000</v>
      </c>
      <c r="L319" s="187">
        <f t="shared" si="19"/>
        <v>1.04</v>
      </c>
    </row>
    <row r="320" spans="1:12" ht="14.25" customHeight="1" x14ac:dyDescent="0.15">
      <c r="A320" s="213" t="s">
        <v>2780</v>
      </c>
      <c r="B320" s="188" t="s">
        <v>589</v>
      </c>
      <c r="C320" s="189"/>
      <c r="D320" s="190"/>
      <c r="E320" s="184" t="s">
        <v>1430</v>
      </c>
      <c r="F320" s="176" t="s">
        <v>1408</v>
      </c>
      <c r="G320" s="185" t="s">
        <v>1431</v>
      </c>
      <c r="H320" s="186">
        <v>1682</v>
      </c>
      <c r="I320" s="179" t="s">
        <v>898</v>
      </c>
      <c r="J320" s="185" t="s">
        <v>1409</v>
      </c>
      <c r="K320" s="186">
        <v>800</v>
      </c>
      <c r="L320" s="187">
        <f t="shared" si="19"/>
        <v>2.1</v>
      </c>
    </row>
    <row r="321" spans="1:12" ht="14.25" customHeight="1" x14ac:dyDescent="0.15">
      <c r="A321" s="213" t="s">
        <v>2781</v>
      </c>
      <c r="B321" s="188" t="s">
        <v>750</v>
      </c>
      <c r="C321" s="189"/>
      <c r="D321" s="190"/>
      <c r="E321" s="184" t="s">
        <v>1432</v>
      </c>
      <c r="F321" s="176" t="s">
        <v>1410</v>
      </c>
      <c r="G321" s="185" t="s">
        <v>1411</v>
      </c>
      <c r="H321" s="186">
        <v>1293</v>
      </c>
      <c r="I321" s="179" t="s">
        <v>898</v>
      </c>
      <c r="J321" s="185" t="s">
        <v>1433</v>
      </c>
      <c r="K321" s="186">
        <v>450</v>
      </c>
      <c r="L321" s="187">
        <f t="shared" si="19"/>
        <v>2.87</v>
      </c>
    </row>
    <row r="322" spans="1:12" ht="14.25" customHeight="1" x14ac:dyDescent="0.15">
      <c r="A322" s="213" t="s">
        <v>2782</v>
      </c>
      <c r="B322" s="188" t="s">
        <v>2011</v>
      </c>
      <c r="C322" s="258"/>
      <c r="D322" s="179"/>
      <c r="E322" s="184" t="s">
        <v>1379</v>
      </c>
      <c r="F322" s="176" t="s">
        <v>2482</v>
      </c>
      <c r="G322" s="185" t="s">
        <v>1434</v>
      </c>
      <c r="H322" s="186">
        <v>690</v>
      </c>
      <c r="I322" s="179" t="s">
        <v>981</v>
      </c>
      <c r="J322" s="257" t="s">
        <v>1435</v>
      </c>
      <c r="K322" s="186">
        <v>1000</v>
      </c>
      <c r="L322" s="187">
        <f t="shared" si="19"/>
        <v>0.69</v>
      </c>
    </row>
    <row r="323" spans="1:12" ht="14.25" customHeight="1" x14ac:dyDescent="0.15">
      <c r="A323" s="213" t="s">
        <v>2783</v>
      </c>
      <c r="B323" s="188" t="s">
        <v>2012</v>
      </c>
      <c r="C323" s="258"/>
      <c r="D323" s="190"/>
      <c r="E323" s="184" t="s">
        <v>1379</v>
      </c>
      <c r="F323" s="176" t="s">
        <v>2483</v>
      </c>
      <c r="G323" s="185" t="s">
        <v>1434</v>
      </c>
      <c r="H323" s="186">
        <v>787</v>
      </c>
      <c r="I323" s="179" t="s">
        <v>981</v>
      </c>
      <c r="J323" s="257" t="s">
        <v>1435</v>
      </c>
      <c r="K323" s="186">
        <v>1000</v>
      </c>
      <c r="L323" s="187">
        <f t="shared" si="19"/>
        <v>0.78</v>
      </c>
    </row>
    <row r="324" spans="1:12" ht="14.25" customHeight="1" x14ac:dyDescent="0.15">
      <c r="A324" s="213" t="s">
        <v>2784</v>
      </c>
      <c r="B324" s="188" t="s">
        <v>2013</v>
      </c>
      <c r="C324" s="258"/>
      <c r="D324" s="190"/>
      <c r="E324" s="184" t="s">
        <v>1436</v>
      </c>
      <c r="F324" s="176" t="s">
        <v>2484</v>
      </c>
      <c r="G324" s="185" t="s">
        <v>1434</v>
      </c>
      <c r="H324" s="186">
        <v>826</v>
      </c>
      <c r="I324" s="179" t="s">
        <v>981</v>
      </c>
      <c r="J324" s="257" t="s">
        <v>1435</v>
      </c>
      <c r="K324" s="186">
        <v>1000</v>
      </c>
      <c r="L324" s="187">
        <f t="shared" si="19"/>
        <v>0.82</v>
      </c>
    </row>
    <row r="325" spans="1:12" ht="14.25" customHeight="1" x14ac:dyDescent="0.15">
      <c r="A325" s="213" t="s">
        <v>2785</v>
      </c>
      <c r="B325" s="188" t="s">
        <v>2014</v>
      </c>
      <c r="C325" s="258"/>
      <c r="D325" s="190"/>
      <c r="E325" s="184" t="s">
        <v>1436</v>
      </c>
      <c r="F325" s="176" t="s">
        <v>2485</v>
      </c>
      <c r="G325" s="185" t="s">
        <v>1434</v>
      </c>
      <c r="H325" s="186">
        <v>972</v>
      </c>
      <c r="I325" s="179" t="s">
        <v>981</v>
      </c>
      <c r="J325" s="257" t="s">
        <v>1435</v>
      </c>
      <c r="K325" s="186">
        <v>1000</v>
      </c>
      <c r="L325" s="187">
        <f t="shared" si="19"/>
        <v>0.97</v>
      </c>
    </row>
    <row r="326" spans="1:12" ht="14.25" customHeight="1" x14ac:dyDescent="0.15">
      <c r="A326" s="213" t="s">
        <v>2786</v>
      </c>
      <c r="B326" s="218" t="s">
        <v>2015</v>
      </c>
      <c r="C326" s="189"/>
      <c r="D326" s="190"/>
      <c r="E326" s="184" t="s">
        <v>1437</v>
      </c>
      <c r="F326" s="176" t="s">
        <v>1438</v>
      </c>
      <c r="G326" s="185" t="s">
        <v>1439</v>
      </c>
      <c r="H326" s="186">
        <v>874</v>
      </c>
      <c r="I326" s="179" t="s">
        <v>898</v>
      </c>
      <c r="J326" s="185" t="s">
        <v>1440</v>
      </c>
      <c r="K326" s="186">
        <v>1000</v>
      </c>
      <c r="L326" s="187">
        <f t="shared" si="19"/>
        <v>0.87</v>
      </c>
    </row>
    <row r="327" spans="1:12" ht="14.25" customHeight="1" x14ac:dyDescent="0.15">
      <c r="A327" s="213" t="s">
        <v>2787</v>
      </c>
      <c r="B327" s="188" t="s">
        <v>2012</v>
      </c>
      <c r="C327" s="189"/>
      <c r="D327" s="190"/>
      <c r="E327" s="184" t="s">
        <v>1441</v>
      </c>
      <c r="F327" s="176" t="s">
        <v>2486</v>
      </c>
      <c r="G327" s="185" t="s">
        <v>1434</v>
      </c>
      <c r="H327" s="186">
        <v>369</v>
      </c>
      <c r="I327" s="179" t="s">
        <v>898</v>
      </c>
      <c r="J327" s="185" t="s">
        <v>984</v>
      </c>
      <c r="K327" s="186">
        <v>500</v>
      </c>
      <c r="L327" s="187">
        <f t="shared" si="19"/>
        <v>0.73</v>
      </c>
    </row>
    <row r="328" spans="1:12" ht="14.25" customHeight="1" x14ac:dyDescent="0.15">
      <c r="A328" s="213" t="s">
        <v>2788</v>
      </c>
      <c r="B328" s="188" t="s">
        <v>2011</v>
      </c>
      <c r="C328" s="258"/>
      <c r="D328" s="190"/>
      <c r="E328" s="184" t="s">
        <v>2488</v>
      </c>
      <c r="F328" s="176" t="s">
        <v>2489</v>
      </c>
      <c r="G328" s="185" t="s">
        <v>1434</v>
      </c>
      <c r="H328" s="186">
        <v>855</v>
      </c>
      <c r="I328" s="179" t="s">
        <v>898</v>
      </c>
      <c r="J328" s="185" t="s">
        <v>1442</v>
      </c>
      <c r="K328" s="186">
        <v>2000</v>
      </c>
      <c r="L328" s="187">
        <f t="shared" si="19"/>
        <v>0.42</v>
      </c>
    </row>
    <row r="329" spans="1:12" ht="14.25" customHeight="1" x14ac:dyDescent="0.15">
      <c r="A329" s="213" t="s">
        <v>2789</v>
      </c>
      <c r="B329" s="188" t="s">
        <v>590</v>
      </c>
      <c r="C329" s="258"/>
      <c r="D329" s="190"/>
      <c r="E329" s="184" t="s">
        <v>2492</v>
      </c>
      <c r="F329" s="176" t="s">
        <v>2493</v>
      </c>
      <c r="G329" s="185" t="s">
        <v>1434</v>
      </c>
      <c r="H329" s="186">
        <v>738</v>
      </c>
      <c r="I329" s="179" t="s">
        <v>898</v>
      </c>
      <c r="J329" s="185" t="s">
        <v>950</v>
      </c>
      <c r="K329" s="186">
        <v>1000</v>
      </c>
      <c r="L329" s="187">
        <f t="shared" si="19"/>
        <v>0.73</v>
      </c>
    </row>
    <row r="330" spans="1:12" ht="14.25" customHeight="1" x14ac:dyDescent="0.15">
      <c r="A330" s="213" t="s">
        <v>2790</v>
      </c>
      <c r="B330" s="218" t="s">
        <v>591</v>
      </c>
      <c r="C330" s="189"/>
      <c r="D330" s="190"/>
      <c r="E330" s="184" t="s">
        <v>1443</v>
      </c>
      <c r="F330" s="176" t="s">
        <v>1444</v>
      </c>
      <c r="G330" s="185" t="s">
        <v>1434</v>
      </c>
      <c r="H330" s="186">
        <v>874</v>
      </c>
      <c r="I330" s="179" t="s">
        <v>898</v>
      </c>
      <c r="J330" s="185" t="s">
        <v>1442</v>
      </c>
      <c r="K330" s="186">
        <v>2000</v>
      </c>
      <c r="L330" s="187">
        <f t="shared" si="19"/>
        <v>0.43</v>
      </c>
    </row>
    <row r="331" spans="1:12" ht="14.25" customHeight="1" x14ac:dyDescent="0.15">
      <c r="A331" s="156" t="s">
        <v>56</v>
      </c>
      <c r="B331" s="255"/>
      <c r="C331" s="182"/>
      <c r="D331" s="235"/>
      <c r="E331" s="235"/>
      <c r="F331" s="182"/>
      <c r="G331" s="236"/>
      <c r="I331" s="237"/>
      <c r="J331" s="238"/>
      <c r="L331" s="199"/>
    </row>
    <row r="332" spans="1:12" ht="14.25" customHeight="1" thickBot="1" x14ac:dyDescent="0.2">
      <c r="A332" s="212" t="s">
        <v>690</v>
      </c>
      <c r="B332" s="250" t="s">
        <v>691</v>
      </c>
      <c r="C332" s="251"/>
      <c r="D332" s="164" t="s">
        <v>407</v>
      </c>
      <c r="E332" s="165" t="s">
        <v>2467</v>
      </c>
      <c r="F332" s="250" t="s">
        <v>367</v>
      </c>
      <c r="G332" s="166" t="s">
        <v>366</v>
      </c>
      <c r="H332" s="167" t="s">
        <v>776</v>
      </c>
      <c r="I332" s="245" t="s">
        <v>408</v>
      </c>
      <c r="J332" s="163" t="s">
        <v>368</v>
      </c>
      <c r="K332" s="169" t="s">
        <v>775</v>
      </c>
      <c r="L332" s="170" t="s">
        <v>702</v>
      </c>
    </row>
    <row r="333" spans="1:12" ht="14.25" customHeight="1" thickTop="1" x14ac:dyDescent="0.15">
      <c r="A333" s="213" t="s">
        <v>2791</v>
      </c>
      <c r="B333" s="218" t="s">
        <v>592</v>
      </c>
      <c r="C333" s="189"/>
      <c r="D333" s="190"/>
      <c r="E333" s="175" t="s">
        <v>1448</v>
      </c>
      <c r="F333" s="176" t="s">
        <v>1449</v>
      </c>
      <c r="G333" s="177" t="s">
        <v>1122</v>
      </c>
      <c r="H333" s="178">
        <v>413</v>
      </c>
      <c r="I333" s="171" t="s">
        <v>1011</v>
      </c>
      <c r="J333" s="177" t="s">
        <v>1450</v>
      </c>
      <c r="K333" s="178">
        <v>430</v>
      </c>
      <c r="L333" s="187">
        <f>ROUNDDOWN(H333/K333,2)</f>
        <v>0.96</v>
      </c>
    </row>
    <row r="334" spans="1:12" ht="14.25" customHeight="1" x14ac:dyDescent="0.15">
      <c r="A334" s="213" t="s">
        <v>2792</v>
      </c>
      <c r="B334" s="218" t="s">
        <v>593</v>
      </c>
      <c r="C334" s="189"/>
      <c r="D334" s="190"/>
      <c r="E334" s="184" t="s">
        <v>1451</v>
      </c>
      <c r="F334" s="176" t="s">
        <v>773</v>
      </c>
      <c r="G334" s="185" t="s">
        <v>1452</v>
      </c>
      <c r="H334" s="186">
        <v>690</v>
      </c>
      <c r="I334" s="179" t="s">
        <v>856</v>
      </c>
      <c r="J334" s="185" t="s">
        <v>1453</v>
      </c>
      <c r="K334" s="186">
        <v>1830</v>
      </c>
      <c r="L334" s="187">
        <f>ROUNDDOWN(H334/K334,2)</f>
        <v>0.37</v>
      </c>
    </row>
    <row r="335" spans="1:12" ht="14.25" customHeight="1" x14ac:dyDescent="0.15">
      <c r="A335" s="184" t="s">
        <v>2793</v>
      </c>
      <c r="B335" s="255" t="s">
        <v>594</v>
      </c>
      <c r="C335" s="182"/>
      <c r="D335" s="183"/>
      <c r="E335" s="184" t="s">
        <v>1454</v>
      </c>
      <c r="F335" s="176" t="s">
        <v>1455</v>
      </c>
      <c r="G335" s="185" t="s">
        <v>1456</v>
      </c>
      <c r="H335" s="186">
        <v>112</v>
      </c>
      <c r="I335" s="179" t="s">
        <v>1013</v>
      </c>
      <c r="J335" s="185" t="s">
        <v>1457</v>
      </c>
      <c r="K335" s="186">
        <v>180</v>
      </c>
      <c r="L335" s="187">
        <f>ROUNDDOWN(H335/K335,2)</f>
        <v>0.62</v>
      </c>
    </row>
    <row r="336" spans="1:12" ht="14.25" customHeight="1" x14ac:dyDescent="0.15">
      <c r="A336" s="259" t="s">
        <v>57</v>
      </c>
      <c r="B336" s="233"/>
      <c r="C336" s="189"/>
      <c r="D336" s="260"/>
      <c r="E336" s="260"/>
      <c r="F336" s="189"/>
      <c r="G336" s="249"/>
      <c r="I336" s="261"/>
      <c r="J336" s="228"/>
      <c r="L336" s="199"/>
    </row>
    <row r="337" spans="1:12" ht="14.25" customHeight="1" thickBot="1" x14ac:dyDescent="0.2">
      <c r="A337" s="212" t="s">
        <v>690</v>
      </c>
      <c r="B337" s="250" t="s">
        <v>691</v>
      </c>
      <c r="C337" s="251"/>
      <c r="D337" s="164" t="s">
        <v>407</v>
      </c>
      <c r="E337" s="165" t="s">
        <v>895</v>
      </c>
      <c r="F337" s="250" t="s">
        <v>367</v>
      </c>
      <c r="G337" s="166" t="s">
        <v>366</v>
      </c>
      <c r="H337" s="167" t="s">
        <v>776</v>
      </c>
      <c r="I337" s="245" t="s">
        <v>408</v>
      </c>
      <c r="J337" s="163" t="s">
        <v>368</v>
      </c>
      <c r="K337" s="169" t="s">
        <v>775</v>
      </c>
      <c r="L337" s="170" t="s">
        <v>702</v>
      </c>
    </row>
    <row r="338" spans="1:12" ht="14.25" customHeight="1" thickTop="1" x14ac:dyDescent="0.15">
      <c r="A338" s="213" t="s">
        <v>2794</v>
      </c>
      <c r="B338" s="218" t="s">
        <v>124</v>
      </c>
      <c r="C338" s="189"/>
      <c r="D338" s="190"/>
      <c r="E338" s="175" t="s">
        <v>1458</v>
      </c>
      <c r="F338" s="176" t="s">
        <v>2494</v>
      </c>
      <c r="G338" s="177" t="s">
        <v>1459</v>
      </c>
      <c r="H338" s="178">
        <v>243</v>
      </c>
      <c r="I338" s="171" t="s">
        <v>934</v>
      </c>
      <c r="J338" s="177" t="s">
        <v>1051</v>
      </c>
      <c r="K338" s="178">
        <v>1000</v>
      </c>
      <c r="L338" s="187">
        <f t="shared" ref="L338:L343" si="20">ROUNDDOWN(H338/K338,2)</f>
        <v>0.24</v>
      </c>
    </row>
    <row r="339" spans="1:12" ht="14.25" customHeight="1" x14ac:dyDescent="0.15">
      <c r="A339" s="213" t="s">
        <v>2795</v>
      </c>
      <c r="B339" s="218" t="s">
        <v>124</v>
      </c>
      <c r="C339" s="189"/>
      <c r="D339" s="190"/>
      <c r="E339" s="184" t="s">
        <v>1460</v>
      </c>
      <c r="F339" s="176" t="s">
        <v>2495</v>
      </c>
      <c r="G339" s="185" t="s">
        <v>1459</v>
      </c>
      <c r="H339" s="186">
        <v>105</v>
      </c>
      <c r="I339" s="179" t="s">
        <v>934</v>
      </c>
      <c r="J339" s="185" t="s">
        <v>1461</v>
      </c>
      <c r="K339" s="186">
        <v>200</v>
      </c>
      <c r="L339" s="187">
        <f t="shared" si="20"/>
        <v>0.52</v>
      </c>
    </row>
    <row r="340" spans="1:12" ht="14.25" customHeight="1" x14ac:dyDescent="0.15">
      <c r="A340" s="213" t="s">
        <v>2796</v>
      </c>
      <c r="B340" s="218" t="s">
        <v>595</v>
      </c>
      <c r="C340" s="189"/>
      <c r="D340" s="190"/>
      <c r="E340" s="184" t="s">
        <v>1462</v>
      </c>
      <c r="F340" s="176" t="s">
        <v>2391</v>
      </c>
      <c r="G340" s="185" t="s">
        <v>1463</v>
      </c>
      <c r="H340" s="186">
        <v>183</v>
      </c>
      <c r="I340" s="179" t="s">
        <v>934</v>
      </c>
      <c r="J340" s="185" t="s">
        <v>1051</v>
      </c>
      <c r="K340" s="186">
        <v>1000</v>
      </c>
      <c r="L340" s="187">
        <f t="shared" si="20"/>
        <v>0.18</v>
      </c>
    </row>
    <row r="341" spans="1:12" ht="14.25" customHeight="1" x14ac:dyDescent="0.15">
      <c r="A341" s="213" t="s">
        <v>2797</v>
      </c>
      <c r="B341" s="218" t="s">
        <v>693</v>
      </c>
      <c r="C341" s="189"/>
      <c r="D341" s="190"/>
      <c r="E341" s="184" t="s">
        <v>1464</v>
      </c>
      <c r="F341" s="176" t="s">
        <v>2501</v>
      </c>
      <c r="G341" s="185" t="s">
        <v>1463</v>
      </c>
      <c r="H341" s="186">
        <v>374</v>
      </c>
      <c r="I341" s="179" t="s">
        <v>935</v>
      </c>
      <c r="J341" s="185" t="s">
        <v>1465</v>
      </c>
      <c r="K341" s="186">
        <v>185</v>
      </c>
      <c r="L341" s="187">
        <f t="shared" si="20"/>
        <v>2.02</v>
      </c>
    </row>
    <row r="342" spans="1:12" ht="14.25" customHeight="1" x14ac:dyDescent="0.15">
      <c r="A342" s="213" t="s">
        <v>2798</v>
      </c>
      <c r="B342" s="218" t="s">
        <v>596</v>
      </c>
      <c r="C342" s="189"/>
      <c r="D342" s="190"/>
      <c r="E342" s="184" t="s">
        <v>1466</v>
      </c>
      <c r="F342" s="176" t="s">
        <v>2502</v>
      </c>
      <c r="G342" s="185" t="s">
        <v>1459</v>
      </c>
      <c r="H342" s="186">
        <v>388</v>
      </c>
      <c r="I342" s="179" t="s">
        <v>934</v>
      </c>
      <c r="J342" s="185" t="s">
        <v>1461</v>
      </c>
      <c r="K342" s="186">
        <v>200</v>
      </c>
      <c r="L342" s="187">
        <f t="shared" si="20"/>
        <v>1.94</v>
      </c>
    </row>
    <row r="343" spans="1:12" ht="14.25" customHeight="1" x14ac:dyDescent="0.15">
      <c r="A343" s="213" t="s">
        <v>2799</v>
      </c>
      <c r="B343" s="218" t="s">
        <v>597</v>
      </c>
      <c r="C343" s="189"/>
      <c r="D343" s="190"/>
      <c r="E343" s="184" t="s">
        <v>1467</v>
      </c>
      <c r="F343" s="176" t="s">
        <v>2503</v>
      </c>
      <c r="G343" s="185" t="s">
        <v>1468</v>
      </c>
      <c r="H343" s="186">
        <v>301</v>
      </c>
      <c r="I343" s="179" t="s">
        <v>934</v>
      </c>
      <c r="J343" s="185" t="s">
        <v>1469</v>
      </c>
      <c r="K343" s="186">
        <v>600</v>
      </c>
      <c r="L343" s="187">
        <f t="shared" si="20"/>
        <v>0.5</v>
      </c>
    </row>
    <row r="344" spans="1:12" ht="14.25" customHeight="1" x14ac:dyDescent="0.15">
      <c r="A344" s="213" t="s">
        <v>2800</v>
      </c>
      <c r="B344" s="218" t="s">
        <v>598</v>
      </c>
      <c r="C344" s="189"/>
      <c r="D344" s="190"/>
      <c r="E344" s="184" t="s">
        <v>1473</v>
      </c>
      <c r="F344" s="176" t="s">
        <v>2504</v>
      </c>
      <c r="G344" s="185" t="s">
        <v>1459</v>
      </c>
      <c r="H344" s="186">
        <v>252</v>
      </c>
      <c r="I344" s="179" t="s">
        <v>1474</v>
      </c>
      <c r="J344" s="185" t="s">
        <v>1475</v>
      </c>
      <c r="K344" s="186">
        <v>450</v>
      </c>
      <c r="L344" s="187">
        <f t="shared" ref="L344:L349" si="21">ROUNDDOWN(H344/K344,2)</f>
        <v>0.56000000000000005</v>
      </c>
    </row>
    <row r="345" spans="1:12" ht="14.25" customHeight="1" x14ac:dyDescent="0.15">
      <c r="A345" s="213" t="s">
        <v>2801</v>
      </c>
      <c r="B345" s="218" t="s">
        <v>599</v>
      </c>
      <c r="C345" s="189"/>
      <c r="D345" s="190"/>
      <c r="E345" s="184" t="s">
        <v>1470</v>
      </c>
      <c r="F345" s="176" t="s">
        <v>2505</v>
      </c>
      <c r="G345" s="185" t="s">
        <v>1471</v>
      </c>
      <c r="H345" s="186">
        <v>190</v>
      </c>
      <c r="I345" s="179" t="s">
        <v>898</v>
      </c>
      <c r="J345" s="185" t="s">
        <v>1472</v>
      </c>
      <c r="K345" s="186">
        <v>650</v>
      </c>
      <c r="L345" s="187">
        <f>ROUNDDOWN(H345/K345,2)</f>
        <v>0.28999999999999998</v>
      </c>
    </row>
    <row r="346" spans="1:12" ht="14.25" customHeight="1" x14ac:dyDescent="0.15">
      <c r="A346" s="213" t="s">
        <v>2802</v>
      </c>
      <c r="B346" s="218" t="s">
        <v>728</v>
      </c>
      <c r="C346" s="189"/>
      <c r="D346" s="190"/>
      <c r="E346" s="184" t="s">
        <v>1476</v>
      </c>
      <c r="F346" s="176" t="s">
        <v>1477</v>
      </c>
      <c r="G346" s="185" t="s">
        <v>1478</v>
      </c>
      <c r="H346" s="186">
        <v>437</v>
      </c>
      <c r="I346" s="179" t="s">
        <v>962</v>
      </c>
      <c r="J346" s="185" t="s">
        <v>1479</v>
      </c>
      <c r="K346" s="186">
        <v>220</v>
      </c>
      <c r="L346" s="187">
        <f t="shared" si="21"/>
        <v>1.98</v>
      </c>
    </row>
    <row r="347" spans="1:12" ht="14.25" customHeight="1" x14ac:dyDescent="0.15">
      <c r="A347" s="213" t="s">
        <v>2803</v>
      </c>
      <c r="B347" s="218" t="s">
        <v>729</v>
      </c>
      <c r="C347" s="189"/>
      <c r="D347" s="190"/>
      <c r="E347" s="184" t="s">
        <v>1480</v>
      </c>
      <c r="F347" s="176" t="s">
        <v>1481</v>
      </c>
      <c r="G347" s="185" t="s">
        <v>701</v>
      </c>
      <c r="H347" s="186">
        <v>379</v>
      </c>
      <c r="I347" s="179" t="s">
        <v>962</v>
      </c>
      <c r="J347" s="185" t="s">
        <v>986</v>
      </c>
      <c r="K347" s="186">
        <v>200</v>
      </c>
      <c r="L347" s="187">
        <f t="shared" si="21"/>
        <v>1.89</v>
      </c>
    </row>
    <row r="348" spans="1:12" ht="14.25" customHeight="1" x14ac:dyDescent="0.15">
      <c r="A348" s="213" t="s">
        <v>2804</v>
      </c>
      <c r="B348" s="218" t="s">
        <v>730</v>
      </c>
      <c r="C348" s="189"/>
      <c r="D348" s="190"/>
      <c r="E348" s="184" t="s">
        <v>1482</v>
      </c>
      <c r="F348" s="176" t="s">
        <v>1483</v>
      </c>
      <c r="G348" s="185" t="s">
        <v>1484</v>
      </c>
      <c r="H348" s="186">
        <v>291</v>
      </c>
      <c r="I348" s="179" t="s">
        <v>934</v>
      </c>
      <c r="J348" s="185" t="s">
        <v>1485</v>
      </c>
      <c r="K348" s="186">
        <v>80</v>
      </c>
      <c r="L348" s="187">
        <f t="shared" si="21"/>
        <v>3.63</v>
      </c>
    </row>
    <row r="349" spans="1:12" ht="14.25" customHeight="1" x14ac:dyDescent="0.15">
      <c r="A349" s="213" t="s">
        <v>2805</v>
      </c>
      <c r="B349" s="218" t="s">
        <v>731</v>
      </c>
      <c r="C349" s="189"/>
      <c r="D349" s="190"/>
      <c r="E349" s="184" t="s">
        <v>1486</v>
      </c>
      <c r="F349" s="176" t="s">
        <v>1487</v>
      </c>
      <c r="G349" s="185" t="s">
        <v>1459</v>
      </c>
      <c r="H349" s="186">
        <v>1186</v>
      </c>
      <c r="I349" s="179" t="s">
        <v>934</v>
      </c>
      <c r="J349" s="185" t="s">
        <v>1488</v>
      </c>
      <c r="K349" s="186">
        <v>800</v>
      </c>
      <c r="L349" s="187">
        <f t="shared" si="21"/>
        <v>1.48</v>
      </c>
    </row>
    <row r="350" spans="1:12" ht="14.25" customHeight="1" x14ac:dyDescent="0.15">
      <c r="A350" s="156" t="s">
        <v>58</v>
      </c>
      <c r="B350" s="255"/>
      <c r="C350" s="182"/>
      <c r="D350" s="235"/>
      <c r="E350" s="235"/>
      <c r="F350" s="182"/>
      <c r="G350" s="236"/>
      <c r="I350" s="237"/>
      <c r="J350" s="238"/>
      <c r="K350" s="215"/>
      <c r="L350" s="199"/>
    </row>
    <row r="351" spans="1:12" ht="14.25" customHeight="1" thickBot="1" x14ac:dyDescent="0.2">
      <c r="A351" s="212" t="s">
        <v>690</v>
      </c>
      <c r="B351" s="250" t="s">
        <v>691</v>
      </c>
      <c r="C351" s="251"/>
      <c r="D351" s="164" t="s">
        <v>407</v>
      </c>
      <c r="E351" s="165" t="s">
        <v>895</v>
      </c>
      <c r="F351" s="250" t="s">
        <v>367</v>
      </c>
      <c r="G351" s="166" t="s">
        <v>366</v>
      </c>
      <c r="H351" s="167" t="s">
        <v>776</v>
      </c>
      <c r="I351" s="245" t="s">
        <v>408</v>
      </c>
      <c r="J351" s="168" t="s">
        <v>368</v>
      </c>
      <c r="K351" s="169" t="s">
        <v>775</v>
      </c>
      <c r="L351" s="170" t="s">
        <v>702</v>
      </c>
    </row>
    <row r="352" spans="1:12" ht="14.25" customHeight="1" thickTop="1" x14ac:dyDescent="0.15">
      <c r="A352" s="213" t="s">
        <v>2806</v>
      </c>
      <c r="B352" s="218" t="s">
        <v>125</v>
      </c>
      <c r="C352" s="189"/>
      <c r="D352" s="190"/>
      <c r="E352" s="175" t="s">
        <v>2710</v>
      </c>
      <c r="F352" s="176" t="s">
        <v>1489</v>
      </c>
      <c r="G352" s="177" t="s">
        <v>1490</v>
      </c>
      <c r="H352" s="178">
        <v>850</v>
      </c>
      <c r="I352" s="171" t="s">
        <v>934</v>
      </c>
      <c r="J352" s="177" t="s">
        <v>1506</v>
      </c>
      <c r="K352" s="178">
        <v>916</v>
      </c>
      <c r="L352" s="187">
        <f t="shared" ref="L352:L358" si="22">ROUNDDOWN(H352/K352,2)</f>
        <v>0.92</v>
      </c>
    </row>
    <row r="353" spans="1:12" ht="14.25" customHeight="1" x14ac:dyDescent="0.15">
      <c r="A353" s="213" t="s">
        <v>2807</v>
      </c>
      <c r="B353" s="218" t="s">
        <v>126</v>
      </c>
      <c r="C353" s="189"/>
      <c r="D353" s="183" t="s">
        <v>679</v>
      </c>
      <c r="E353" s="184" t="s">
        <v>2711</v>
      </c>
      <c r="F353" s="176" t="s">
        <v>2392</v>
      </c>
      <c r="G353" s="185" t="s">
        <v>771</v>
      </c>
      <c r="H353" s="186">
        <v>1356</v>
      </c>
      <c r="I353" s="179" t="s">
        <v>934</v>
      </c>
      <c r="J353" s="185" t="s">
        <v>1507</v>
      </c>
      <c r="K353" s="186">
        <v>1650</v>
      </c>
      <c r="L353" s="187">
        <f t="shared" si="22"/>
        <v>0.82</v>
      </c>
    </row>
    <row r="354" spans="1:12" ht="14.25" customHeight="1" x14ac:dyDescent="0.15">
      <c r="A354" s="213" t="s">
        <v>2808</v>
      </c>
      <c r="B354" s="218" t="s">
        <v>127</v>
      </c>
      <c r="C354" s="189"/>
      <c r="D354" s="183" t="s">
        <v>679</v>
      </c>
      <c r="E354" s="184" t="s">
        <v>2712</v>
      </c>
      <c r="F354" s="176" t="s">
        <v>1508</v>
      </c>
      <c r="G354" s="185" t="s">
        <v>1491</v>
      </c>
      <c r="H354" s="186">
        <v>3431</v>
      </c>
      <c r="I354" s="179" t="s">
        <v>1011</v>
      </c>
      <c r="J354" s="185" t="s">
        <v>1492</v>
      </c>
      <c r="K354" s="186">
        <v>16000</v>
      </c>
      <c r="L354" s="187">
        <f>ROUNDDOWN(H354/K354,2)</f>
        <v>0.21</v>
      </c>
    </row>
    <row r="355" spans="1:12" ht="14.25" customHeight="1" x14ac:dyDescent="0.15">
      <c r="A355" s="213" t="s">
        <v>2809</v>
      </c>
      <c r="B355" s="218" t="s">
        <v>128</v>
      </c>
      <c r="C355" s="189"/>
      <c r="D355" s="183" t="s">
        <v>679</v>
      </c>
      <c r="E355" s="184" t="s">
        <v>1493</v>
      </c>
      <c r="F355" s="176" t="s">
        <v>1494</v>
      </c>
      <c r="G355" s="185" t="s">
        <v>1459</v>
      </c>
      <c r="H355" s="186">
        <v>797</v>
      </c>
      <c r="I355" s="179" t="s">
        <v>962</v>
      </c>
      <c r="J355" s="185" t="s">
        <v>1495</v>
      </c>
      <c r="K355" s="186">
        <v>450</v>
      </c>
      <c r="L355" s="187">
        <f t="shared" si="22"/>
        <v>1.77</v>
      </c>
    </row>
    <row r="356" spans="1:12" ht="14.25" customHeight="1" x14ac:dyDescent="0.15">
      <c r="A356" s="213" t="s">
        <v>2810</v>
      </c>
      <c r="B356" s="218" t="s">
        <v>129</v>
      </c>
      <c r="C356" s="189"/>
      <c r="D356" s="190"/>
      <c r="E356" s="184" t="s">
        <v>1496</v>
      </c>
      <c r="F356" s="176" t="s">
        <v>1497</v>
      </c>
      <c r="G356" s="185" t="s">
        <v>1459</v>
      </c>
      <c r="H356" s="186">
        <v>826</v>
      </c>
      <c r="I356" s="179" t="s">
        <v>962</v>
      </c>
      <c r="J356" s="185" t="s">
        <v>1495</v>
      </c>
      <c r="K356" s="186">
        <v>450</v>
      </c>
      <c r="L356" s="187">
        <f t="shared" si="22"/>
        <v>1.83</v>
      </c>
    </row>
    <row r="357" spans="1:12" ht="14.25" customHeight="1" x14ac:dyDescent="0.15">
      <c r="A357" s="213" t="s">
        <v>2811</v>
      </c>
      <c r="B357" s="218" t="s">
        <v>732</v>
      </c>
      <c r="C357" s="189"/>
      <c r="D357" s="183" t="s">
        <v>679</v>
      </c>
      <c r="E357" s="184" t="s">
        <v>1498</v>
      </c>
      <c r="F357" s="176" t="s">
        <v>1499</v>
      </c>
      <c r="G357" s="185" t="s">
        <v>1500</v>
      </c>
      <c r="H357" s="186">
        <v>408</v>
      </c>
      <c r="I357" s="179" t="s">
        <v>962</v>
      </c>
      <c r="J357" s="185" t="s">
        <v>1501</v>
      </c>
      <c r="K357" s="186">
        <v>225</v>
      </c>
      <c r="L357" s="187">
        <f t="shared" si="22"/>
        <v>1.81</v>
      </c>
    </row>
    <row r="358" spans="1:12" ht="14.25" customHeight="1" x14ac:dyDescent="0.15">
      <c r="A358" s="213" t="s">
        <v>2812</v>
      </c>
      <c r="B358" s="218" t="s">
        <v>732</v>
      </c>
      <c r="C358" s="189"/>
      <c r="D358" s="190"/>
      <c r="E358" s="184" t="s">
        <v>1502</v>
      </c>
      <c r="F358" s="176" t="s">
        <v>1503</v>
      </c>
      <c r="G358" s="185" t="s">
        <v>1504</v>
      </c>
      <c r="H358" s="186">
        <v>364</v>
      </c>
      <c r="I358" s="179" t="s">
        <v>988</v>
      </c>
      <c r="J358" s="185" t="s">
        <v>1505</v>
      </c>
      <c r="K358" s="186">
        <v>400</v>
      </c>
      <c r="L358" s="187">
        <f t="shared" si="22"/>
        <v>0.91</v>
      </c>
    </row>
    <row r="359" spans="1:12" ht="14.25" customHeight="1" x14ac:dyDescent="0.15">
      <c r="A359" s="156" t="s">
        <v>59</v>
      </c>
      <c r="B359" s="255"/>
      <c r="C359" s="182"/>
      <c r="D359" s="235"/>
      <c r="E359" s="235"/>
      <c r="F359" s="182"/>
      <c r="G359" s="236"/>
      <c r="I359" s="237"/>
      <c r="J359" s="238"/>
      <c r="L359" s="199"/>
    </row>
    <row r="360" spans="1:12" ht="14.25" customHeight="1" thickBot="1" x14ac:dyDescent="0.2">
      <c r="A360" s="212" t="s">
        <v>690</v>
      </c>
      <c r="B360" s="250" t="s">
        <v>691</v>
      </c>
      <c r="C360" s="251"/>
      <c r="D360" s="164" t="s">
        <v>407</v>
      </c>
      <c r="E360" s="165" t="s">
        <v>895</v>
      </c>
      <c r="F360" s="250" t="s">
        <v>367</v>
      </c>
      <c r="G360" s="166" t="s">
        <v>366</v>
      </c>
      <c r="H360" s="167" t="s">
        <v>776</v>
      </c>
      <c r="I360" s="245" t="s">
        <v>408</v>
      </c>
      <c r="J360" s="168" t="s">
        <v>368</v>
      </c>
      <c r="K360" s="169" t="s">
        <v>775</v>
      </c>
      <c r="L360" s="170" t="s">
        <v>702</v>
      </c>
    </row>
    <row r="361" spans="1:12" ht="14.25" customHeight="1" thickTop="1" x14ac:dyDescent="0.15">
      <c r="A361" s="234" t="s">
        <v>2813</v>
      </c>
      <c r="B361" s="247" t="s">
        <v>600</v>
      </c>
      <c r="C361" s="248"/>
      <c r="D361" s="190" t="s">
        <v>679</v>
      </c>
      <c r="E361" s="184" t="s">
        <v>1855</v>
      </c>
      <c r="F361" s="176" t="s">
        <v>2573</v>
      </c>
      <c r="G361" s="185" t="s">
        <v>1510</v>
      </c>
      <c r="H361" s="186">
        <v>904</v>
      </c>
      <c r="I361" s="179" t="s">
        <v>934</v>
      </c>
      <c r="J361" s="185" t="s">
        <v>1509</v>
      </c>
      <c r="K361" s="186">
        <v>1800</v>
      </c>
      <c r="L361" s="187">
        <f t="shared" ref="L361:L368" si="23">ROUNDDOWN(H361/K361,2)</f>
        <v>0.5</v>
      </c>
    </row>
    <row r="362" spans="1:12" ht="14.25" customHeight="1" x14ac:dyDescent="0.15">
      <c r="A362" s="234" t="s">
        <v>2814</v>
      </c>
      <c r="B362" s="218" t="s">
        <v>601</v>
      </c>
      <c r="C362" s="248"/>
      <c r="D362" s="183" t="s">
        <v>679</v>
      </c>
      <c r="E362" s="184" t="s">
        <v>1854</v>
      </c>
      <c r="F362" s="176" t="s">
        <v>2574</v>
      </c>
      <c r="G362" s="185" t="s">
        <v>1510</v>
      </c>
      <c r="H362" s="186">
        <v>904</v>
      </c>
      <c r="I362" s="179" t="s">
        <v>934</v>
      </c>
      <c r="J362" s="185" t="s">
        <v>1509</v>
      </c>
      <c r="K362" s="186">
        <v>1800</v>
      </c>
      <c r="L362" s="187">
        <f t="shared" si="23"/>
        <v>0.5</v>
      </c>
    </row>
    <row r="363" spans="1:12" ht="14.25" customHeight="1" x14ac:dyDescent="0.15">
      <c r="A363" s="234" t="s">
        <v>2815</v>
      </c>
      <c r="B363" s="247" t="s">
        <v>130</v>
      </c>
      <c r="C363" s="248"/>
      <c r="D363" s="183" t="s">
        <v>679</v>
      </c>
      <c r="E363" s="262" t="s">
        <v>1511</v>
      </c>
      <c r="F363" s="263" t="s">
        <v>130</v>
      </c>
      <c r="G363" s="264" t="s">
        <v>1159</v>
      </c>
      <c r="H363" s="265">
        <v>583</v>
      </c>
      <c r="I363" s="202" t="s">
        <v>934</v>
      </c>
      <c r="J363" s="264" t="s">
        <v>1509</v>
      </c>
      <c r="K363" s="265">
        <v>1800</v>
      </c>
      <c r="L363" s="187">
        <f t="shared" si="23"/>
        <v>0.32</v>
      </c>
    </row>
    <row r="364" spans="1:12" ht="14.25" customHeight="1" x14ac:dyDescent="0.15">
      <c r="A364" s="234" t="s">
        <v>2816</v>
      </c>
      <c r="B364" s="247" t="s">
        <v>602</v>
      </c>
      <c r="C364" s="248"/>
      <c r="D364" s="183" t="s">
        <v>679</v>
      </c>
      <c r="E364" s="184" t="s">
        <v>1512</v>
      </c>
      <c r="F364" s="176" t="s">
        <v>2393</v>
      </c>
      <c r="G364" s="185" t="s">
        <v>1513</v>
      </c>
      <c r="H364" s="186">
        <v>641</v>
      </c>
      <c r="I364" s="179" t="s">
        <v>934</v>
      </c>
      <c r="J364" s="185" t="s">
        <v>1509</v>
      </c>
      <c r="K364" s="186">
        <v>1800</v>
      </c>
      <c r="L364" s="187">
        <f t="shared" si="23"/>
        <v>0.35</v>
      </c>
    </row>
    <row r="365" spans="1:12" ht="14.25" customHeight="1" x14ac:dyDescent="0.15">
      <c r="A365" s="234" t="s">
        <v>2817</v>
      </c>
      <c r="B365" s="247" t="s">
        <v>2068</v>
      </c>
      <c r="C365" s="248"/>
      <c r="D365" s="191"/>
      <c r="E365" s="184" t="s">
        <v>1514</v>
      </c>
      <c r="F365" s="176" t="s">
        <v>1515</v>
      </c>
      <c r="G365" s="185" t="s">
        <v>1516</v>
      </c>
      <c r="H365" s="186">
        <v>1312</v>
      </c>
      <c r="I365" s="179" t="s">
        <v>935</v>
      </c>
      <c r="J365" s="185" t="s">
        <v>938</v>
      </c>
      <c r="K365" s="186">
        <v>500</v>
      </c>
      <c r="L365" s="187">
        <f t="shared" si="23"/>
        <v>2.62</v>
      </c>
    </row>
    <row r="366" spans="1:12" ht="14.25" customHeight="1" x14ac:dyDescent="0.15">
      <c r="A366" s="234" t="s">
        <v>2818</v>
      </c>
      <c r="B366" s="247" t="s">
        <v>603</v>
      </c>
      <c r="C366" s="248"/>
      <c r="D366" s="191"/>
      <c r="E366" s="184" t="s">
        <v>1517</v>
      </c>
      <c r="F366" s="176" t="s">
        <v>1518</v>
      </c>
      <c r="G366" s="185" t="s">
        <v>1519</v>
      </c>
      <c r="H366" s="186">
        <v>544</v>
      </c>
      <c r="I366" s="179" t="s">
        <v>935</v>
      </c>
      <c r="J366" s="185" t="s">
        <v>1520</v>
      </c>
      <c r="K366" s="186">
        <v>180</v>
      </c>
      <c r="L366" s="187">
        <f t="shared" si="23"/>
        <v>3.02</v>
      </c>
    </row>
    <row r="367" spans="1:12" ht="14.25" customHeight="1" x14ac:dyDescent="0.15">
      <c r="A367" s="234" t="s">
        <v>2819</v>
      </c>
      <c r="B367" s="247" t="s">
        <v>733</v>
      </c>
      <c r="C367" s="248"/>
      <c r="D367" s="191"/>
      <c r="E367" s="184" t="s">
        <v>1521</v>
      </c>
      <c r="F367" s="176" t="s">
        <v>1522</v>
      </c>
      <c r="G367" s="185" t="s">
        <v>1523</v>
      </c>
      <c r="H367" s="186">
        <v>3587</v>
      </c>
      <c r="I367" s="179" t="s">
        <v>935</v>
      </c>
      <c r="J367" s="185" t="s">
        <v>1524</v>
      </c>
      <c r="K367" s="186">
        <v>630</v>
      </c>
      <c r="L367" s="187">
        <f t="shared" si="23"/>
        <v>5.69</v>
      </c>
    </row>
    <row r="368" spans="1:12" ht="14.25" customHeight="1" x14ac:dyDescent="0.15">
      <c r="A368" s="184" t="s">
        <v>2820</v>
      </c>
      <c r="B368" s="218" t="s">
        <v>734</v>
      </c>
      <c r="C368" s="228"/>
      <c r="D368" s="190"/>
      <c r="E368" s="184" t="s">
        <v>2678</v>
      </c>
      <c r="F368" s="176" t="s">
        <v>2092</v>
      </c>
      <c r="G368" s="185" t="s">
        <v>2684</v>
      </c>
      <c r="H368" s="186">
        <v>700</v>
      </c>
      <c r="I368" s="179" t="s">
        <v>898</v>
      </c>
      <c r="J368" s="185" t="s">
        <v>2685</v>
      </c>
      <c r="K368" s="186">
        <v>200</v>
      </c>
      <c r="L368" s="187">
        <f t="shared" si="23"/>
        <v>3.5</v>
      </c>
    </row>
    <row r="369" spans="1:12" ht="14.25" customHeight="1" x14ac:dyDescent="0.15">
      <c r="A369" s="156" t="s">
        <v>60</v>
      </c>
      <c r="B369" s="255"/>
      <c r="C369" s="182"/>
      <c r="D369" s="235"/>
      <c r="E369" s="235"/>
      <c r="F369" s="182"/>
      <c r="G369" s="236"/>
      <c r="I369" s="237"/>
      <c r="J369" s="238"/>
      <c r="L369" s="199"/>
    </row>
    <row r="370" spans="1:12" ht="14.25" customHeight="1" thickBot="1" x14ac:dyDescent="0.2">
      <c r="A370" s="212" t="s">
        <v>690</v>
      </c>
      <c r="B370" s="398" t="s">
        <v>691</v>
      </c>
      <c r="C370" s="399"/>
      <c r="D370" s="164" t="s">
        <v>407</v>
      </c>
      <c r="E370" s="165" t="s">
        <v>895</v>
      </c>
      <c r="F370" s="162" t="s">
        <v>367</v>
      </c>
      <c r="G370" s="166" t="s">
        <v>366</v>
      </c>
      <c r="H370" s="167" t="s">
        <v>776</v>
      </c>
      <c r="I370" s="245" t="s">
        <v>408</v>
      </c>
      <c r="J370" s="168" t="s">
        <v>368</v>
      </c>
      <c r="K370" s="169" t="s">
        <v>775</v>
      </c>
      <c r="L370" s="170" t="s">
        <v>702</v>
      </c>
    </row>
    <row r="371" spans="1:12" ht="14.25" customHeight="1" thickTop="1" x14ac:dyDescent="0.15">
      <c r="A371" s="234" t="s">
        <v>2821</v>
      </c>
      <c r="B371" s="247" t="s">
        <v>735</v>
      </c>
      <c r="C371" s="248"/>
      <c r="D371" s="183" t="s">
        <v>679</v>
      </c>
      <c r="E371" s="175" t="s">
        <v>1525</v>
      </c>
      <c r="F371" s="176" t="s">
        <v>735</v>
      </c>
      <c r="G371" s="177" t="s">
        <v>1526</v>
      </c>
      <c r="H371" s="178">
        <v>350</v>
      </c>
      <c r="I371" s="171" t="s">
        <v>934</v>
      </c>
      <c r="J371" s="177" t="s">
        <v>1527</v>
      </c>
      <c r="K371" s="178">
        <v>1800</v>
      </c>
      <c r="L371" s="187">
        <f t="shared" ref="L371:L380" si="24">ROUNDDOWN(H371/K371,2)</f>
        <v>0.19</v>
      </c>
    </row>
    <row r="372" spans="1:12" ht="14.25" customHeight="1" x14ac:dyDescent="0.15">
      <c r="A372" s="234" t="s">
        <v>2822</v>
      </c>
      <c r="B372" s="402" t="s">
        <v>131</v>
      </c>
      <c r="C372" s="397"/>
      <c r="D372" s="266"/>
      <c r="E372" s="184" t="s">
        <v>1528</v>
      </c>
      <c r="F372" s="176" t="s">
        <v>131</v>
      </c>
      <c r="G372" s="185" t="s">
        <v>1526</v>
      </c>
      <c r="H372" s="267">
        <v>350</v>
      </c>
      <c r="I372" s="268" t="s">
        <v>934</v>
      </c>
      <c r="J372" s="269" t="s">
        <v>1529</v>
      </c>
      <c r="K372" s="186">
        <v>1800</v>
      </c>
      <c r="L372" s="187">
        <f t="shared" si="24"/>
        <v>0.19</v>
      </c>
    </row>
    <row r="373" spans="1:12" ht="14.25" customHeight="1" x14ac:dyDescent="0.15">
      <c r="A373" s="234" t="s">
        <v>2823</v>
      </c>
      <c r="B373" s="247" t="s">
        <v>751</v>
      </c>
      <c r="C373" s="248"/>
      <c r="D373" s="190" t="s">
        <v>679</v>
      </c>
      <c r="E373" s="184" t="s">
        <v>1530</v>
      </c>
      <c r="F373" s="176" t="s">
        <v>1531</v>
      </c>
      <c r="G373" s="185" t="s">
        <v>1532</v>
      </c>
      <c r="H373" s="186">
        <v>647</v>
      </c>
      <c r="I373" s="179" t="s">
        <v>934</v>
      </c>
      <c r="J373" s="185" t="s">
        <v>902</v>
      </c>
      <c r="K373" s="186">
        <v>1000</v>
      </c>
      <c r="L373" s="187">
        <f t="shared" si="24"/>
        <v>0.64</v>
      </c>
    </row>
    <row r="374" spans="1:12" ht="14.25" customHeight="1" x14ac:dyDescent="0.15">
      <c r="A374" s="234" t="s">
        <v>2824</v>
      </c>
      <c r="B374" s="247" t="s">
        <v>752</v>
      </c>
      <c r="C374" s="248"/>
      <c r="D374" s="183" t="s">
        <v>679</v>
      </c>
      <c r="E374" s="184" t="s">
        <v>1533</v>
      </c>
      <c r="F374" s="176" t="s">
        <v>2575</v>
      </c>
      <c r="G374" s="185" t="s">
        <v>1534</v>
      </c>
      <c r="H374" s="186">
        <v>447</v>
      </c>
      <c r="I374" s="179" t="s">
        <v>934</v>
      </c>
      <c r="J374" s="185" t="s">
        <v>1527</v>
      </c>
      <c r="K374" s="186">
        <v>1800</v>
      </c>
      <c r="L374" s="187">
        <f t="shared" si="24"/>
        <v>0.24</v>
      </c>
    </row>
    <row r="375" spans="1:12" ht="14.25" customHeight="1" x14ac:dyDescent="0.15">
      <c r="A375" s="234" t="s">
        <v>2825</v>
      </c>
      <c r="B375" s="247" t="s">
        <v>753</v>
      </c>
      <c r="C375" s="248"/>
      <c r="D375" s="190" t="s">
        <v>679</v>
      </c>
      <c r="E375" s="184" t="s">
        <v>1537</v>
      </c>
      <c r="F375" s="176" t="s">
        <v>2397</v>
      </c>
      <c r="G375" s="185" t="s">
        <v>1538</v>
      </c>
      <c r="H375" s="186">
        <v>568</v>
      </c>
      <c r="I375" s="179" t="s">
        <v>934</v>
      </c>
      <c r="J375" s="185" t="s">
        <v>1527</v>
      </c>
      <c r="K375" s="186">
        <v>1800</v>
      </c>
      <c r="L375" s="187">
        <f t="shared" si="24"/>
        <v>0.31</v>
      </c>
    </row>
    <row r="376" spans="1:12" ht="14.25" customHeight="1" x14ac:dyDescent="0.15">
      <c r="A376" s="234" t="s">
        <v>2826</v>
      </c>
      <c r="B376" s="247" t="s">
        <v>132</v>
      </c>
      <c r="C376" s="248"/>
      <c r="D376" s="190"/>
      <c r="E376" s="184" t="s">
        <v>1539</v>
      </c>
      <c r="F376" s="176" t="s">
        <v>1540</v>
      </c>
      <c r="G376" s="185" t="s">
        <v>135</v>
      </c>
      <c r="H376" s="186">
        <v>272</v>
      </c>
      <c r="I376" s="179" t="s">
        <v>899</v>
      </c>
      <c r="J376" s="185" t="s">
        <v>902</v>
      </c>
      <c r="K376" s="186">
        <v>1000</v>
      </c>
      <c r="L376" s="187">
        <f t="shared" si="24"/>
        <v>0.27</v>
      </c>
    </row>
    <row r="377" spans="1:12" ht="14.25" customHeight="1" x14ac:dyDescent="0.15">
      <c r="A377" s="213" t="s">
        <v>2827</v>
      </c>
      <c r="B377" s="218" t="s">
        <v>133</v>
      </c>
      <c r="C377" s="228"/>
      <c r="D377" s="183" t="s">
        <v>679</v>
      </c>
      <c r="E377" s="184" t="s">
        <v>1541</v>
      </c>
      <c r="F377" s="176" t="s">
        <v>132</v>
      </c>
      <c r="G377" s="185" t="s">
        <v>1542</v>
      </c>
      <c r="H377" s="186">
        <v>97</v>
      </c>
      <c r="I377" s="179" t="s">
        <v>899</v>
      </c>
      <c r="J377" s="185" t="s">
        <v>902</v>
      </c>
      <c r="K377" s="186">
        <v>1000</v>
      </c>
      <c r="L377" s="187">
        <f t="shared" si="24"/>
        <v>0.09</v>
      </c>
    </row>
    <row r="378" spans="1:12" ht="14.25" customHeight="1" x14ac:dyDescent="0.15">
      <c r="A378" s="213" t="s">
        <v>2828</v>
      </c>
      <c r="B378" s="218" t="s">
        <v>604</v>
      </c>
      <c r="C378" s="248"/>
      <c r="D378" s="183" t="s">
        <v>679</v>
      </c>
      <c r="E378" s="184" t="s">
        <v>1543</v>
      </c>
      <c r="F378" s="176" t="s">
        <v>2399</v>
      </c>
      <c r="G378" s="185" t="s">
        <v>1544</v>
      </c>
      <c r="H378" s="186">
        <v>388</v>
      </c>
      <c r="I378" s="179" t="s">
        <v>934</v>
      </c>
      <c r="J378" s="185" t="s">
        <v>1527</v>
      </c>
      <c r="K378" s="186">
        <v>1800</v>
      </c>
      <c r="L378" s="187">
        <f t="shared" si="24"/>
        <v>0.21</v>
      </c>
    </row>
    <row r="379" spans="1:12" ht="14.25" customHeight="1" x14ac:dyDescent="0.15">
      <c r="A379" s="213" t="s">
        <v>2829</v>
      </c>
      <c r="B379" s="247" t="s">
        <v>2022</v>
      </c>
      <c r="C379" s="248"/>
      <c r="D379" s="183"/>
      <c r="E379" s="184" t="s">
        <v>1601</v>
      </c>
      <c r="F379" s="176" t="s">
        <v>2576</v>
      </c>
      <c r="G379" s="185" t="s">
        <v>1513</v>
      </c>
      <c r="H379" s="186">
        <v>267</v>
      </c>
      <c r="I379" s="179" t="s">
        <v>934</v>
      </c>
      <c r="J379" s="185" t="s">
        <v>1602</v>
      </c>
      <c r="K379" s="186">
        <v>360</v>
      </c>
      <c r="L379" s="187">
        <f t="shared" si="24"/>
        <v>0.74</v>
      </c>
    </row>
    <row r="380" spans="1:12" ht="14.25" customHeight="1" x14ac:dyDescent="0.15">
      <c r="A380" s="213" t="s">
        <v>2589</v>
      </c>
      <c r="B380" s="247" t="s">
        <v>2590</v>
      </c>
      <c r="C380" s="248"/>
      <c r="D380" s="183" t="s">
        <v>679</v>
      </c>
      <c r="E380" s="184" t="s">
        <v>2591</v>
      </c>
      <c r="F380" s="176" t="s">
        <v>2592</v>
      </c>
      <c r="G380" s="185" t="s">
        <v>1534</v>
      </c>
      <c r="H380" s="186">
        <v>821</v>
      </c>
      <c r="I380" s="179" t="s">
        <v>934</v>
      </c>
      <c r="J380" s="185" t="s">
        <v>1509</v>
      </c>
      <c r="K380" s="186">
        <v>1800</v>
      </c>
      <c r="L380" s="187">
        <f t="shared" si="24"/>
        <v>0.45</v>
      </c>
    </row>
    <row r="381" spans="1:12" ht="14.25" customHeight="1" x14ac:dyDescent="0.15">
      <c r="A381" s="213" t="s">
        <v>2830</v>
      </c>
      <c r="B381" s="247" t="s">
        <v>134</v>
      </c>
      <c r="C381" s="195"/>
      <c r="D381" s="183" t="s">
        <v>679</v>
      </c>
      <c r="E381" s="184" t="s">
        <v>1545</v>
      </c>
      <c r="F381" s="176" t="s">
        <v>1546</v>
      </c>
      <c r="G381" s="185" t="s">
        <v>135</v>
      </c>
      <c r="H381" s="186">
        <v>1603</v>
      </c>
      <c r="I381" s="179" t="s">
        <v>899</v>
      </c>
      <c r="J381" s="185" t="s">
        <v>902</v>
      </c>
      <c r="K381" s="186">
        <v>1000</v>
      </c>
      <c r="L381" s="187">
        <f t="shared" ref="L381:L407" si="25">ROUNDDOWN(H381/K381,2)</f>
        <v>1.6</v>
      </c>
    </row>
    <row r="382" spans="1:12" ht="14.25" customHeight="1" x14ac:dyDescent="0.15">
      <c r="A382" s="213" t="s">
        <v>2831</v>
      </c>
      <c r="B382" s="218" t="s">
        <v>136</v>
      </c>
      <c r="C382" s="189"/>
      <c r="D382" s="183" t="s">
        <v>679</v>
      </c>
      <c r="E382" s="184" t="s">
        <v>1549</v>
      </c>
      <c r="F382" s="176" t="s">
        <v>1550</v>
      </c>
      <c r="G382" s="185" t="s">
        <v>135</v>
      </c>
      <c r="H382" s="186">
        <v>1575</v>
      </c>
      <c r="I382" s="179" t="s">
        <v>899</v>
      </c>
      <c r="J382" s="185" t="s">
        <v>902</v>
      </c>
      <c r="K382" s="186">
        <v>1000</v>
      </c>
      <c r="L382" s="187">
        <f t="shared" si="25"/>
        <v>1.57</v>
      </c>
    </row>
    <row r="383" spans="1:12" ht="14.25" customHeight="1" x14ac:dyDescent="0.15">
      <c r="A383" s="213" t="s">
        <v>2832</v>
      </c>
      <c r="B383" s="218" t="s">
        <v>137</v>
      </c>
      <c r="C383" s="189"/>
      <c r="D383" s="190"/>
      <c r="E383" s="184" t="s">
        <v>1551</v>
      </c>
      <c r="F383" s="176" t="s">
        <v>1552</v>
      </c>
      <c r="G383" s="185" t="s">
        <v>1553</v>
      </c>
      <c r="H383" s="186">
        <v>865</v>
      </c>
      <c r="I383" s="179" t="s">
        <v>934</v>
      </c>
      <c r="J383" s="185" t="s">
        <v>1554</v>
      </c>
      <c r="K383" s="186">
        <v>815</v>
      </c>
      <c r="L383" s="187">
        <f t="shared" si="25"/>
        <v>1.06</v>
      </c>
    </row>
    <row r="384" spans="1:12" ht="14.25" customHeight="1" x14ac:dyDescent="0.15">
      <c r="A384" s="213" t="s">
        <v>2833</v>
      </c>
      <c r="B384" s="218" t="s">
        <v>605</v>
      </c>
      <c r="C384" s="189"/>
      <c r="D384" s="183" t="s">
        <v>679</v>
      </c>
      <c r="E384" s="184" t="s">
        <v>1555</v>
      </c>
      <c r="F384" s="176" t="s">
        <v>1556</v>
      </c>
      <c r="G384" s="185" t="s">
        <v>1557</v>
      </c>
      <c r="H384" s="186">
        <v>360</v>
      </c>
      <c r="I384" s="179" t="s">
        <v>935</v>
      </c>
      <c r="J384" s="185" t="s">
        <v>1123</v>
      </c>
      <c r="K384" s="186">
        <v>1000</v>
      </c>
      <c r="L384" s="187">
        <f t="shared" si="25"/>
        <v>0.36</v>
      </c>
    </row>
    <row r="385" spans="1:12" ht="14.25" customHeight="1" x14ac:dyDescent="0.15">
      <c r="A385" s="213" t="s">
        <v>2834</v>
      </c>
      <c r="B385" s="218" t="s">
        <v>606</v>
      </c>
      <c r="C385" s="189"/>
      <c r="D385" s="183" t="s">
        <v>679</v>
      </c>
      <c r="E385" s="184" t="s">
        <v>1558</v>
      </c>
      <c r="F385" s="176" t="s">
        <v>1559</v>
      </c>
      <c r="G385" s="185" t="s">
        <v>1560</v>
      </c>
      <c r="H385" s="186">
        <v>306</v>
      </c>
      <c r="I385" s="179" t="s">
        <v>934</v>
      </c>
      <c r="J385" s="185" t="s">
        <v>1123</v>
      </c>
      <c r="K385" s="186">
        <v>1000</v>
      </c>
      <c r="L385" s="187">
        <f t="shared" si="25"/>
        <v>0.3</v>
      </c>
    </row>
    <row r="386" spans="1:12" ht="14.25" customHeight="1" x14ac:dyDescent="0.15">
      <c r="A386" s="213" t="s">
        <v>2835</v>
      </c>
      <c r="B386" s="218" t="s">
        <v>607</v>
      </c>
      <c r="C386" s="189"/>
      <c r="D386" s="190"/>
      <c r="E386" s="184" t="s">
        <v>1561</v>
      </c>
      <c r="F386" s="176" t="s">
        <v>1562</v>
      </c>
      <c r="G386" s="185" t="s">
        <v>1563</v>
      </c>
      <c r="H386" s="186">
        <v>214</v>
      </c>
      <c r="I386" s="179" t="s">
        <v>934</v>
      </c>
      <c r="J386" s="185" t="s">
        <v>1564</v>
      </c>
      <c r="K386" s="186">
        <v>340</v>
      </c>
      <c r="L386" s="187">
        <f t="shared" si="25"/>
        <v>0.62</v>
      </c>
    </row>
    <row r="387" spans="1:12" ht="14.25" customHeight="1" x14ac:dyDescent="0.15">
      <c r="A387" s="213" t="s">
        <v>2836</v>
      </c>
      <c r="B387" s="402" t="s">
        <v>138</v>
      </c>
      <c r="C387" s="397"/>
      <c r="D387" s="190"/>
      <c r="E387" s="184" t="s">
        <v>1565</v>
      </c>
      <c r="F387" s="176" t="s">
        <v>1566</v>
      </c>
      <c r="G387" s="185" t="s">
        <v>1225</v>
      </c>
      <c r="H387" s="186">
        <v>477</v>
      </c>
      <c r="I387" s="179" t="s">
        <v>934</v>
      </c>
      <c r="J387" s="185" t="s">
        <v>1567</v>
      </c>
      <c r="K387" s="186">
        <v>1000</v>
      </c>
      <c r="L387" s="187">
        <f t="shared" si="25"/>
        <v>0.47</v>
      </c>
    </row>
    <row r="388" spans="1:12" ht="14.25" customHeight="1" x14ac:dyDescent="0.15">
      <c r="A388" s="213" t="s">
        <v>2837</v>
      </c>
      <c r="B388" s="218" t="s">
        <v>2021</v>
      </c>
      <c r="C388" s="189"/>
      <c r="D388" s="190"/>
      <c r="E388" s="184" t="s">
        <v>1603</v>
      </c>
      <c r="F388" s="176" t="s">
        <v>1604</v>
      </c>
      <c r="G388" s="185" t="s">
        <v>1605</v>
      </c>
      <c r="H388" s="186">
        <v>486</v>
      </c>
      <c r="I388" s="179" t="s">
        <v>934</v>
      </c>
      <c r="J388" s="185" t="s">
        <v>1051</v>
      </c>
      <c r="K388" s="186">
        <v>1000</v>
      </c>
      <c r="L388" s="187">
        <f>ROUNDDOWN(H388/K388,2)</f>
        <v>0.48</v>
      </c>
    </row>
    <row r="389" spans="1:12" ht="14.25" customHeight="1" x14ac:dyDescent="0.15">
      <c r="A389" s="213" t="s">
        <v>2838</v>
      </c>
      <c r="B389" s="218" t="s">
        <v>754</v>
      </c>
      <c r="C389" s="189"/>
      <c r="D389" s="190"/>
      <c r="E389" s="184" t="s">
        <v>1568</v>
      </c>
      <c r="F389" s="176" t="s">
        <v>1569</v>
      </c>
      <c r="G389" s="185" t="s">
        <v>1570</v>
      </c>
      <c r="H389" s="186">
        <v>282</v>
      </c>
      <c r="I389" s="179" t="s">
        <v>934</v>
      </c>
      <c r="J389" s="185" t="s">
        <v>1571</v>
      </c>
      <c r="K389" s="186">
        <v>1000</v>
      </c>
      <c r="L389" s="187">
        <f t="shared" si="25"/>
        <v>0.28000000000000003</v>
      </c>
    </row>
    <row r="390" spans="1:12" ht="14.25" customHeight="1" x14ac:dyDescent="0.15">
      <c r="A390" s="213" t="s">
        <v>2839</v>
      </c>
      <c r="B390" s="218" t="s">
        <v>608</v>
      </c>
      <c r="C390" s="189"/>
      <c r="D390" s="183" t="s">
        <v>679</v>
      </c>
      <c r="E390" s="184" t="s">
        <v>1590</v>
      </c>
      <c r="F390" s="176" t="s">
        <v>1572</v>
      </c>
      <c r="G390" s="185" t="s">
        <v>1570</v>
      </c>
      <c r="H390" s="186">
        <v>360</v>
      </c>
      <c r="I390" s="179" t="s">
        <v>934</v>
      </c>
      <c r="J390" s="185" t="s">
        <v>902</v>
      </c>
      <c r="K390" s="186">
        <v>1000</v>
      </c>
      <c r="L390" s="187">
        <f t="shared" si="25"/>
        <v>0.36</v>
      </c>
    </row>
    <row r="391" spans="1:12" ht="14.25" customHeight="1" x14ac:dyDescent="0.15">
      <c r="A391" s="213" t="s">
        <v>2840</v>
      </c>
      <c r="B391" s="218" t="s">
        <v>2071</v>
      </c>
      <c r="C391" s="189"/>
      <c r="D391" s="183" t="s">
        <v>679</v>
      </c>
      <c r="E391" s="184" t="s">
        <v>1573</v>
      </c>
      <c r="F391" s="176" t="s">
        <v>1574</v>
      </c>
      <c r="G391" s="185" t="s">
        <v>1289</v>
      </c>
      <c r="H391" s="186">
        <v>117</v>
      </c>
      <c r="I391" s="179" t="s">
        <v>899</v>
      </c>
      <c r="J391" s="185" t="s">
        <v>902</v>
      </c>
      <c r="K391" s="186">
        <v>1000</v>
      </c>
      <c r="L391" s="187">
        <f t="shared" si="25"/>
        <v>0.11</v>
      </c>
    </row>
    <row r="392" spans="1:12" ht="14.25" customHeight="1" x14ac:dyDescent="0.15">
      <c r="A392" s="213" t="s">
        <v>2841</v>
      </c>
      <c r="B392" s="218" t="s">
        <v>609</v>
      </c>
      <c r="C392" s="189"/>
      <c r="D392" s="183" t="s">
        <v>679</v>
      </c>
      <c r="E392" s="184" t="s">
        <v>1575</v>
      </c>
      <c r="F392" s="176" t="s">
        <v>1576</v>
      </c>
      <c r="G392" s="185" t="s">
        <v>1289</v>
      </c>
      <c r="H392" s="186">
        <v>117</v>
      </c>
      <c r="I392" s="179" t="s">
        <v>899</v>
      </c>
      <c r="J392" s="185" t="s">
        <v>902</v>
      </c>
      <c r="K392" s="186">
        <v>1000</v>
      </c>
      <c r="L392" s="187">
        <f t="shared" si="25"/>
        <v>0.11</v>
      </c>
    </row>
    <row r="393" spans="1:12" ht="14.25" customHeight="1" x14ac:dyDescent="0.15">
      <c r="A393" s="213" t="s">
        <v>2842</v>
      </c>
      <c r="B393" s="218" t="s">
        <v>2020</v>
      </c>
      <c r="C393" s="189"/>
      <c r="D393" s="183"/>
      <c r="E393" s="184" t="s">
        <v>1606</v>
      </c>
      <c r="F393" s="176" t="s">
        <v>1607</v>
      </c>
      <c r="G393" s="185" t="s">
        <v>1608</v>
      </c>
      <c r="H393" s="186">
        <v>272</v>
      </c>
      <c r="I393" s="179" t="s">
        <v>898</v>
      </c>
      <c r="J393" s="185" t="s">
        <v>902</v>
      </c>
      <c r="K393" s="186">
        <v>1000</v>
      </c>
      <c r="L393" s="187">
        <f>ROUNDDOWN(H393/K393,2)</f>
        <v>0.27</v>
      </c>
    </row>
    <row r="394" spans="1:12" ht="14.25" customHeight="1" x14ac:dyDescent="0.15">
      <c r="A394" s="213" t="s">
        <v>2843</v>
      </c>
      <c r="B394" s="218" t="s">
        <v>755</v>
      </c>
      <c r="C394" s="189"/>
      <c r="D394" s="190"/>
      <c r="E394" s="184" t="s">
        <v>1577</v>
      </c>
      <c r="F394" s="176" t="s">
        <v>1578</v>
      </c>
      <c r="G394" s="185" t="s">
        <v>1579</v>
      </c>
      <c r="H394" s="186">
        <v>758</v>
      </c>
      <c r="I394" s="179" t="s">
        <v>899</v>
      </c>
      <c r="J394" s="185" t="s">
        <v>902</v>
      </c>
      <c r="K394" s="186">
        <v>1000</v>
      </c>
      <c r="L394" s="187">
        <f t="shared" si="25"/>
        <v>0.75</v>
      </c>
    </row>
    <row r="395" spans="1:12" ht="14.25" customHeight="1" x14ac:dyDescent="0.15">
      <c r="A395" s="213" t="s">
        <v>2844</v>
      </c>
      <c r="B395" s="218" t="s">
        <v>139</v>
      </c>
      <c r="C395" s="189"/>
      <c r="D395" s="190"/>
      <c r="E395" s="184" t="s">
        <v>1580</v>
      </c>
      <c r="F395" s="176" t="s">
        <v>2577</v>
      </c>
      <c r="G395" s="185" t="s">
        <v>1159</v>
      </c>
      <c r="H395" s="186">
        <v>452</v>
      </c>
      <c r="I395" s="179" t="s">
        <v>934</v>
      </c>
      <c r="J395" s="185" t="s">
        <v>1527</v>
      </c>
      <c r="K395" s="186">
        <v>1800</v>
      </c>
      <c r="L395" s="187">
        <f t="shared" si="25"/>
        <v>0.25</v>
      </c>
    </row>
    <row r="396" spans="1:12" ht="14.25" customHeight="1" x14ac:dyDescent="0.15">
      <c r="A396" s="213" t="s">
        <v>2845</v>
      </c>
      <c r="B396" s="218" t="s">
        <v>2017</v>
      </c>
      <c r="C396" s="189"/>
      <c r="D396" s="190"/>
      <c r="E396" s="184" t="s">
        <v>1609</v>
      </c>
      <c r="F396" s="176" t="s">
        <v>2578</v>
      </c>
      <c r="G396" s="185" t="s">
        <v>1058</v>
      </c>
      <c r="H396" s="186">
        <v>583</v>
      </c>
      <c r="I396" s="179" t="s">
        <v>1011</v>
      </c>
      <c r="J396" s="185" t="s">
        <v>1610</v>
      </c>
      <c r="K396" s="186">
        <v>400</v>
      </c>
      <c r="L396" s="187">
        <f>ROUNDDOWN(H396/K396,2)</f>
        <v>1.45</v>
      </c>
    </row>
    <row r="397" spans="1:12" ht="14.25" customHeight="1" x14ac:dyDescent="0.15">
      <c r="A397" s="213" t="s">
        <v>2846</v>
      </c>
      <c r="B397" s="218" t="s">
        <v>610</v>
      </c>
      <c r="C397" s="189"/>
      <c r="D397" s="190"/>
      <c r="E397" s="184" t="s">
        <v>1581</v>
      </c>
      <c r="F397" s="176" t="s">
        <v>610</v>
      </c>
      <c r="G397" s="185" t="s">
        <v>1582</v>
      </c>
      <c r="H397" s="186">
        <v>1259</v>
      </c>
      <c r="I397" s="179" t="s">
        <v>1011</v>
      </c>
      <c r="J397" s="185" t="s">
        <v>1583</v>
      </c>
      <c r="K397" s="186">
        <v>400</v>
      </c>
      <c r="L397" s="187">
        <f t="shared" si="25"/>
        <v>3.14</v>
      </c>
    </row>
    <row r="398" spans="1:12" ht="14.25" customHeight="1" x14ac:dyDescent="0.15">
      <c r="A398" s="213" t="s">
        <v>2847</v>
      </c>
      <c r="B398" s="218" t="s">
        <v>611</v>
      </c>
      <c r="C398" s="189"/>
      <c r="D398" s="190"/>
      <c r="E398" s="184" t="s">
        <v>1584</v>
      </c>
      <c r="F398" s="176" t="s">
        <v>2579</v>
      </c>
      <c r="G398" s="185" t="s">
        <v>1582</v>
      </c>
      <c r="H398" s="186">
        <v>413</v>
      </c>
      <c r="I398" s="179" t="s">
        <v>934</v>
      </c>
      <c r="J398" s="185" t="s">
        <v>1585</v>
      </c>
      <c r="K398" s="186">
        <v>100</v>
      </c>
      <c r="L398" s="187">
        <f t="shared" si="25"/>
        <v>4.13</v>
      </c>
    </row>
    <row r="399" spans="1:12" ht="14.25" customHeight="1" x14ac:dyDescent="0.15">
      <c r="A399" s="213" t="s">
        <v>2848</v>
      </c>
      <c r="B399" s="218" t="s">
        <v>612</v>
      </c>
      <c r="C399" s="189"/>
      <c r="D399" s="183" t="s">
        <v>679</v>
      </c>
      <c r="E399" s="184" t="s">
        <v>1586</v>
      </c>
      <c r="F399" s="176" t="s">
        <v>1587</v>
      </c>
      <c r="G399" s="185" t="s">
        <v>1582</v>
      </c>
      <c r="H399" s="186">
        <v>437</v>
      </c>
      <c r="I399" s="179" t="s">
        <v>934</v>
      </c>
      <c r="J399" s="185" t="s">
        <v>1588</v>
      </c>
      <c r="K399" s="186">
        <v>80</v>
      </c>
      <c r="L399" s="187">
        <f t="shared" si="25"/>
        <v>5.46</v>
      </c>
    </row>
    <row r="400" spans="1:12" ht="14.25" customHeight="1" x14ac:dyDescent="0.15">
      <c r="A400" s="213" t="s">
        <v>2849</v>
      </c>
      <c r="B400" s="218" t="s">
        <v>2093</v>
      </c>
      <c r="C400" s="189"/>
      <c r="D400" s="183"/>
      <c r="E400" s="184" t="s">
        <v>2678</v>
      </c>
      <c r="F400" s="176" t="s">
        <v>2686</v>
      </c>
      <c r="G400" s="185" t="s">
        <v>2687</v>
      </c>
      <c r="H400" s="186">
        <v>259</v>
      </c>
      <c r="I400" s="179" t="s">
        <v>934</v>
      </c>
      <c r="J400" s="185" t="s">
        <v>2688</v>
      </c>
      <c r="K400" s="186">
        <v>100</v>
      </c>
      <c r="L400" s="187">
        <f t="shared" si="25"/>
        <v>2.59</v>
      </c>
    </row>
    <row r="401" spans="1:12" ht="14.25" customHeight="1" x14ac:dyDescent="0.15">
      <c r="A401" s="213" t="s">
        <v>2850</v>
      </c>
      <c r="B401" s="218" t="s">
        <v>613</v>
      </c>
      <c r="C401" s="189"/>
      <c r="D401" s="190"/>
      <c r="E401" s="184" t="s">
        <v>1589</v>
      </c>
      <c r="F401" s="176" t="s">
        <v>2402</v>
      </c>
      <c r="G401" s="185" t="s">
        <v>1582</v>
      </c>
      <c r="H401" s="186">
        <v>331</v>
      </c>
      <c r="I401" s="179" t="s">
        <v>934</v>
      </c>
      <c r="J401" s="185" t="s">
        <v>1588</v>
      </c>
      <c r="K401" s="186">
        <v>80</v>
      </c>
      <c r="L401" s="187">
        <f t="shared" si="25"/>
        <v>4.13</v>
      </c>
    </row>
    <row r="402" spans="1:12" ht="14.25" customHeight="1" x14ac:dyDescent="0.15">
      <c r="A402" s="213" t="s">
        <v>2851</v>
      </c>
      <c r="B402" s="218" t="s">
        <v>614</v>
      </c>
      <c r="C402" s="189"/>
      <c r="D402" s="190"/>
      <c r="E402" s="184" t="s">
        <v>1594</v>
      </c>
      <c r="F402" s="176" t="s">
        <v>140</v>
      </c>
      <c r="G402" s="185" t="s">
        <v>1058</v>
      </c>
      <c r="H402" s="186">
        <v>680</v>
      </c>
      <c r="I402" s="179" t="s">
        <v>1011</v>
      </c>
      <c r="J402" s="185" t="s">
        <v>1593</v>
      </c>
      <c r="K402" s="186">
        <v>400</v>
      </c>
      <c r="L402" s="187">
        <f t="shared" si="25"/>
        <v>1.7</v>
      </c>
    </row>
    <row r="403" spans="1:12" ht="14.25" customHeight="1" x14ac:dyDescent="0.15">
      <c r="A403" s="213" t="s">
        <v>2852</v>
      </c>
      <c r="B403" s="218" t="s">
        <v>756</v>
      </c>
      <c r="C403" s="189"/>
      <c r="D403" s="190"/>
      <c r="E403" s="184" t="s">
        <v>1595</v>
      </c>
      <c r="F403" s="176" t="s">
        <v>2580</v>
      </c>
      <c r="G403" s="185" t="s">
        <v>1411</v>
      </c>
      <c r="H403" s="186">
        <v>661</v>
      </c>
      <c r="I403" s="179" t="s">
        <v>934</v>
      </c>
      <c r="J403" s="185" t="s">
        <v>1596</v>
      </c>
      <c r="K403" s="186">
        <v>450</v>
      </c>
      <c r="L403" s="187">
        <f t="shared" si="25"/>
        <v>1.46</v>
      </c>
    </row>
    <row r="404" spans="1:12" ht="14.25" customHeight="1" x14ac:dyDescent="0.15">
      <c r="A404" s="213" t="s">
        <v>2853</v>
      </c>
      <c r="B404" s="218" t="s">
        <v>2069</v>
      </c>
      <c r="C404" s="189"/>
      <c r="D404" s="190" t="s">
        <v>679</v>
      </c>
      <c r="E404" s="184" t="s">
        <v>1535</v>
      </c>
      <c r="F404" s="176" t="s">
        <v>1536</v>
      </c>
      <c r="G404" s="185" t="s">
        <v>1534</v>
      </c>
      <c r="H404" s="186">
        <v>700</v>
      </c>
      <c r="I404" s="179" t="s">
        <v>934</v>
      </c>
      <c r="J404" s="185" t="s">
        <v>1509</v>
      </c>
      <c r="K404" s="186">
        <v>1800</v>
      </c>
      <c r="L404" s="187">
        <f t="shared" si="25"/>
        <v>0.38</v>
      </c>
    </row>
    <row r="405" spans="1:12" ht="14.25" customHeight="1" x14ac:dyDescent="0.15">
      <c r="A405" s="213" t="s">
        <v>2854</v>
      </c>
      <c r="B405" s="402" t="s">
        <v>2070</v>
      </c>
      <c r="C405" s="397"/>
      <c r="D405" s="190" t="s">
        <v>679</v>
      </c>
      <c r="E405" s="184" t="s">
        <v>1547</v>
      </c>
      <c r="F405" s="176" t="s">
        <v>1548</v>
      </c>
      <c r="G405" s="185" t="s">
        <v>135</v>
      </c>
      <c r="H405" s="186">
        <v>1662</v>
      </c>
      <c r="I405" s="179" t="s">
        <v>899</v>
      </c>
      <c r="J405" s="185" t="s">
        <v>902</v>
      </c>
      <c r="K405" s="186">
        <v>1000</v>
      </c>
      <c r="L405" s="187">
        <f>ROUNDDOWN(H405/K405,2)</f>
        <v>1.66</v>
      </c>
    </row>
    <row r="406" spans="1:12" ht="14.25" customHeight="1" x14ac:dyDescent="0.15">
      <c r="A406" s="213" t="s">
        <v>2855</v>
      </c>
      <c r="B406" s="218" t="s">
        <v>2018</v>
      </c>
      <c r="C406" s="189"/>
      <c r="D406" s="270"/>
      <c r="E406" s="184" t="s">
        <v>1611</v>
      </c>
      <c r="F406" s="176" t="s">
        <v>1612</v>
      </c>
      <c r="G406" s="185" t="s">
        <v>1613</v>
      </c>
      <c r="H406" s="186">
        <v>447</v>
      </c>
      <c r="I406" s="179" t="s">
        <v>1011</v>
      </c>
      <c r="J406" s="185" t="s">
        <v>1614</v>
      </c>
      <c r="K406" s="186">
        <v>840</v>
      </c>
      <c r="L406" s="187">
        <f>ROUNDDOWN(H406/K406,2)</f>
        <v>0.53</v>
      </c>
    </row>
    <row r="407" spans="1:12" ht="14.25" customHeight="1" x14ac:dyDescent="0.15">
      <c r="A407" s="213" t="s">
        <v>2856</v>
      </c>
      <c r="B407" s="218" t="s">
        <v>1597</v>
      </c>
      <c r="C407" s="189"/>
      <c r="D407" s="190"/>
      <c r="E407" s="184" t="s">
        <v>1598</v>
      </c>
      <c r="F407" s="176" t="s">
        <v>2581</v>
      </c>
      <c r="G407" s="185" t="s">
        <v>1599</v>
      </c>
      <c r="H407" s="186">
        <v>729</v>
      </c>
      <c r="I407" s="179" t="s">
        <v>934</v>
      </c>
      <c r="J407" s="185" t="s">
        <v>1600</v>
      </c>
      <c r="K407" s="186">
        <v>500</v>
      </c>
      <c r="L407" s="187">
        <f t="shared" si="25"/>
        <v>1.45</v>
      </c>
    </row>
    <row r="408" spans="1:12" ht="14.25" customHeight="1" x14ac:dyDescent="0.15">
      <c r="A408" s="213" t="s">
        <v>2857</v>
      </c>
      <c r="B408" s="218" t="s">
        <v>2073</v>
      </c>
      <c r="C408" s="189"/>
      <c r="D408" s="193"/>
      <c r="E408" s="184" t="s">
        <v>1591</v>
      </c>
      <c r="F408" s="176" t="s">
        <v>1592</v>
      </c>
      <c r="G408" s="185" t="s">
        <v>1582</v>
      </c>
      <c r="H408" s="186">
        <v>1263</v>
      </c>
      <c r="I408" s="179" t="s">
        <v>1011</v>
      </c>
      <c r="J408" s="185" t="s">
        <v>1593</v>
      </c>
      <c r="K408" s="186">
        <v>400</v>
      </c>
      <c r="L408" s="187">
        <f>ROUNDDOWN(H408/K408,2)</f>
        <v>3.15</v>
      </c>
    </row>
    <row r="409" spans="1:12" ht="14.25" customHeight="1" x14ac:dyDescent="0.15">
      <c r="A409" s="271" t="s">
        <v>61</v>
      </c>
      <c r="B409" s="272"/>
      <c r="C409" s="272"/>
      <c r="D409" s="273"/>
      <c r="E409" s="273"/>
      <c r="F409" s="274"/>
      <c r="G409" s="272"/>
      <c r="I409" s="275"/>
      <c r="J409" s="276"/>
      <c r="L409" s="199"/>
    </row>
    <row r="410" spans="1:12" ht="14.25" customHeight="1" thickBot="1" x14ac:dyDescent="0.2">
      <c r="A410" s="277" t="s">
        <v>690</v>
      </c>
      <c r="B410" s="404" t="s">
        <v>691</v>
      </c>
      <c r="C410" s="411"/>
      <c r="D410" s="279" t="s">
        <v>407</v>
      </c>
      <c r="E410" s="165" t="s">
        <v>895</v>
      </c>
      <c r="F410" s="278" t="s">
        <v>367</v>
      </c>
      <c r="G410" s="280" t="s">
        <v>366</v>
      </c>
      <c r="H410" s="167" t="s">
        <v>776</v>
      </c>
      <c r="I410" s="281" t="s">
        <v>408</v>
      </c>
      <c r="J410" s="282" t="s">
        <v>368</v>
      </c>
      <c r="K410" s="169" t="s">
        <v>775</v>
      </c>
      <c r="L410" s="170" t="s">
        <v>702</v>
      </c>
    </row>
    <row r="411" spans="1:12" ht="14.25" customHeight="1" thickTop="1" x14ac:dyDescent="0.15">
      <c r="A411" s="283" t="s">
        <v>2858</v>
      </c>
      <c r="B411" s="412" t="s">
        <v>2019</v>
      </c>
      <c r="C411" s="413"/>
      <c r="D411" s="284"/>
      <c r="E411" s="184" t="s">
        <v>1615</v>
      </c>
      <c r="F411" s="176" t="s">
        <v>1616</v>
      </c>
      <c r="G411" s="185" t="s">
        <v>135</v>
      </c>
      <c r="H411" s="186">
        <v>1424</v>
      </c>
      <c r="I411" s="179" t="s">
        <v>898</v>
      </c>
      <c r="J411" s="185" t="s">
        <v>902</v>
      </c>
      <c r="K411" s="186">
        <v>1000</v>
      </c>
      <c r="L411" s="187">
        <f>ROUNDDOWN(H411/K411,2)</f>
        <v>1.42</v>
      </c>
    </row>
    <row r="412" spans="1:12" ht="14.25" customHeight="1" x14ac:dyDescent="0.15">
      <c r="A412" s="226" t="s">
        <v>2859</v>
      </c>
      <c r="B412" s="406" t="s">
        <v>615</v>
      </c>
      <c r="C412" s="407"/>
      <c r="D412" s="285"/>
      <c r="E412" s="286" t="s">
        <v>1617</v>
      </c>
      <c r="F412" s="219" t="s">
        <v>1618</v>
      </c>
      <c r="G412" s="269" t="s">
        <v>1619</v>
      </c>
      <c r="H412" s="267">
        <v>282</v>
      </c>
      <c r="I412" s="268" t="s">
        <v>898</v>
      </c>
      <c r="J412" s="269" t="s">
        <v>1620</v>
      </c>
      <c r="K412" s="267">
        <v>550</v>
      </c>
      <c r="L412" s="187">
        <f t="shared" ref="L412:L417" si="26">ROUNDDOWN(H412/K412,2)</f>
        <v>0.51</v>
      </c>
    </row>
    <row r="413" spans="1:12" ht="14.25" customHeight="1" x14ac:dyDescent="0.15">
      <c r="A413" s="226" t="s">
        <v>2860</v>
      </c>
      <c r="B413" s="287" t="s">
        <v>616</v>
      </c>
      <c r="C413" s="288"/>
      <c r="D413" s="289"/>
      <c r="E413" s="184" t="s">
        <v>1621</v>
      </c>
      <c r="F413" s="176" t="s">
        <v>1622</v>
      </c>
      <c r="G413" s="185" t="s">
        <v>578</v>
      </c>
      <c r="H413" s="186">
        <v>291</v>
      </c>
      <c r="I413" s="179" t="s">
        <v>899</v>
      </c>
      <c r="J413" s="185" t="s">
        <v>1623</v>
      </c>
      <c r="K413" s="186">
        <v>240</v>
      </c>
      <c r="L413" s="187">
        <f t="shared" si="26"/>
        <v>1.21</v>
      </c>
    </row>
    <row r="414" spans="1:12" ht="14.25" customHeight="1" x14ac:dyDescent="0.15">
      <c r="A414" s="226" t="s">
        <v>2861</v>
      </c>
      <c r="B414" s="287" t="s">
        <v>141</v>
      </c>
      <c r="C414" s="288"/>
      <c r="D414" s="289"/>
      <c r="E414" s="184" t="s">
        <v>1624</v>
      </c>
      <c r="F414" s="176" t="s">
        <v>1625</v>
      </c>
      <c r="G414" s="185" t="s">
        <v>1626</v>
      </c>
      <c r="H414" s="186">
        <v>238</v>
      </c>
      <c r="I414" s="179" t="s">
        <v>899</v>
      </c>
      <c r="J414" s="185" t="s">
        <v>1627</v>
      </c>
      <c r="K414" s="186">
        <v>400</v>
      </c>
      <c r="L414" s="187">
        <f t="shared" si="26"/>
        <v>0.59</v>
      </c>
    </row>
    <row r="415" spans="1:12" ht="14.25" customHeight="1" x14ac:dyDescent="0.15">
      <c r="A415" s="226" t="s">
        <v>2862</v>
      </c>
      <c r="B415" s="287" t="s">
        <v>142</v>
      </c>
      <c r="C415" s="288"/>
      <c r="D415" s="289"/>
      <c r="E415" s="184" t="s">
        <v>1628</v>
      </c>
      <c r="F415" s="176" t="s">
        <v>2582</v>
      </c>
      <c r="G415" s="185" t="s">
        <v>1619</v>
      </c>
      <c r="H415" s="186">
        <v>817</v>
      </c>
      <c r="I415" s="179" t="s">
        <v>899</v>
      </c>
      <c r="J415" s="185" t="s">
        <v>1629</v>
      </c>
      <c r="K415" s="186">
        <v>1600</v>
      </c>
      <c r="L415" s="187">
        <f t="shared" si="26"/>
        <v>0.51</v>
      </c>
    </row>
    <row r="416" spans="1:12" ht="14.25" customHeight="1" x14ac:dyDescent="0.15">
      <c r="A416" s="226" t="s">
        <v>2863</v>
      </c>
      <c r="B416" s="287" t="s">
        <v>143</v>
      </c>
      <c r="C416" s="288"/>
      <c r="D416" s="289"/>
      <c r="E416" s="184" t="s">
        <v>1630</v>
      </c>
      <c r="F416" s="176" t="s">
        <v>1631</v>
      </c>
      <c r="G416" s="185" t="s">
        <v>1632</v>
      </c>
      <c r="H416" s="186">
        <v>437</v>
      </c>
      <c r="I416" s="179" t="s">
        <v>899</v>
      </c>
      <c r="J416" s="185" t="s">
        <v>1633</v>
      </c>
      <c r="K416" s="186">
        <v>1000</v>
      </c>
      <c r="L416" s="187">
        <f t="shared" si="26"/>
        <v>0.43</v>
      </c>
    </row>
    <row r="417" spans="1:12" ht="14.25" customHeight="1" x14ac:dyDescent="0.15">
      <c r="A417" s="226" t="s">
        <v>2864</v>
      </c>
      <c r="B417" s="287" t="s">
        <v>617</v>
      </c>
      <c r="C417" s="288"/>
      <c r="D417" s="289"/>
      <c r="E417" s="184" t="s">
        <v>1634</v>
      </c>
      <c r="F417" s="176" t="s">
        <v>2583</v>
      </c>
      <c r="G417" s="185" t="s">
        <v>1635</v>
      </c>
      <c r="H417" s="186">
        <v>360</v>
      </c>
      <c r="I417" s="179" t="s">
        <v>899</v>
      </c>
      <c r="J417" s="185" t="s">
        <v>1636</v>
      </c>
      <c r="K417" s="186">
        <v>800</v>
      </c>
      <c r="L417" s="187">
        <f t="shared" si="26"/>
        <v>0.45</v>
      </c>
    </row>
    <row r="418" spans="1:12" ht="14.25" customHeight="1" x14ac:dyDescent="0.15">
      <c r="A418" s="290" t="s">
        <v>2023</v>
      </c>
      <c r="B418" s="291"/>
      <c r="C418" s="291"/>
      <c r="D418" s="292"/>
      <c r="E418" s="292"/>
      <c r="F418" s="291"/>
      <c r="G418" s="293"/>
      <c r="I418" s="294"/>
      <c r="J418" s="295"/>
      <c r="L418" s="199"/>
    </row>
    <row r="419" spans="1:12" ht="14.25" customHeight="1" thickBot="1" x14ac:dyDescent="0.2">
      <c r="A419" s="277" t="s">
        <v>690</v>
      </c>
      <c r="B419" s="404" t="s">
        <v>691</v>
      </c>
      <c r="C419" s="405"/>
      <c r="D419" s="279" t="s">
        <v>407</v>
      </c>
      <c r="E419" s="165" t="s">
        <v>895</v>
      </c>
      <c r="F419" s="278" t="s">
        <v>367</v>
      </c>
      <c r="G419" s="280" t="s">
        <v>366</v>
      </c>
      <c r="H419" s="167" t="s">
        <v>776</v>
      </c>
      <c r="I419" s="281" t="s">
        <v>408</v>
      </c>
      <c r="J419" s="282" t="s">
        <v>368</v>
      </c>
      <c r="K419" s="169" t="s">
        <v>775</v>
      </c>
      <c r="L419" s="170" t="s">
        <v>702</v>
      </c>
    </row>
    <row r="420" spans="1:12" ht="14.25" customHeight="1" thickTop="1" x14ac:dyDescent="0.15">
      <c r="A420" s="226" t="s">
        <v>2865</v>
      </c>
      <c r="B420" s="296"/>
      <c r="C420" s="297"/>
      <c r="D420" s="298"/>
      <c r="E420" s="229" t="s">
        <v>1637</v>
      </c>
      <c r="F420" s="299" t="s">
        <v>780</v>
      </c>
      <c r="G420" s="300" t="s">
        <v>841</v>
      </c>
      <c r="H420" s="301">
        <v>437</v>
      </c>
      <c r="I420" s="179" t="s">
        <v>898</v>
      </c>
      <c r="J420" s="171" t="s">
        <v>858</v>
      </c>
      <c r="K420" s="214">
        <v>1000</v>
      </c>
      <c r="L420" s="187">
        <f t="shared" ref="L420:L458" si="27">ROUNDDOWN(H420/K420,2)</f>
        <v>0.43</v>
      </c>
    </row>
    <row r="421" spans="1:12" ht="14.25" customHeight="1" x14ac:dyDescent="0.15">
      <c r="A421" s="226" t="s">
        <v>2866</v>
      </c>
      <c r="B421" s="302"/>
      <c r="C421" s="303"/>
      <c r="D421" s="226"/>
      <c r="E421" s="229" t="s">
        <v>1638</v>
      </c>
      <c r="F421" s="176" t="s">
        <v>781</v>
      </c>
      <c r="G421" s="230" t="s">
        <v>842</v>
      </c>
      <c r="H421" s="215">
        <v>593</v>
      </c>
      <c r="I421" s="179" t="s">
        <v>898</v>
      </c>
      <c r="J421" s="179" t="s">
        <v>859</v>
      </c>
      <c r="K421" s="215">
        <v>750</v>
      </c>
      <c r="L421" s="187">
        <f t="shared" si="27"/>
        <v>0.79</v>
      </c>
    </row>
    <row r="422" spans="1:12" ht="14.25" customHeight="1" x14ac:dyDescent="0.15">
      <c r="A422" s="226" t="s">
        <v>2867</v>
      </c>
      <c r="B422" s="302"/>
      <c r="C422" s="303"/>
      <c r="D422" s="304"/>
      <c r="E422" s="229" t="s">
        <v>1639</v>
      </c>
      <c r="F422" s="176" t="s">
        <v>782</v>
      </c>
      <c r="G422" s="230" t="s">
        <v>843</v>
      </c>
      <c r="H422" s="215">
        <v>321</v>
      </c>
      <c r="I422" s="179" t="s">
        <v>898</v>
      </c>
      <c r="J422" s="179" t="s">
        <v>860</v>
      </c>
      <c r="K422" s="215">
        <v>250</v>
      </c>
      <c r="L422" s="187">
        <f t="shared" si="27"/>
        <v>1.28</v>
      </c>
    </row>
    <row r="423" spans="1:12" ht="14.25" customHeight="1" x14ac:dyDescent="0.15">
      <c r="A423" s="226" t="s">
        <v>2868</v>
      </c>
      <c r="B423" s="302"/>
      <c r="C423" s="303"/>
      <c r="D423" s="304"/>
      <c r="E423" s="229" t="s">
        <v>1640</v>
      </c>
      <c r="F423" s="176" t="s">
        <v>823</v>
      </c>
      <c r="G423" s="230" t="s">
        <v>844</v>
      </c>
      <c r="H423" s="215">
        <v>1584</v>
      </c>
      <c r="I423" s="179" t="s">
        <v>898</v>
      </c>
      <c r="J423" s="179" t="s">
        <v>861</v>
      </c>
      <c r="K423" s="215">
        <v>750</v>
      </c>
      <c r="L423" s="187">
        <f t="shared" si="27"/>
        <v>2.11</v>
      </c>
    </row>
    <row r="424" spans="1:12" ht="14.25" customHeight="1" x14ac:dyDescent="0.15">
      <c r="A424" s="226" t="s">
        <v>2869</v>
      </c>
      <c r="B424" s="302"/>
      <c r="C424" s="303"/>
      <c r="D424" s="304"/>
      <c r="E424" s="229" t="s">
        <v>1641</v>
      </c>
      <c r="F424" s="176" t="s">
        <v>784</v>
      </c>
      <c r="G424" s="230" t="s">
        <v>845</v>
      </c>
      <c r="H424" s="215">
        <v>252</v>
      </c>
      <c r="I424" s="179" t="s">
        <v>898</v>
      </c>
      <c r="J424" s="179" t="s">
        <v>862</v>
      </c>
      <c r="K424" s="215">
        <v>200</v>
      </c>
      <c r="L424" s="187">
        <f t="shared" si="27"/>
        <v>1.26</v>
      </c>
    </row>
    <row r="425" spans="1:12" ht="14.25" customHeight="1" x14ac:dyDescent="0.15">
      <c r="A425" s="226" t="s">
        <v>2870</v>
      </c>
      <c r="B425" s="302"/>
      <c r="C425" s="303"/>
      <c r="D425" s="304"/>
      <c r="E425" s="229" t="s">
        <v>1642</v>
      </c>
      <c r="F425" s="176" t="s">
        <v>824</v>
      </c>
      <c r="G425" s="230" t="s">
        <v>846</v>
      </c>
      <c r="H425" s="215">
        <v>486</v>
      </c>
      <c r="I425" s="179" t="s">
        <v>898</v>
      </c>
      <c r="J425" s="179" t="s">
        <v>863</v>
      </c>
      <c r="K425" s="215">
        <v>400</v>
      </c>
      <c r="L425" s="187">
        <f t="shared" si="27"/>
        <v>1.21</v>
      </c>
    </row>
    <row r="426" spans="1:12" ht="14.25" customHeight="1" x14ac:dyDescent="0.15">
      <c r="A426" s="226" t="s">
        <v>2871</v>
      </c>
      <c r="B426" s="302"/>
      <c r="C426" s="303"/>
      <c r="D426" s="304"/>
      <c r="E426" s="229" t="s">
        <v>1643</v>
      </c>
      <c r="F426" s="176" t="s">
        <v>786</v>
      </c>
      <c r="G426" s="230" t="s">
        <v>846</v>
      </c>
      <c r="H426" s="215">
        <v>331</v>
      </c>
      <c r="I426" s="179" t="s">
        <v>898</v>
      </c>
      <c r="J426" s="179" t="s">
        <v>864</v>
      </c>
      <c r="K426" s="215">
        <v>500</v>
      </c>
      <c r="L426" s="187">
        <f t="shared" si="27"/>
        <v>0.66</v>
      </c>
    </row>
    <row r="427" spans="1:12" ht="14.25" customHeight="1" x14ac:dyDescent="0.15">
      <c r="A427" s="226" t="s">
        <v>2872</v>
      </c>
      <c r="B427" s="302"/>
      <c r="C427" s="303"/>
      <c r="D427" s="304"/>
      <c r="E427" s="229" t="s">
        <v>1644</v>
      </c>
      <c r="F427" s="176" t="s">
        <v>787</v>
      </c>
      <c r="G427" s="230" t="s">
        <v>846</v>
      </c>
      <c r="H427" s="215">
        <v>379</v>
      </c>
      <c r="I427" s="179" t="s">
        <v>898</v>
      </c>
      <c r="J427" s="179" t="s">
        <v>864</v>
      </c>
      <c r="K427" s="215">
        <v>500</v>
      </c>
      <c r="L427" s="187">
        <f t="shared" si="27"/>
        <v>0.75</v>
      </c>
    </row>
    <row r="428" spans="1:12" ht="14.25" customHeight="1" x14ac:dyDescent="0.15">
      <c r="A428" s="226" t="s">
        <v>2873</v>
      </c>
      <c r="B428" s="302"/>
      <c r="C428" s="303"/>
      <c r="D428" s="304"/>
      <c r="E428" s="229" t="s">
        <v>1645</v>
      </c>
      <c r="F428" s="176" t="s">
        <v>788</v>
      </c>
      <c r="G428" s="230" t="s">
        <v>846</v>
      </c>
      <c r="H428" s="215">
        <v>379</v>
      </c>
      <c r="I428" s="179" t="s">
        <v>898</v>
      </c>
      <c r="J428" s="179" t="s">
        <v>864</v>
      </c>
      <c r="K428" s="215">
        <v>500</v>
      </c>
      <c r="L428" s="187">
        <f t="shared" si="27"/>
        <v>0.75</v>
      </c>
    </row>
    <row r="429" spans="1:12" ht="14.25" customHeight="1" x14ac:dyDescent="0.15">
      <c r="A429" s="226" t="s">
        <v>2874</v>
      </c>
      <c r="B429" s="188"/>
      <c r="C429" s="227"/>
      <c r="D429" s="189"/>
      <c r="E429" s="229" t="s">
        <v>1646</v>
      </c>
      <c r="F429" s="176" t="s">
        <v>789</v>
      </c>
      <c r="G429" s="230" t="s">
        <v>847</v>
      </c>
      <c r="H429" s="215">
        <v>622</v>
      </c>
      <c r="I429" s="179" t="s">
        <v>898</v>
      </c>
      <c r="J429" s="179" t="s">
        <v>865</v>
      </c>
      <c r="K429" s="215">
        <v>600</v>
      </c>
      <c r="L429" s="187">
        <f t="shared" si="27"/>
        <v>1.03</v>
      </c>
    </row>
    <row r="430" spans="1:12" ht="14.25" customHeight="1" x14ac:dyDescent="0.15">
      <c r="A430" s="226" t="s">
        <v>2875</v>
      </c>
      <c r="B430" s="188"/>
      <c r="C430" s="227"/>
      <c r="D430" s="228"/>
      <c r="E430" s="229" t="s">
        <v>1647</v>
      </c>
      <c r="F430" s="176" t="s">
        <v>790</v>
      </c>
      <c r="G430" s="230" t="s">
        <v>848</v>
      </c>
      <c r="H430" s="215">
        <v>325</v>
      </c>
      <c r="I430" s="179" t="s">
        <v>898</v>
      </c>
      <c r="J430" s="179" t="s">
        <v>864</v>
      </c>
      <c r="K430" s="215">
        <v>500</v>
      </c>
      <c r="L430" s="187">
        <f t="shared" si="27"/>
        <v>0.65</v>
      </c>
    </row>
    <row r="431" spans="1:12" ht="14.25" customHeight="1" x14ac:dyDescent="0.15">
      <c r="A431" s="226" t="s">
        <v>2876</v>
      </c>
      <c r="B431" s="188"/>
      <c r="C431" s="227"/>
      <c r="D431" s="228"/>
      <c r="E431" s="229" t="s">
        <v>1648</v>
      </c>
      <c r="F431" s="176" t="s">
        <v>791</v>
      </c>
      <c r="G431" s="230" t="s">
        <v>848</v>
      </c>
      <c r="H431" s="215">
        <v>442</v>
      </c>
      <c r="I431" s="179" t="s">
        <v>898</v>
      </c>
      <c r="J431" s="179" t="s">
        <v>864</v>
      </c>
      <c r="K431" s="215">
        <v>500</v>
      </c>
      <c r="L431" s="187">
        <f t="shared" si="27"/>
        <v>0.88</v>
      </c>
    </row>
    <row r="432" spans="1:12" ht="14.25" customHeight="1" x14ac:dyDescent="0.15">
      <c r="A432" s="226" t="s">
        <v>2877</v>
      </c>
      <c r="B432" s="188"/>
      <c r="C432" s="227"/>
      <c r="D432" s="228"/>
      <c r="E432" s="229" t="s">
        <v>1649</v>
      </c>
      <c r="F432" s="176" t="s">
        <v>792</v>
      </c>
      <c r="G432" s="230" t="s">
        <v>848</v>
      </c>
      <c r="H432" s="215">
        <v>471</v>
      </c>
      <c r="I432" s="179" t="s">
        <v>898</v>
      </c>
      <c r="J432" s="179" t="s">
        <v>864</v>
      </c>
      <c r="K432" s="215">
        <v>500</v>
      </c>
      <c r="L432" s="187">
        <f t="shared" si="27"/>
        <v>0.94</v>
      </c>
    </row>
    <row r="433" spans="1:13" ht="14.25" customHeight="1" x14ac:dyDescent="0.15">
      <c r="A433" s="226" t="s">
        <v>2878</v>
      </c>
      <c r="B433" s="188"/>
      <c r="C433" s="227"/>
      <c r="D433" s="228"/>
      <c r="E433" s="229" t="s">
        <v>1650</v>
      </c>
      <c r="F433" s="176" t="s">
        <v>793</v>
      </c>
      <c r="G433" s="230" t="s">
        <v>848</v>
      </c>
      <c r="H433" s="215">
        <v>520</v>
      </c>
      <c r="I433" s="179" t="s">
        <v>898</v>
      </c>
      <c r="J433" s="179" t="s">
        <v>864</v>
      </c>
      <c r="K433" s="215">
        <v>500</v>
      </c>
      <c r="L433" s="187">
        <f t="shared" si="27"/>
        <v>1.04</v>
      </c>
    </row>
    <row r="434" spans="1:13" ht="14.25" customHeight="1" x14ac:dyDescent="0.15">
      <c r="A434" s="226" t="s">
        <v>2879</v>
      </c>
      <c r="B434" s="188"/>
      <c r="C434" s="227"/>
      <c r="D434" s="228"/>
      <c r="E434" s="229" t="s">
        <v>1651</v>
      </c>
      <c r="F434" s="176" t="s">
        <v>794</v>
      </c>
      <c r="G434" s="230" t="s">
        <v>848</v>
      </c>
      <c r="H434" s="215">
        <v>491</v>
      </c>
      <c r="I434" s="179" t="s">
        <v>898</v>
      </c>
      <c r="J434" s="179" t="s">
        <v>864</v>
      </c>
      <c r="K434" s="215">
        <v>500</v>
      </c>
      <c r="L434" s="187">
        <f t="shared" si="27"/>
        <v>0.98</v>
      </c>
    </row>
    <row r="435" spans="1:13" ht="14.25" customHeight="1" x14ac:dyDescent="0.15">
      <c r="A435" s="226" t="s">
        <v>2880</v>
      </c>
      <c r="B435" s="188"/>
      <c r="C435" s="227"/>
      <c r="D435" s="228"/>
      <c r="E435" s="229" t="s">
        <v>1652</v>
      </c>
      <c r="F435" s="176" t="s">
        <v>795</v>
      </c>
      <c r="G435" s="230" t="s">
        <v>847</v>
      </c>
      <c r="H435" s="215">
        <v>747</v>
      </c>
      <c r="I435" s="179" t="s">
        <v>898</v>
      </c>
      <c r="J435" s="179" t="s">
        <v>865</v>
      </c>
      <c r="K435" s="215">
        <v>600</v>
      </c>
      <c r="L435" s="187">
        <f t="shared" si="27"/>
        <v>1.24</v>
      </c>
    </row>
    <row r="436" spans="1:13" ht="14.25" customHeight="1" x14ac:dyDescent="0.15">
      <c r="A436" s="226" t="s">
        <v>2881</v>
      </c>
      <c r="B436" s="188"/>
      <c r="C436" s="227"/>
      <c r="D436" s="228"/>
      <c r="E436" s="229" t="s">
        <v>1653</v>
      </c>
      <c r="F436" s="176" t="s">
        <v>796</v>
      </c>
      <c r="G436" s="230" t="s">
        <v>847</v>
      </c>
      <c r="H436" s="215">
        <v>651</v>
      </c>
      <c r="I436" s="179" t="s">
        <v>898</v>
      </c>
      <c r="J436" s="179" t="s">
        <v>864</v>
      </c>
      <c r="K436" s="215">
        <v>500</v>
      </c>
      <c r="L436" s="187">
        <f t="shared" si="27"/>
        <v>1.3</v>
      </c>
    </row>
    <row r="437" spans="1:13" ht="14.25" customHeight="1" x14ac:dyDescent="0.15">
      <c r="A437" s="226" t="s">
        <v>2882</v>
      </c>
      <c r="B437" s="188"/>
      <c r="C437" s="227"/>
      <c r="D437" s="228"/>
      <c r="E437" s="229" t="s">
        <v>1654</v>
      </c>
      <c r="F437" s="176" t="s">
        <v>825</v>
      </c>
      <c r="G437" s="230" t="s">
        <v>849</v>
      </c>
      <c r="H437" s="215">
        <v>350</v>
      </c>
      <c r="I437" s="179" t="s">
        <v>898</v>
      </c>
      <c r="J437" s="179" t="s">
        <v>866</v>
      </c>
      <c r="K437" s="215">
        <v>1000</v>
      </c>
      <c r="L437" s="187">
        <f t="shared" si="27"/>
        <v>0.35</v>
      </c>
    </row>
    <row r="438" spans="1:13" ht="14.25" customHeight="1" x14ac:dyDescent="0.15">
      <c r="A438" s="226" t="s">
        <v>2883</v>
      </c>
      <c r="B438" s="188"/>
      <c r="C438" s="227"/>
      <c r="D438" s="228"/>
      <c r="E438" s="229" t="s">
        <v>1655</v>
      </c>
      <c r="F438" s="176" t="s">
        <v>826</v>
      </c>
      <c r="G438" s="230" t="s">
        <v>849</v>
      </c>
      <c r="H438" s="215">
        <v>360</v>
      </c>
      <c r="I438" s="179" t="s">
        <v>898</v>
      </c>
      <c r="J438" s="179" t="s">
        <v>866</v>
      </c>
      <c r="K438" s="215">
        <v>1000</v>
      </c>
      <c r="L438" s="187">
        <f t="shared" si="27"/>
        <v>0.36</v>
      </c>
    </row>
    <row r="439" spans="1:13" ht="14.25" customHeight="1" x14ac:dyDescent="0.15">
      <c r="A439" s="226" t="s">
        <v>2884</v>
      </c>
      <c r="B439" s="188"/>
      <c r="C439" s="227"/>
      <c r="D439" s="228"/>
      <c r="E439" s="229" t="s">
        <v>1656</v>
      </c>
      <c r="F439" s="176" t="s">
        <v>827</v>
      </c>
      <c r="G439" s="230" t="s">
        <v>849</v>
      </c>
      <c r="H439" s="215">
        <v>787</v>
      </c>
      <c r="I439" s="179" t="s">
        <v>898</v>
      </c>
      <c r="J439" s="179" t="s">
        <v>866</v>
      </c>
      <c r="K439" s="215">
        <v>1000</v>
      </c>
      <c r="L439" s="187">
        <f t="shared" si="27"/>
        <v>0.78</v>
      </c>
    </row>
    <row r="440" spans="1:13" ht="14.25" customHeight="1" x14ac:dyDescent="0.15">
      <c r="A440" s="226" t="s">
        <v>2885</v>
      </c>
      <c r="B440" s="188"/>
      <c r="C440" s="227"/>
      <c r="D440" s="228"/>
      <c r="E440" s="229" t="s">
        <v>1657</v>
      </c>
      <c r="F440" s="176" t="s">
        <v>828</v>
      </c>
      <c r="G440" s="230" t="s">
        <v>846</v>
      </c>
      <c r="H440" s="215">
        <v>477</v>
      </c>
      <c r="I440" s="179" t="s">
        <v>898</v>
      </c>
      <c r="J440" s="179" t="s">
        <v>864</v>
      </c>
      <c r="K440" s="215">
        <v>500</v>
      </c>
      <c r="L440" s="187">
        <f t="shared" si="27"/>
        <v>0.95</v>
      </c>
    </row>
    <row r="441" spans="1:13" ht="14.25" customHeight="1" x14ac:dyDescent="0.15">
      <c r="A441" s="226" t="s">
        <v>2886</v>
      </c>
      <c r="B441" s="188"/>
      <c r="C441" s="227"/>
      <c r="D441" s="228"/>
      <c r="E441" s="229" t="s">
        <v>1658</v>
      </c>
      <c r="F441" s="176" t="s">
        <v>829</v>
      </c>
      <c r="G441" s="230" t="s">
        <v>850</v>
      </c>
      <c r="H441" s="215">
        <v>3577</v>
      </c>
      <c r="I441" s="179" t="s">
        <v>856</v>
      </c>
      <c r="J441" s="179" t="s">
        <v>867</v>
      </c>
      <c r="K441" s="215">
        <v>5000</v>
      </c>
      <c r="L441" s="187">
        <f t="shared" si="27"/>
        <v>0.71</v>
      </c>
    </row>
    <row r="442" spans="1:13" ht="14.25" customHeight="1" x14ac:dyDescent="0.15">
      <c r="A442" s="226" t="s">
        <v>2887</v>
      </c>
      <c r="B442" s="188"/>
      <c r="C442" s="227"/>
      <c r="D442" s="228"/>
      <c r="E442" s="229" t="s">
        <v>1659</v>
      </c>
      <c r="F442" s="176" t="s">
        <v>802</v>
      </c>
      <c r="G442" s="230" t="s">
        <v>851</v>
      </c>
      <c r="H442" s="215">
        <v>700</v>
      </c>
      <c r="I442" s="179" t="s">
        <v>898</v>
      </c>
      <c r="J442" s="179" t="s">
        <v>868</v>
      </c>
      <c r="K442" s="215">
        <v>300</v>
      </c>
      <c r="L442" s="187">
        <f t="shared" si="27"/>
        <v>2.33</v>
      </c>
    </row>
    <row r="443" spans="1:13" ht="14.25" customHeight="1" x14ac:dyDescent="0.15">
      <c r="A443" s="226" t="s">
        <v>2888</v>
      </c>
      <c r="B443" s="188"/>
      <c r="C443" s="227"/>
      <c r="D443" s="228"/>
      <c r="E443" s="229" t="s">
        <v>1660</v>
      </c>
      <c r="F443" s="176" t="s">
        <v>803</v>
      </c>
      <c r="G443" s="230" t="s">
        <v>851</v>
      </c>
      <c r="H443" s="215">
        <v>714</v>
      </c>
      <c r="I443" s="179" t="s">
        <v>898</v>
      </c>
      <c r="J443" s="179" t="s">
        <v>869</v>
      </c>
      <c r="K443" s="215">
        <v>350</v>
      </c>
      <c r="L443" s="187">
        <f t="shared" si="27"/>
        <v>2.04</v>
      </c>
    </row>
    <row r="444" spans="1:13" ht="14.25" customHeight="1" x14ac:dyDescent="0.15">
      <c r="A444" s="226" t="s">
        <v>2889</v>
      </c>
      <c r="B444" s="188"/>
      <c r="C444" s="227"/>
      <c r="D444" s="228"/>
      <c r="E444" s="229" t="s">
        <v>1661</v>
      </c>
      <c r="F444" s="176" t="s">
        <v>804</v>
      </c>
      <c r="G444" s="230" t="s">
        <v>852</v>
      </c>
      <c r="H444" s="215">
        <v>1166</v>
      </c>
      <c r="I444" s="179" t="s">
        <v>898</v>
      </c>
      <c r="J444" s="179" t="s">
        <v>870</v>
      </c>
      <c r="K444" s="215">
        <v>1000</v>
      </c>
      <c r="L444" s="187">
        <f t="shared" si="27"/>
        <v>1.1599999999999999</v>
      </c>
    </row>
    <row r="445" spans="1:13" ht="14.25" customHeight="1" x14ac:dyDescent="0.15">
      <c r="A445" s="226" t="s">
        <v>2890</v>
      </c>
      <c r="B445" s="188"/>
      <c r="C445" s="227"/>
      <c r="D445" s="228"/>
      <c r="E445" s="229" t="s">
        <v>1662</v>
      </c>
      <c r="F445" s="176" t="s">
        <v>805</v>
      </c>
      <c r="G445" s="230" t="s">
        <v>848</v>
      </c>
      <c r="H445" s="215">
        <v>467</v>
      </c>
      <c r="I445" s="179" t="s">
        <v>898</v>
      </c>
      <c r="J445" s="179" t="s">
        <v>866</v>
      </c>
      <c r="K445" s="215">
        <v>1000</v>
      </c>
      <c r="L445" s="187">
        <f t="shared" si="27"/>
        <v>0.46</v>
      </c>
    </row>
    <row r="446" spans="1:13" ht="14.25" customHeight="1" x14ac:dyDescent="0.15">
      <c r="A446" s="226" t="s">
        <v>2891</v>
      </c>
      <c r="B446" s="188"/>
      <c r="C446" s="227"/>
      <c r="D446" s="228"/>
      <c r="E446" s="229" t="s">
        <v>1663</v>
      </c>
      <c r="F446" s="176" t="s">
        <v>806</v>
      </c>
      <c r="G446" s="230" t="s">
        <v>848</v>
      </c>
      <c r="H446" s="215">
        <v>583</v>
      </c>
      <c r="I446" s="179" t="s">
        <v>898</v>
      </c>
      <c r="J446" s="179" t="s">
        <v>866</v>
      </c>
      <c r="K446" s="215">
        <v>1000</v>
      </c>
      <c r="L446" s="187">
        <f t="shared" si="27"/>
        <v>0.57999999999999996</v>
      </c>
    </row>
    <row r="447" spans="1:13" ht="14.25" customHeight="1" x14ac:dyDescent="0.15">
      <c r="A447" s="226" t="s">
        <v>2892</v>
      </c>
      <c r="B447" s="188"/>
      <c r="C447" s="227"/>
      <c r="D447" s="228"/>
      <c r="E447" s="179" t="s">
        <v>2009</v>
      </c>
      <c r="F447" s="176" t="s">
        <v>811</v>
      </c>
      <c r="G447" s="224" t="s">
        <v>135</v>
      </c>
      <c r="H447" s="186">
        <v>1067</v>
      </c>
      <c r="I447" s="179" t="s">
        <v>857</v>
      </c>
      <c r="J447" s="179" t="s">
        <v>871</v>
      </c>
      <c r="K447" s="186">
        <v>500</v>
      </c>
      <c r="L447" s="187">
        <f t="shared" si="27"/>
        <v>2.13</v>
      </c>
      <c r="M447" s="157"/>
    </row>
    <row r="448" spans="1:13" ht="14.25" customHeight="1" x14ac:dyDescent="0.15">
      <c r="A448" s="226" t="s">
        <v>2893</v>
      </c>
      <c r="B448" s="188"/>
      <c r="C448" s="227"/>
      <c r="D448" s="228"/>
      <c r="E448" s="179" t="s">
        <v>1930</v>
      </c>
      <c r="F448" s="176" t="s">
        <v>831</v>
      </c>
      <c r="G448" s="224" t="s">
        <v>854</v>
      </c>
      <c r="H448" s="186">
        <v>712</v>
      </c>
      <c r="I448" s="179" t="s">
        <v>857</v>
      </c>
      <c r="J448" s="179" t="s">
        <v>872</v>
      </c>
      <c r="K448" s="186">
        <v>250</v>
      </c>
      <c r="L448" s="187">
        <f t="shared" si="27"/>
        <v>2.84</v>
      </c>
    </row>
    <row r="449" spans="1:13" ht="14.25" customHeight="1" x14ac:dyDescent="0.15">
      <c r="A449" s="226" t="s">
        <v>2894</v>
      </c>
      <c r="B449" s="188"/>
      <c r="C449" s="227"/>
      <c r="D449" s="228"/>
      <c r="E449" s="179" t="s">
        <v>1932</v>
      </c>
      <c r="F449" s="176" t="s">
        <v>832</v>
      </c>
      <c r="G449" s="224" t="s">
        <v>854</v>
      </c>
      <c r="H449" s="186">
        <v>756</v>
      </c>
      <c r="I449" s="179" t="s">
        <v>857</v>
      </c>
      <c r="J449" s="179" t="s">
        <v>872</v>
      </c>
      <c r="K449" s="186">
        <v>250</v>
      </c>
      <c r="L449" s="187">
        <f t="shared" si="27"/>
        <v>3.02</v>
      </c>
    </row>
    <row r="450" spans="1:13" ht="14.25" customHeight="1" x14ac:dyDescent="0.15">
      <c r="A450" s="226" t="s">
        <v>2895</v>
      </c>
      <c r="B450" s="188"/>
      <c r="C450" s="227"/>
      <c r="D450" s="228"/>
      <c r="E450" s="179" t="s">
        <v>1934</v>
      </c>
      <c r="F450" s="176" t="s">
        <v>833</v>
      </c>
      <c r="G450" s="224" t="s">
        <v>854</v>
      </c>
      <c r="H450" s="186">
        <v>712</v>
      </c>
      <c r="I450" s="179" t="s">
        <v>857</v>
      </c>
      <c r="J450" s="179" t="s">
        <v>872</v>
      </c>
      <c r="K450" s="186">
        <v>250</v>
      </c>
      <c r="L450" s="187">
        <f t="shared" si="27"/>
        <v>2.84</v>
      </c>
    </row>
    <row r="451" spans="1:13" ht="14.25" customHeight="1" x14ac:dyDescent="0.15">
      <c r="A451" s="226" t="s">
        <v>2896</v>
      </c>
      <c r="B451" s="188"/>
      <c r="C451" s="227"/>
      <c r="D451" s="228"/>
      <c r="E451" s="179" t="s">
        <v>1935</v>
      </c>
      <c r="F451" s="176" t="s">
        <v>834</v>
      </c>
      <c r="G451" s="224" t="s">
        <v>854</v>
      </c>
      <c r="H451" s="186">
        <v>615</v>
      </c>
      <c r="I451" s="179" t="s">
        <v>857</v>
      </c>
      <c r="J451" s="179" t="s">
        <v>872</v>
      </c>
      <c r="K451" s="186">
        <v>250</v>
      </c>
      <c r="L451" s="187">
        <f t="shared" si="27"/>
        <v>2.46</v>
      </c>
    </row>
    <row r="452" spans="1:13" ht="14.25" customHeight="1" x14ac:dyDescent="0.15">
      <c r="A452" s="226" t="s">
        <v>2897</v>
      </c>
      <c r="B452" s="188"/>
      <c r="C452" s="227"/>
      <c r="D452" s="228"/>
      <c r="E452" s="179" t="s">
        <v>1937</v>
      </c>
      <c r="F452" s="176" t="s">
        <v>835</v>
      </c>
      <c r="G452" s="224" t="s">
        <v>854</v>
      </c>
      <c r="H452" s="186">
        <v>669</v>
      </c>
      <c r="I452" s="179" t="s">
        <v>857</v>
      </c>
      <c r="J452" s="179" t="s">
        <v>872</v>
      </c>
      <c r="K452" s="186">
        <v>250</v>
      </c>
      <c r="L452" s="187">
        <f t="shared" si="27"/>
        <v>2.67</v>
      </c>
    </row>
    <row r="453" spans="1:13" ht="14.25" customHeight="1" x14ac:dyDescent="0.15">
      <c r="A453" s="226" t="s">
        <v>2898</v>
      </c>
      <c r="B453" s="188"/>
      <c r="C453" s="227"/>
      <c r="D453" s="228"/>
      <c r="E453" s="179" t="s">
        <v>1938</v>
      </c>
      <c r="F453" s="176" t="s">
        <v>836</v>
      </c>
      <c r="G453" s="224" t="s">
        <v>855</v>
      </c>
      <c r="H453" s="186">
        <v>1944</v>
      </c>
      <c r="I453" s="179" t="s">
        <v>857</v>
      </c>
      <c r="J453" s="179" t="s">
        <v>871</v>
      </c>
      <c r="K453" s="186">
        <v>500</v>
      </c>
      <c r="L453" s="187">
        <f t="shared" si="27"/>
        <v>3.88</v>
      </c>
    </row>
    <row r="454" spans="1:13" ht="14.25" customHeight="1" x14ac:dyDescent="0.15">
      <c r="A454" s="226" t="s">
        <v>2899</v>
      </c>
      <c r="B454" s="188"/>
      <c r="C454" s="227"/>
      <c r="D454" s="228"/>
      <c r="E454" s="179" t="s">
        <v>1939</v>
      </c>
      <c r="F454" s="176" t="s">
        <v>837</v>
      </c>
      <c r="G454" s="224" t="s">
        <v>855</v>
      </c>
      <c r="H454" s="186">
        <v>1674</v>
      </c>
      <c r="I454" s="179" t="s">
        <v>857</v>
      </c>
      <c r="J454" s="179" t="s">
        <v>871</v>
      </c>
      <c r="K454" s="186">
        <v>500</v>
      </c>
      <c r="L454" s="187">
        <f t="shared" si="27"/>
        <v>3.34</v>
      </c>
    </row>
    <row r="455" spans="1:13" ht="14.25" customHeight="1" x14ac:dyDescent="0.15">
      <c r="A455" s="226" t="s">
        <v>2900</v>
      </c>
      <c r="B455" s="188"/>
      <c r="C455" s="227"/>
      <c r="D455" s="228"/>
      <c r="E455" s="179" t="s">
        <v>1940</v>
      </c>
      <c r="F455" s="176" t="s">
        <v>838</v>
      </c>
      <c r="G455" s="224" t="s">
        <v>135</v>
      </c>
      <c r="H455" s="186">
        <v>2799</v>
      </c>
      <c r="I455" s="179" t="s">
        <v>857</v>
      </c>
      <c r="J455" s="179" t="s">
        <v>866</v>
      </c>
      <c r="K455" s="186">
        <v>1000</v>
      </c>
      <c r="L455" s="187">
        <f t="shared" si="27"/>
        <v>2.79</v>
      </c>
    </row>
    <row r="456" spans="1:13" ht="14.25" customHeight="1" x14ac:dyDescent="0.15">
      <c r="A456" s="226" t="s">
        <v>2901</v>
      </c>
      <c r="B456" s="188"/>
      <c r="C456" s="227"/>
      <c r="D456" s="228"/>
      <c r="E456" s="179" t="s">
        <v>2006</v>
      </c>
      <c r="F456" s="176" t="s">
        <v>839</v>
      </c>
      <c r="G456" s="224" t="s">
        <v>135</v>
      </c>
      <c r="H456" s="186">
        <v>2224</v>
      </c>
      <c r="I456" s="179" t="s">
        <v>857</v>
      </c>
      <c r="J456" s="179" t="s">
        <v>2519</v>
      </c>
      <c r="K456" s="186">
        <v>1000</v>
      </c>
      <c r="L456" s="187">
        <f t="shared" si="27"/>
        <v>2.2200000000000002</v>
      </c>
      <c r="M456" s="157"/>
    </row>
    <row r="457" spans="1:13" ht="14.25" customHeight="1" x14ac:dyDescent="0.15">
      <c r="A457" s="226" t="s">
        <v>2902</v>
      </c>
      <c r="B457" s="188"/>
      <c r="C457" s="227"/>
      <c r="D457" s="228"/>
      <c r="E457" s="179" t="s">
        <v>2007</v>
      </c>
      <c r="F457" s="176" t="s">
        <v>821</v>
      </c>
      <c r="G457" s="224" t="s">
        <v>135</v>
      </c>
      <c r="H457" s="186">
        <v>12251</v>
      </c>
      <c r="I457" s="179" t="s">
        <v>856</v>
      </c>
      <c r="J457" s="190" t="s">
        <v>873</v>
      </c>
      <c r="K457" s="186">
        <v>8000</v>
      </c>
      <c r="L457" s="187">
        <f t="shared" si="27"/>
        <v>1.53</v>
      </c>
      <c r="M457" s="157"/>
    </row>
    <row r="458" spans="1:13" ht="14.25" customHeight="1" x14ac:dyDescent="0.15">
      <c r="A458" s="226" t="s">
        <v>2903</v>
      </c>
      <c r="B458" s="188"/>
      <c r="C458" s="227"/>
      <c r="D458" s="228"/>
      <c r="E458" s="179" t="s">
        <v>2008</v>
      </c>
      <c r="F458" s="176" t="s">
        <v>840</v>
      </c>
      <c r="G458" s="224" t="s">
        <v>846</v>
      </c>
      <c r="H458" s="186">
        <v>669</v>
      </c>
      <c r="I458" s="179" t="s">
        <v>857</v>
      </c>
      <c r="J458" s="179" t="s">
        <v>864</v>
      </c>
      <c r="K458" s="186">
        <v>500</v>
      </c>
      <c r="L458" s="187">
        <f t="shared" si="27"/>
        <v>1.33</v>
      </c>
      <c r="M458" s="157"/>
    </row>
    <row r="459" spans="1:13" ht="14.25" customHeight="1" x14ac:dyDescent="0.15">
      <c r="A459" s="305"/>
      <c r="B459" s="188"/>
      <c r="C459" s="227"/>
      <c r="D459" s="228"/>
      <c r="E459" s="179"/>
      <c r="F459" s="176"/>
      <c r="G459" s="215"/>
      <c r="H459" s="243"/>
      <c r="I459" s="179"/>
      <c r="J459" s="215"/>
      <c r="K459" s="227"/>
      <c r="L459" s="215"/>
    </row>
    <row r="460" spans="1:13" ht="14.25" customHeight="1" x14ac:dyDescent="0.15">
      <c r="A460" s="305"/>
      <c r="B460" s="188"/>
      <c r="C460" s="227"/>
      <c r="D460" s="228"/>
      <c r="E460" s="179"/>
      <c r="F460" s="176"/>
      <c r="G460" s="215"/>
      <c r="H460" s="243"/>
      <c r="I460" s="179"/>
      <c r="J460" s="215"/>
      <c r="K460" s="227"/>
      <c r="L460" s="215"/>
    </row>
    <row r="461" spans="1:13" ht="14.25" customHeight="1" x14ac:dyDescent="0.15">
      <c r="A461" s="305"/>
      <c r="B461" s="188"/>
      <c r="C461" s="227"/>
      <c r="D461" s="228"/>
      <c r="E461" s="179"/>
      <c r="F461" s="176"/>
      <c r="G461" s="215"/>
      <c r="H461" s="243"/>
      <c r="I461" s="179"/>
      <c r="J461" s="215"/>
      <c r="K461" s="227"/>
      <c r="L461" s="215"/>
    </row>
    <row r="462" spans="1:13" ht="14.25" customHeight="1" x14ac:dyDescent="0.15">
      <c r="A462" s="305"/>
      <c r="B462" s="188"/>
      <c r="C462" s="227"/>
      <c r="D462" s="228"/>
      <c r="E462" s="179"/>
      <c r="F462" s="176"/>
      <c r="G462" s="215"/>
      <c r="H462" s="243"/>
      <c r="I462" s="179"/>
      <c r="J462" s="215"/>
      <c r="K462" s="227"/>
      <c r="L462" s="215"/>
    </row>
    <row r="463" spans="1:13" ht="14.25" customHeight="1" x14ac:dyDescent="0.15">
      <c r="A463" s="305"/>
      <c r="B463" s="188"/>
      <c r="C463" s="227"/>
      <c r="D463" s="228"/>
      <c r="E463" s="179"/>
      <c r="F463" s="176"/>
      <c r="G463" s="215"/>
      <c r="H463" s="243"/>
      <c r="I463" s="179"/>
      <c r="J463" s="215"/>
      <c r="K463" s="227"/>
      <c r="L463" s="215"/>
    </row>
    <row r="464" spans="1:13" ht="14.25" customHeight="1" x14ac:dyDescent="0.15">
      <c r="A464" s="305"/>
      <c r="B464" s="188"/>
      <c r="C464" s="227"/>
      <c r="D464" s="228"/>
      <c r="E464" s="179"/>
      <c r="F464" s="176"/>
      <c r="G464" s="215"/>
      <c r="H464" s="243"/>
      <c r="I464" s="179"/>
      <c r="J464" s="215"/>
      <c r="K464" s="227"/>
      <c r="L464" s="215"/>
    </row>
    <row r="465" spans="1:12" ht="14.25" customHeight="1" x14ac:dyDescent="0.15">
      <c r="A465" s="305"/>
      <c r="B465" s="188"/>
      <c r="C465" s="227"/>
      <c r="D465" s="228"/>
      <c r="E465" s="179"/>
      <c r="F465" s="176"/>
      <c r="G465" s="215"/>
      <c r="H465" s="243"/>
      <c r="I465" s="179"/>
      <c r="J465" s="215"/>
      <c r="K465" s="227"/>
      <c r="L465" s="215"/>
    </row>
    <row r="466" spans="1:12" ht="14.25" customHeight="1" x14ac:dyDescent="0.15"/>
    <row r="467" spans="1:12" ht="14.25" customHeight="1" x14ac:dyDescent="0.15"/>
    <row r="468" spans="1:12" ht="14.25" customHeight="1" x14ac:dyDescent="0.15"/>
    <row r="469" spans="1:12" ht="14.25" customHeight="1" x14ac:dyDescent="0.15"/>
    <row r="470" spans="1:12" ht="14.25" customHeight="1" x14ac:dyDescent="0.15"/>
    <row r="471" spans="1:12" ht="14.25" customHeight="1" x14ac:dyDescent="0.15"/>
    <row r="472" spans="1:12" ht="14.25" customHeight="1" x14ac:dyDescent="0.15"/>
    <row r="473" spans="1:12" ht="14.25" customHeight="1" x14ac:dyDescent="0.15"/>
    <row r="474" spans="1:12" ht="14.25" customHeight="1" x14ac:dyDescent="0.15"/>
  </sheetData>
  <autoFilter ref="A8:J458">
    <filterColumn colId="1" showButton="0"/>
    <filterColumn colId="5" showButton="0"/>
  </autoFilter>
  <mergeCells count="35">
    <mergeCell ref="B419:C419"/>
    <mergeCell ref="B412:C412"/>
    <mergeCell ref="B372:C372"/>
    <mergeCell ref="B405:C405"/>
    <mergeCell ref="B238:C238"/>
    <mergeCell ref="B245:C245"/>
    <mergeCell ref="B410:C410"/>
    <mergeCell ref="B387:C387"/>
    <mergeCell ref="B411:C411"/>
    <mergeCell ref="B370:C370"/>
    <mergeCell ref="B233:C233"/>
    <mergeCell ref="B190:C190"/>
    <mergeCell ref="B194:C194"/>
    <mergeCell ref="B180:C180"/>
    <mergeCell ref="B183:C183"/>
    <mergeCell ref="B222:C222"/>
    <mergeCell ref="B147:C147"/>
    <mergeCell ref="B98:C98"/>
    <mergeCell ref="B101:C101"/>
    <mergeCell ref="B113:C113"/>
    <mergeCell ref="B144:C144"/>
    <mergeCell ref="B93:C93"/>
    <mergeCell ref="B46:C46"/>
    <mergeCell ref="B48:C48"/>
    <mergeCell ref="B54:C54"/>
    <mergeCell ref="B143:C143"/>
    <mergeCell ref="B65:C65"/>
    <mergeCell ref="B83:C83"/>
    <mergeCell ref="B26:C26"/>
    <mergeCell ref="B38:C38"/>
    <mergeCell ref="A2:J2"/>
    <mergeCell ref="K7:L7"/>
    <mergeCell ref="B8:C8"/>
    <mergeCell ref="B11:C11"/>
    <mergeCell ref="B12:C12"/>
  </mergeCells>
  <phoneticPr fontId="2"/>
  <printOptions horizontalCentered="1"/>
  <pageMargins left="0" right="0" top="0.39370078740157483" bottom="0" header="0.51181102362204722" footer="0.31496062992125984"/>
  <pageSetup paperSize="9" scale="99" fitToHeight="0" orientation="landscape" r:id="rId1"/>
  <headerFooter alignWithMargins="0">
    <oddFooter>&amp;C- &amp;P -</oddFooter>
  </headerFooter>
  <rowBreaks count="11" manualBreakCount="11">
    <brk id="36" max="11" man="1"/>
    <brk id="77" max="11" man="1"/>
    <brk id="121" max="11" man="1"/>
    <brk id="163" max="11" man="1"/>
    <brk id="203" max="11" man="1"/>
    <brk id="243" max="11" man="1"/>
    <brk id="283" max="11" man="1"/>
    <brk id="323" max="11" man="1"/>
    <brk id="361" max="11" man="1"/>
    <brk id="402" max="11" man="1"/>
    <brk id="442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88"/>
  <sheetViews>
    <sheetView tabSelected="1" zoomScale="85" zoomScaleNormal="85" workbookViewId="0"/>
  </sheetViews>
  <sheetFormatPr defaultRowHeight="15.75" x14ac:dyDescent="0.25"/>
  <cols>
    <col min="1" max="1" width="18.625" style="45" customWidth="1"/>
    <col min="2" max="2" width="8.125" style="145" customWidth="1"/>
    <col min="3" max="3" width="9" style="47"/>
    <col min="4" max="4" width="17.875" style="48" customWidth="1"/>
    <col min="5" max="5" width="9.625" style="45" hidden="1" customWidth="1"/>
    <col min="6" max="6" width="7.375" style="45" customWidth="1"/>
    <col min="7" max="7" width="14.125" style="45" hidden="1" customWidth="1"/>
    <col min="8" max="8" width="7.375" style="45" customWidth="1"/>
    <col min="9" max="9" width="38.75" style="45" hidden="1" customWidth="1"/>
    <col min="10" max="10" width="8.125" style="45" customWidth="1"/>
    <col min="11" max="11" width="7" style="49" customWidth="1"/>
    <col min="12" max="12" width="5.875" style="45" hidden="1" customWidth="1"/>
    <col min="13" max="13" width="9.125" style="45" customWidth="1"/>
    <col min="14" max="14" width="9.25" style="45" hidden="1" customWidth="1"/>
    <col min="15" max="15" width="9" style="45"/>
    <col min="16" max="16" width="16.25" style="45" hidden="1" customWidth="1"/>
    <col min="17" max="17" width="8.375" style="45" customWidth="1"/>
    <col min="18" max="18" width="5.875" style="45" hidden="1" customWidth="1"/>
    <col min="19" max="19" width="8.375" style="45" customWidth="1"/>
    <col min="20" max="20" width="8" style="45" hidden="1" customWidth="1"/>
    <col min="21" max="21" width="5.125" style="45" customWidth="1"/>
    <col min="22" max="22" width="5.125" style="45" hidden="1" customWidth="1"/>
    <col min="23" max="23" width="9.625" style="45" bestFit="1" customWidth="1"/>
    <col min="24" max="24" width="5.875" style="45" hidden="1" customWidth="1"/>
    <col min="25" max="25" width="14.125" style="45" customWidth="1"/>
    <col min="26" max="26" width="24.625" style="45" customWidth="1"/>
    <col min="27" max="27" width="1.375" style="45" customWidth="1"/>
    <col min="28" max="38" width="8.875" style="45" hidden="1" customWidth="1"/>
    <col min="39" max="16384" width="9" style="45"/>
  </cols>
  <sheetData>
    <row r="1" spans="1:38" ht="21" customHeight="1" x14ac:dyDescent="0.25">
      <c r="Z1" s="50" t="s">
        <v>2597</v>
      </c>
    </row>
    <row r="2" spans="1:38" ht="19.5" x14ac:dyDescent="0.3">
      <c r="A2" s="144" t="s">
        <v>2608</v>
      </c>
      <c r="H2" s="51" t="s">
        <v>2609</v>
      </c>
      <c r="I2" s="52" t="s">
        <v>2610</v>
      </c>
      <c r="AA2" s="53"/>
    </row>
    <row r="3" spans="1:38" ht="19.5" x14ac:dyDescent="0.3">
      <c r="H3" s="51"/>
      <c r="I3" s="52"/>
      <c r="AA3" s="53"/>
    </row>
    <row r="4" spans="1:38" x14ac:dyDescent="0.25">
      <c r="Z4" s="54"/>
      <c r="AA4" s="53"/>
    </row>
    <row r="5" spans="1:38" ht="16.5" customHeight="1" thickBot="1" x14ac:dyDescent="0.3">
      <c r="A5" s="54" t="s">
        <v>695</v>
      </c>
      <c r="C5" s="55" t="s">
        <v>107</v>
      </c>
      <c r="D5" s="56"/>
      <c r="E5" s="57"/>
      <c r="F5" s="54" t="s">
        <v>108</v>
      </c>
      <c r="G5" s="54" t="s">
        <v>108</v>
      </c>
      <c r="H5" s="54"/>
      <c r="I5" s="54"/>
      <c r="J5" s="54"/>
      <c r="K5" s="58"/>
      <c r="L5" s="54"/>
      <c r="M5" s="54"/>
      <c r="N5" s="54"/>
      <c r="O5" s="54" t="s">
        <v>109</v>
      </c>
      <c r="P5" s="54" t="s">
        <v>109</v>
      </c>
      <c r="Q5" s="54"/>
      <c r="T5" s="54"/>
      <c r="U5" s="54"/>
      <c r="V5" s="54"/>
      <c r="W5" s="54"/>
      <c r="X5" s="54"/>
      <c r="Y5" s="54"/>
      <c r="Z5" s="54"/>
      <c r="AA5" s="59"/>
    </row>
    <row r="6" spans="1:38" ht="18" customHeight="1" x14ac:dyDescent="0.25">
      <c r="A6" s="416" t="s">
        <v>17</v>
      </c>
      <c r="B6" s="418" t="s">
        <v>692</v>
      </c>
      <c r="C6" s="420" t="s">
        <v>2625</v>
      </c>
      <c r="D6" s="422" t="s">
        <v>18</v>
      </c>
      <c r="E6" s="422" t="s">
        <v>18</v>
      </c>
      <c r="F6" s="60" t="s">
        <v>9</v>
      </c>
      <c r="G6" s="60" t="s">
        <v>9</v>
      </c>
      <c r="H6" s="60" t="s">
        <v>14</v>
      </c>
      <c r="I6" s="60" t="s">
        <v>14</v>
      </c>
      <c r="J6" s="60" t="s">
        <v>10</v>
      </c>
      <c r="K6" s="61" t="s">
        <v>174</v>
      </c>
      <c r="L6" s="61" t="s">
        <v>174</v>
      </c>
      <c r="M6" s="60" t="s">
        <v>2611</v>
      </c>
      <c r="N6" s="60" t="s">
        <v>2611</v>
      </c>
      <c r="O6" s="60" t="s">
        <v>21</v>
      </c>
      <c r="P6" s="60" t="s">
        <v>21</v>
      </c>
      <c r="Q6" s="60" t="s">
        <v>15</v>
      </c>
      <c r="R6" s="60" t="s">
        <v>15</v>
      </c>
      <c r="S6" s="60" t="s">
        <v>20</v>
      </c>
      <c r="T6" s="60" t="s">
        <v>20</v>
      </c>
      <c r="U6" s="60" t="s">
        <v>22</v>
      </c>
      <c r="V6" s="60" t="s">
        <v>22</v>
      </c>
      <c r="W6" s="60" t="s">
        <v>762</v>
      </c>
      <c r="X6" s="60" t="s">
        <v>16</v>
      </c>
      <c r="Y6" s="60" t="s">
        <v>759</v>
      </c>
      <c r="Z6" s="414" t="s">
        <v>2612</v>
      </c>
      <c r="AA6" s="62"/>
    </row>
    <row r="7" spans="1:38" ht="18" customHeight="1" thickBot="1" x14ac:dyDescent="0.3">
      <c r="A7" s="417"/>
      <c r="B7" s="419"/>
      <c r="C7" s="421"/>
      <c r="D7" s="423"/>
      <c r="E7" s="423"/>
      <c r="F7" s="63" t="s">
        <v>2613</v>
      </c>
      <c r="G7" s="63" t="s">
        <v>2613</v>
      </c>
      <c r="H7" s="63" t="s">
        <v>13</v>
      </c>
      <c r="I7" s="63" t="s">
        <v>13</v>
      </c>
      <c r="J7" s="63" t="s">
        <v>2613</v>
      </c>
      <c r="K7" s="64" t="s">
        <v>175</v>
      </c>
      <c r="L7" s="64" t="s">
        <v>175</v>
      </c>
      <c r="M7" s="63" t="s">
        <v>2614</v>
      </c>
      <c r="N7" s="63" t="s">
        <v>2614</v>
      </c>
      <c r="O7" s="63" t="s">
        <v>2615</v>
      </c>
      <c r="P7" s="63" t="s">
        <v>2615</v>
      </c>
      <c r="Q7" s="63" t="s">
        <v>2615</v>
      </c>
      <c r="R7" s="63" t="s">
        <v>2615</v>
      </c>
      <c r="S7" s="63" t="s">
        <v>2615</v>
      </c>
      <c r="T7" s="63" t="s">
        <v>2615</v>
      </c>
      <c r="U7" s="63" t="s">
        <v>2616</v>
      </c>
      <c r="V7" s="63" t="s">
        <v>2617</v>
      </c>
      <c r="W7" s="63" t="s">
        <v>2618</v>
      </c>
      <c r="X7" s="63" t="s">
        <v>2618</v>
      </c>
      <c r="Y7" s="63" t="s">
        <v>760</v>
      </c>
      <c r="Z7" s="415"/>
      <c r="AC7" s="45" t="s">
        <v>30</v>
      </c>
      <c r="AD7" s="45" t="s">
        <v>31</v>
      </c>
      <c r="AE7" s="65" t="s">
        <v>28</v>
      </c>
      <c r="AF7" s="45" t="s">
        <v>29</v>
      </c>
      <c r="AG7" s="65" t="s">
        <v>23</v>
      </c>
      <c r="AH7" s="65" t="s">
        <v>24</v>
      </c>
      <c r="AI7" s="65" t="s">
        <v>25</v>
      </c>
      <c r="AJ7" s="65" t="s">
        <v>26</v>
      </c>
      <c r="AK7" s="66" t="s">
        <v>22</v>
      </c>
      <c r="AL7" s="65" t="s">
        <v>27</v>
      </c>
    </row>
    <row r="8" spans="1:38" ht="14.25" customHeight="1" x14ac:dyDescent="0.25">
      <c r="A8" s="67"/>
      <c r="B8" s="129"/>
      <c r="C8" s="69"/>
      <c r="D8" s="70" t="str">
        <f t="shared" ref="D8:D43" si="0">IF(B8="","",E8)</f>
        <v/>
      </c>
      <c r="E8" s="71" t="e">
        <f>IF(AD8="","",AD8)</f>
        <v>#N/A</v>
      </c>
      <c r="F8" s="72" t="str">
        <f>G8</f>
        <v/>
      </c>
      <c r="G8" s="130" t="str">
        <f>IF(B8="","",J8/((100-K8)/100))</f>
        <v/>
      </c>
      <c r="H8" s="74" t="str">
        <f>I8</f>
        <v/>
      </c>
      <c r="I8" s="75" t="str">
        <f t="shared" ref="I8:I43" si="1">IF(B8="","",ROUND(G8*AF8,1))</f>
        <v/>
      </c>
      <c r="J8" s="76"/>
      <c r="K8" s="77" t="str">
        <f>IF(B8="","",L8)</f>
        <v/>
      </c>
      <c r="L8" s="71" t="e">
        <f>AE8</f>
        <v>#N/A</v>
      </c>
      <c r="M8" s="78" t="str">
        <f>N8</f>
        <v/>
      </c>
      <c r="N8" s="71" t="str">
        <f t="shared" ref="N8:N43" si="2">IF(B8="","",ROUND((J8*AG8)/100,0))</f>
        <v/>
      </c>
      <c r="O8" s="72" t="str">
        <f>P8</f>
        <v/>
      </c>
      <c r="P8" s="75" t="str">
        <f t="shared" ref="P8:P43" si="3">IF(B8="","",ROUND((J8*AH8)/100,1))</f>
        <v/>
      </c>
      <c r="Q8" s="72" t="str">
        <f>R8</f>
        <v/>
      </c>
      <c r="R8" s="75" t="str">
        <f t="shared" ref="R8:R43" si="4">IF(B8="","",ROUND((J8*AI8)/100,1))</f>
        <v/>
      </c>
      <c r="S8" s="72" t="str">
        <f>T8</f>
        <v/>
      </c>
      <c r="T8" s="75" t="str">
        <f t="shared" ref="T8:T43" si="5">IF(B8="","",ROUND((J8*AJ8)/100,1))</f>
        <v/>
      </c>
      <c r="U8" s="72" t="str">
        <f>V8</f>
        <v/>
      </c>
      <c r="V8" s="75" t="str">
        <f t="shared" ref="V8:V43" si="6">IF(B8="","",ROUND((J8*AK8)/100,1))</f>
        <v/>
      </c>
      <c r="W8" s="72" t="str">
        <f>X8</f>
        <v/>
      </c>
      <c r="X8" s="71" t="str">
        <f t="shared" ref="X8:X43" si="7">IF(B8="","",ROUND((J8*AL8)/100,1))</f>
        <v/>
      </c>
      <c r="Y8" s="79"/>
      <c r="Z8" s="80"/>
      <c r="AC8" s="81" t="e">
        <f>VLOOKUP(B8,栄養データ!$A$2:$J$480,1,)</f>
        <v>#N/A</v>
      </c>
      <c r="AD8" s="81" t="e">
        <f>VLOOKUP(B8,栄養データ!$A$2:$J$480,3,)</f>
        <v>#N/A</v>
      </c>
      <c r="AE8" s="81" t="e">
        <f>VLOOKUP(B8,栄養データ!$A$2:$J$480,4,)</f>
        <v>#N/A</v>
      </c>
      <c r="AF8" s="81" t="e">
        <f>VLOOKUP(B8,栄養データ!$A$2:$K$480,11,)</f>
        <v>#N/A</v>
      </c>
      <c r="AG8" s="81" t="e">
        <f>VLOOKUP(B8,栄養データ!$A$2:$J$480,5,)</f>
        <v>#N/A</v>
      </c>
      <c r="AH8" s="81" t="e">
        <f>VLOOKUP(B8,栄養データ!$A$2:$J$480,6,)</f>
        <v>#N/A</v>
      </c>
      <c r="AI8" s="81" t="e">
        <f>VLOOKUP(B8,栄養データ!$A$2:$J$480,7,)</f>
        <v>#N/A</v>
      </c>
      <c r="AJ8" s="81" t="e">
        <f>VLOOKUP(B8,栄養データ!$A$2:$J$480,8,)</f>
        <v>#N/A</v>
      </c>
      <c r="AK8" s="81" t="e">
        <f>VLOOKUP(B8,栄養データ!$A$2:$J$480,9,)</f>
        <v>#N/A</v>
      </c>
      <c r="AL8" s="81" t="e">
        <f>VLOOKUP(B8,栄養データ!$A$2:$J$480,10,)</f>
        <v>#N/A</v>
      </c>
    </row>
    <row r="9" spans="1:38" ht="14.25" customHeight="1" x14ac:dyDescent="0.25">
      <c r="A9" s="82"/>
      <c r="B9" s="83"/>
      <c r="C9" s="84"/>
      <c r="D9" s="85" t="str">
        <f t="shared" si="0"/>
        <v/>
      </c>
      <c r="E9" s="86" t="e">
        <f>IF(AD9="","",AD9)</f>
        <v>#N/A</v>
      </c>
      <c r="F9" s="87" t="str">
        <f t="shared" ref="F9:F43" si="8">G9</f>
        <v/>
      </c>
      <c r="G9" s="73" t="str">
        <f t="shared" ref="G9:G43" si="9">IF(B9="","",J9/((100-K9)/100))</f>
        <v/>
      </c>
      <c r="H9" s="88" t="str">
        <f t="shared" ref="H9:H43" si="10">I9</f>
        <v/>
      </c>
      <c r="I9" s="89" t="str">
        <f t="shared" si="1"/>
        <v/>
      </c>
      <c r="J9" s="90"/>
      <c r="K9" s="81" t="str">
        <f>IF(B9="","",L9)</f>
        <v/>
      </c>
      <c r="L9" s="86" t="e">
        <f t="shared" ref="L9:L43" si="11">AE9</f>
        <v>#N/A</v>
      </c>
      <c r="M9" s="91" t="str">
        <f t="shared" ref="M9:M43" si="12">N9</f>
        <v/>
      </c>
      <c r="N9" s="86" t="str">
        <f t="shared" si="2"/>
        <v/>
      </c>
      <c r="O9" s="87" t="str">
        <f t="shared" ref="O9:O43" si="13">P9</f>
        <v/>
      </c>
      <c r="P9" s="89" t="str">
        <f t="shared" si="3"/>
        <v/>
      </c>
      <c r="Q9" s="87" t="str">
        <f t="shared" ref="Q9:Q43" si="14">R9</f>
        <v/>
      </c>
      <c r="R9" s="89" t="str">
        <f t="shared" si="4"/>
        <v/>
      </c>
      <c r="S9" s="87" t="str">
        <f t="shared" ref="S9:S43" si="15">T9</f>
        <v/>
      </c>
      <c r="T9" s="89" t="str">
        <f t="shared" si="5"/>
        <v/>
      </c>
      <c r="U9" s="87" t="str">
        <f t="shared" ref="U9:U43" si="16">V9</f>
        <v/>
      </c>
      <c r="V9" s="89" t="str">
        <f t="shared" si="6"/>
        <v/>
      </c>
      <c r="W9" s="87" t="str">
        <f t="shared" ref="W9:W43" si="17">X9</f>
        <v/>
      </c>
      <c r="X9" s="86" t="str">
        <f t="shared" si="7"/>
        <v/>
      </c>
      <c r="Y9" s="92"/>
      <c r="Z9" s="93"/>
      <c r="AC9" s="81" t="e">
        <f>VLOOKUP(B9,栄養データ!$A$2:$J$480,1,)</f>
        <v>#N/A</v>
      </c>
      <c r="AD9" s="81" t="e">
        <f>VLOOKUP(B9,栄養データ!$A$2:$J$480,3,)</f>
        <v>#N/A</v>
      </c>
      <c r="AE9" s="81" t="e">
        <f>VLOOKUP(B9,栄養データ!$A$2:$J$480,4,)</f>
        <v>#N/A</v>
      </c>
      <c r="AF9" s="81" t="e">
        <f>VLOOKUP(B9,栄養データ!$A$2:$K$480,11,)</f>
        <v>#N/A</v>
      </c>
      <c r="AG9" s="81" t="e">
        <f>VLOOKUP(B9,栄養データ!$A$2:$J$480,5,)</f>
        <v>#N/A</v>
      </c>
      <c r="AH9" s="81" t="e">
        <f>VLOOKUP(B9,栄養データ!$A$2:$J$480,6,)</f>
        <v>#N/A</v>
      </c>
      <c r="AI9" s="81" t="e">
        <f>VLOOKUP(B9,栄養データ!$A$2:$J$480,7,)</f>
        <v>#N/A</v>
      </c>
      <c r="AJ9" s="81" t="e">
        <f>VLOOKUP(B9,栄養データ!$A$2:$J$480,8,)</f>
        <v>#N/A</v>
      </c>
      <c r="AK9" s="81" t="e">
        <f>VLOOKUP(B9,栄養データ!$A$2:$J$480,9,)</f>
        <v>#N/A</v>
      </c>
      <c r="AL9" s="81" t="e">
        <f>VLOOKUP(B9,栄養データ!$A$2:$J$480,10,)</f>
        <v>#N/A</v>
      </c>
    </row>
    <row r="10" spans="1:38" ht="14.25" customHeight="1" x14ac:dyDescent="0.25">
      <c r="A10" s="82"/>
      <c r="B10" s="83"/>
      <c r="C10" s="84"/>
      <c r="D10" s="85" t="str">
        <f t="shared" si="0"/>
        <v/>
      </c>
      <c r="E10" s="86" t="e">
        <f>IF(AD10="","",AD10)</f>
        <v>#N/A</v>
      </c>
      <c r="F10" s="87" t="str">
        <f t="shared" si="8"/>
        <v/>
      </c>
      <c r="G10" s="73" t="str">
        <f t="shared" si="9"/>
        <v/>
      </c>
      <c r="H10" s="88" t="str">
        <f t="shared" si="10"/>
        <v/>
      </c>
      <c r="I10" s="89" t="str">
        <f t="shared" si="1"/>
        <v/>
      </c>
      <c r="J10" s="90"/>
      <c r="K10" s="81" t="str">
        <f t="shared" ref="K10:K43" si="18">IF(B10="","",L10)</f>
        <v/>
      </c>
      <c r="L10" s="86" t="e">
        <f t="shared" si="11"/>
        <v>#N/A</v>
      </c>
      <c r="M10" s="91" t="str">
        <f t="shared" si="12"/>
        <v/>
      </c>
      <c r="N10" s="86" t="str">
        <f t="shared" si="2"/>
        <v/>
      </c>
      <c r="O10" s="87" t="str">
        <f t="shared" si="13"/>
        <v/>
      </c>
      <c r="P10" s="89" t="str">
        <f t="shared" si="3"/>
        <v/>
      </c>
      <c r="Q10" s="87" t="str">
        <f t="shared" si="14"/>
        <v/>
      </c>
      <c r="R10" s="89" t="str">
        <f t="shared" si="4"/>
        <v/>
      </c>
      <c r="S10" s="87" t="str">
        <f t="shared" si="15"/>
        <v/>
      </c>
      <c r="T10" s="89" t="str">
        <f t="shared" si="5"/>
        <v/>
      </c>
      <c r="U10" s="87" t="str">
        <f t="shared" si="16"/>
        <v/>
      </c>
      <c r="V10" s="89" t="str">
        <f t="shared" si="6"/>
        <v/>
      </c>
      <c r="W10" s="87" t="str">
        <f t="shared" si="17"/>
        <v/>
      </c>
      <c r="X10" s="86" t="str">
        <f t="shared" si="7"/>
        <v/>
      </c>
      <c r="Y10" s="92"/>
      <c r="Z10" s="93"/>
      <c r="AC10" s="81" t="e">
        <f>VLOOKUP(B10,栄養データ!$A$2:$J$480,1,)</f>
        <v>#N/A</v>
      </c>
      <c r="AD10" s="81" t="e">
        <f>VLOOKUP(B10,栄養データ!$A$2:$J$480,3,)</f>
        <v>#N/A</v>
      </c>
      <c r="AE10" s="81" t="e">
        <f>VLOOKUP(B10,栄養データ!$A$2:$J$480,4,)</f>
        <v>#N/A</v>
      </c>
      <c r="AF10" s="81" t="e">
        <f>VLOOKUP(B10,栄養データ!$A$2:$K$480,11,)</f>
        <v>#N/A</v>
      </c>
      <c r="AG10" s="81" t="e">
        <f>VLOOKUP(B10,栄養データ!$A$2:$J$480,5,)</f>
        <v>#N/A</v>
      </c>
      <c r="AH10" s="81" t="e">
        <f>VLOOKUP(B10,栄養データ!$A$2:$J$480,6,)</f>
        <v>#N/A</v>
      </c>
      <c r="AI10" s="81" t="e">
        <f>VLOOKUP(B10,栄養データ!$A$2:$J$480,7,)</f>
        <v>#N/A</v>
      </c>
      <c r="AJ10" s="81" t="e">
        <f>VLOOKUP(B10,栄養データ!$A$2:$J$480,8,)</f>
        <v>#N/A</v>
      </c>
      <c r="AK10" s="81" t="e">
        <f>VLOOKUP(B10,栄養データ!$A$2:$J$480,9,)</f>
        <v>#N/A</v>
      </c>
      <c r="AL10" s="81" t="e">
        <f>VLOOKUP(B10,栄養データ!$A$2:$J$480,10,)</f>
        <v>#N/A</v>
      </c>
    </row>
    <row r="11" spans="1:38" ht="14.25" customHeight="1" x14ac:dyDescent="0.25">
      <c r="A11" s="82"/>
      <c r="B11" s="83"/>
      <c r="C11" s="84"/>
      <c r="D11" s="85" t="str">
        <f t="shared" si="0"/>
        <v/>
      </c>
      <c r="E11" s="86" t="e">
        <f t="shared" ref="E11:E26" si="19">IF(AD11="","",AD11)</f>
        <v>#N/A</v>
      </c>
      <c r="F11" s="87" t="str">
        <f t="shared" si="8"/>
        <v/>
      </c>
      <c r="G11" s="73" t="str">
        <f t="shared" si="9"/>
        <v/>
      </c>
      <c r="H11" s="88" t="str">
        <f t="shared" si="10"/>
        <v/>
      </c>
      <c r="I11" s="89" t="str">
        <f t="shared" si="1"/>
        <v/>
      </c>
      <c r="J11" s="90"/>
      <c r="K11" s="81" t="str">
        <f t="shared" si="18"/>
        <v/>
      </c>
      <c r="L11" s="86" t="e">
        <f t="shared" si="11"/>
        <v>#N/A</v>
      </c>
      <c r="M11" s="91" t="str">
        <f t="shared" si="12"/>
        <v/>
      </c>
      <c r="N11" s="86" t="str">
        <f t="shared" si="2"/>
        <v/>
      </c>
      <c r="O11" s="87" t="str">
        <f t="shared" si="13"/>
        <v/>
      </c>
      <c r="P11" s="89" t="str">
        <f t="shared" si="3"/>
        <v/>
      </c>
      <c r="Q11" s="87" t="str">
        <f t="shared" si="14"/>
        <v/>
      </c>
      <c r="R11" s="89" t="str">
        <f t="shared" si="4"/>
        <v/>
      </c>
      <c r="S11" s="87" t="str">
        <f t="shared" si="15"/>
        <v/>
      </c>
      <c r="T11" s="89" t="str">
        <f t="shared" si="5"/>
        <v/>
      </c>
      <c r="U11" s="87" t="str">
        <f t="shared" si="16"/>
        <v/>
      </c>
      <c r="V11" s="89" t="str">
        <f t="shared" si="6"/>
        <v/>
      </c>
      <c r="W11" s="87" t="str">
        <f t="shared" si="17"/>
        <v/>
      </c>
      <c r="X11" s="86" t="str">
        <f t="shared" si="7"/>
        <v/>
      </c>
      <c r="Y11" s="92"/>
      <c r="Z11" s="93"/>
      <c r="AC11" s="81" t="e">
        <f>VLOOKUP(B11,栄養データ!$A$2:$J$480,1,)</f>
        <v>#N/A</v>
      </c>
      <c r="AD11" s="81" t="e">
        <f>VLOOKUP(B11,栄養データ!$A$2:$J$480,3,)</f>
        <v>#N/A</v>
      </c>
      <c r="AE11" s="81" t="e">
        <f>VLOOKUP(B11,栄養データ!$A$2:$J$480,4,)</f>
        <v>#N/A</v>
      </c>
      <c r="AF11" s="81" t="e">
        <f>VLOOKUP(B11,栄養データ!$A$2:$K$480,11,)</f>
        <v>#N/A</v>
      </c>
      <c r="AG11" s="81" t="e">
        <f>VLOOKUP(B11,栄養データ!$A$2:$J$480,5,)</f>
        <v>#N/A</v>
      </c>
      <c r="AH11" s="81" t="e">
        <f>VLOOKUP(B11,栄養データ!$A$2:$J$480,6,)</f>
        <v>#N/A</v>
      </c>
      <c r="AI11" s="81" t="e">
        <f>VLOOKUP(B11,栄養データ!$A$2:$J$480,7,)</f>
        <v>#N/A</v>
      </c>
      <c r="AJ11" s="81" t="e">
        <f>VLOOKUP(B11,栄養データ!$A$2:$J$480,8,)</f>
        <v>#N/A</v>
      </c>
      <c r="AK11" s="81" t="e">
        <f>VLOOKUP(B11,栄養データ!$A$2:$J$480,9,)</f>
        <v>#N/A</v>
      </c>
      <c r="AL11" s="81" t="e">
        <f>VLOOKUP(B11,栄養データ!$A$2:$J$480,10,)</f>
        <v>#N/A</v>
      </c>
    </row>
    <row r="12" spans="1:38" ht="14.25" customHeight="1" x14ac:dyDescent="0.25">
      <c r="A12" s="82"/>
      <c r="B12" s="83"/>
      <c r="C12" s="84"/>
      <c r="D12" s="85" t="str">
        <f t="shared" si="0"/>
        <v/>
      </c>
      <c r="E12" s="86" t="e">
        <f t="shared" si="19"/>
        <v>#N/A</v>
      </c>
      <c r="F12" s="87" t="str">
        <f t="shared" si="8"/>
        <v/>
      </c>
      <c r="G12" s="73" t="str">
        <f t="shared" si="9"/>
        <v/>
      </c>
      <c r="H12" s="88" t="str">
        <f t="shared" si="10"/>
        <v/>
      </c>
      <c r="I12" s="89" t="str">
        <f t="shared" si="1"/>
        <v/>
      </c>
      <c r="J12" s="90"/>
      <c r="K12" s="81" t="str">
        <f t="shared" si="18"/>
        <v/>
      </c>
      <c r="L12" s="86" t="e">
        <f t="shared" si="11"/>
        <v>#N/A</v>
      </c>
      <c r="M12" s="91" t="str">
        <f t="shared" si="12"/>
        <v/>
      </c>
      <c r="N12" s="86" t="str">
        <f t="shared" si="2"/>
        <v/>
      </c>
      <c r="O12" s="87" t="str">
        <f t="shared" si="13"/>
        <v/>
      </c>
      <c r="P12" s="89" t="str">
        <f t="shared" si="3"/>
        <v/>
      </c>
      <c r="Q12" s="87" t="str">
        <f t="shared" si="14"/>
        <v/>
      </c>
      <c r="R12" s="89" t="str">
        <f t="shared" si="4"/>
        <v/>
      </c>
      <c r="S12" s="87" t="str">
        <f t="shared" si="15"/>
        <v/>
      </c>
      <c r="T12" s="89" t="str">
        <f t="shared" si="5"/>
        <v/>
      </c>
      <c r="U12" s="87" t="str">
        <f t="shared" si="16"/>
        <v/>
      </c>
      <c r="V12" s="89" t="str">
        <f t="shared" si="6"/>
        <v/>
      </c>
      <c r="W12" s="87" t="str">
        <f t="shared" si="17"/>
        <v/>
      </c>
      <c r="X12" s="86" t="str">
        <f t="shared" si="7"/>
        <v/>
      </c>
      <c r="Y12" s="92"/>
      <c r="Z12" s="93"/>
      <c r="AC12" s="81" t="e">
        <f>VLOOKUP(B12,栄養データ!$A$2:$J$480,1,)</f>
        <v>#N/A</v>
      </c>
      <c r="AD12" s="81" t="e">
        <f>VLOOKUP(B12,栄養データ!$A$2:$J$480,3,)</f>
        <v>#N/A</v>
      </c>
      <c r="AE12" s="81" t="e">
        <f>VLOOKUP(B12,栄養データ!$A$2:$J$480,4,)</f>
        <v>#N/A</v>
      </c>
      <c r="AF12" s="81" t="e">
        <f>VLOOKUP(B12,栄養データ!$A$2:$K$480,11,)</f>
        <v>#N/A</v>
      </c>
      <c r="AG12" s="81" t="e">
        <f>VLOOKUP(B12,栄養データ!$A$2:$J$480,5,)</f>
        <v>#N/A</v>
      </c>
      <c r="AH12" s="81" t="e">
        <f>VLOOKUP(B12,栄養データ!$A$2:$J$480,6,)</f>
        <v>#N/A</v>
      </c>
      <c r="AI12" s="81" t="e">
        <f>VLOOKUP(B12,栄養データ!$A$2:$J$480,7,)</f>
        <v>#N/A</v>
      </c>
      <c r="AJ12" s="81" t="e">
        <f>VLOOKUP(B12,栄養データ!$A$2:$J$480,8,)</f>
        <v>#N/A</v>
      </c>
      <c r="AK12" s="81" t="e">
        <f>VLOOKUP(B12,栄養データ!$A$2:$J$480,9,)</f>
        <v>#N/A</v>
      </c>
      <c r="AL12" s="81" t="e">
        <f>VLOOKUP(B12,栄養データ!$A$2:$J$480,10,)</f>
        <v>#N/A</v>
      </c>
    </row>
    <row r="13" spans="1:38" ht="14.25" customHeight="1" x14ac:dyDescent="0.25">
      <c r="A13" s="82"/>
      <c r="B13" s="83"/>
      <c r="C13" s="84"/>
      <c r="D13" s="85" t="str">
        <f t="shared" si="0"/>
        <v/>
      </c>
      <c r="E13" s="86" t="e">
        <f t="shared" si="19"/>
        <v>#N/A</v>
      </c>
      <c r="F13" s="87" t="str">
        <f t="shared" si="8"/>
        <v/>
      </c>
      <c r="G13" s="73" t="str">
        <f t="shared" si="9"/>
        <v/>
      </c>
      <c r="H13" s="88" t="str">
        <f t="shared" si="10"/>
        <v/>
      </c>
      <c r="I13" s="89" t="str">
        <f t="shared" si="1"/>
        <v/>
      </c>
      <c r="J13" s="90"/>
      <c r="K13" s="81" t="str">
        <f t="shared" si="18"/>
        <v/>
      </c>
      <c r="L13" s="86" t="e">
        <f t="shared" si="11"/>
        <v>#N/A</v>
      </c>
      <c r="M13" s="91" t="str">
        <f t="shared" si="12"/>
        <v/>
      </c>
      <c r="N13" s="86" t="str">
        <f t="shared" si="2"/>
        <v/>
      </c>
      <c r="O13" s="87" t="str">
        <f t="shared" si="13"/>
        <v/>
      </c>
      <c r="P13" s="89" t="str">
        <f t="shared" si="3"/>
        <v/>
      </c>
      <c r="Q13" s="87" t="str">
        <f t="shared" si="14"/>
        <v/>
      </c>
      <c r="R13" s="89" t="str">
        <f t="shared" si="4"/>
        <v/>
      </c>
      <c r="S13" s="87" t="str">
        <f t="shared" si="15"/>
        <v/>
      </c>
      <c r="T13" s="89" t="str">
        <f t="shared" si="5"/>
        <v/>
      </c>
      <c r="U13" s="87" t="str">
        <f t="shared" si="16"/>
        <v/>
      </c>
      <c r="V13" s="89" t="str">
        <f t="shared" si="6"/>
        <v/>
      </c>
      <c r="W13" s="87" t="str">
        <f t="shared" si="17"/>
        <v/>
      </c>
      <c r="X13" s="86" t="str">
        <f t="shared" si="7"/>
        <v/>
      </c>
      <c r="Y13" s="92"/>
      <c r="Z13" s="93"/>
      <c r="AC13" s="81" t="e">
        <f>VLOOKUP(B13,栄養データ!$A$2:$J$480,1,)</f>
        <v>#N/A</v>
      </c>
      <c r="AD13" s="81" t="e">
        <f>VLOOKUP(B13,栄養データ!$A$2:$J$480,3,)</f>
        <v>#N/A</v>
      </c>
      <c r="AE13" s="81" t="e">
        <f>VLOOKUP(B13,栄養データ!$A$2:$J$480,4,)</f>
        <v>#N/A</v>
      </c>
      <c r="AF13" s="81" t="e">
        <f>VLOOKUP(B13,栄養データ!$A$2:$K$480,11,)</f>
        <v>#N/A</v>
      </c>
      <c r="AG13" s="81" t="e">
        <f>VLOOKUP(B13,栄養データ!$A$2:$J$480,5,)</f>
        <v>#N/A</v>
      </c>
      <c r="AH13" s="81" t="e">
        <f>VLOOKUP(B13,栄養データ!$A$2:$J$480,6,)</f>
        <v>#N/A</v>
      </c>
      <c r="AI13" s="81" t="e">
        <f>VLOOKUP(B13,栄養データ!$A$2:$J$480,7,)</f>
        <v>#N/A</v>
      </c>
      <c r="AJ13" s="81" t="e">
        <f>VLOOKUP(B13,栄養データ!$A$2:$J$480,8,)</f>
        <v>#N/A</v>
      </c>
      <c r="AK13" s="81" t="e">
        <f>VLOOKUP(B13,栄養データ!$A$2:$J$480,9,)</f>
        <v>#N/A</v>
      </c>
      <c r="AL13" s="81" t="e">
        <f>VLOOKUP(B13,栄養データ!$A$2:$J$480,10,)</f>
        <v>#N/A</v>
      </c>
    </row>
    <row r="14" spans="1:38" ht="14.25" customHeight="1" x14ac:dyDescent="0.25">
      <c r="A14" s="94" t="s">
        <v>2619</v>
      </c>
      <c r="B14" s="83" t="s">
        <v>2905</v>
      </c>
      <c r="C14" s="84"/>
      <c r="D14" s="85" t="str">
        <f>IF(B14="","",E14)</f>
        <v>精白米</v>
      </c>
      <c r="E14" s="86" t="str">
        <f t="shared" si="19"/>
        <v>精白米</v>
      </c>
      <c r="F14" s="87">
        <f t="shared" si="8"/>
        <v>60</v>
      </c>
      <c r="G14" s="73">
        <f t="shared" si="9"/>
        <v>60</v>
      </c>
      <c r="H14" s="88">
        <f t="shared" si="10"/>
        <v>20.399999999999999</v>
      </c>
      <c r="I14" s="89">
        <f>IF(B14="","",ROUND(G14*AF14,1))</f>
        <v>20.399999999999999</v>
      </c>
      <c r="J14" s="90">
        <v>60</v>
      </c>
      <c r="K14" s="81">
        <f t="shared" si="18"/>
        <v>0</v>
      </c>
      <c r="L14" s="86">
        <f t="shared" si="11"/>
        <v>0</v>
      </c>
      <c r="M14" s="91">
        <f t="shared" si="12"/>
        <v>215</v>
      </c>
      <c r="N14" s="86">
        <f t="shared" si="2"/>
        <v>215</v>
      </c>
      <c r="O14" s="87">
        <f t="shared" si="13"/>
        <v>3.7</v>
      </c>
      <c r="P14" s="89">
        <f t="shared" si="3"/>
        <v>3.7</v>
      </c>
      <c r="Q14" s="87">
        <f t="shared" si="14"/>
        <v>0.5</v>
      </c>
      <c r="R14" s="89">
        <f t="shared" si="4"/>
        <v>0.5</v>
      </c>
      <c r="S14" s="87">
        <f t="shared" si="15"/>
        <v>46.6</v>
      </c>
      <c r="T14" s="89">
        <f t="shared" si="5"/>
        <v>46.6</v>
      </c>
      <c r="U14" s="87">
        <f t="shared" si="16"/>
        <v>0.5</v>
      </c>
      <c r="V14" s="89">
        <f t="shared" si="6"/>
        <v>0.5</v>
      </c>
      <c r="W14" s="87">
        <f t="shared" si="17"/>
        <v>0</v>
      </c>
      <c r="X14" s="86">
        <f t="shared" si="7"/>
        <v>0</v>
      </c>
      <c r="Y14" s="92"/>
      <c r="Z14" s="93"/>
      <c r="AC14" s="81" t="str">
        <f>VLOOKUP(B14,栄養データ!$A$2:$J$480,1,)</f>
        <v>01083</v>
      </c>
      <c r="AD14" s="81" t="str">
        <f>VLOOKUP(B14,栄養データ!$A$2:$J$480,3,)</f>
        <v>精白米</v>
      </c>
      <c r="AE14" s="81">
        <f>VLOOKUP(B14,栄養データ!$A$2:$J$480,4,)</f>
        <v>0</v>
      </c>
      <c r="AF14" s="81">
        <f>VLOOKUP(B14,栄養データ!$A$2:$K$480,11,)</f>
        <v>0.34</v>
      </c>
      <c r="AG14" s="81">
        <f>VLOOKUP(B14,栄養データ!$A$2:$J$480,5,)</f>
        <v>358</v>
      </c>
      <c r="AH14" s="81">
        <f>VLOOKUP(B14,栄養データ!$A$2:$J$480,6,)</f>
        <v>6.1</v>
      </c>
      <c r="AI14" s="81">
        <f>VLOOKUP(B14,栄養データ!$A$2:$J$480,7,)</f>
        <v>0.9</v>
      </c>
      <c r="AJ14" s="81">
        <f>VLOOKUP(B14,栄養データ!$A$2:$J$480,8,)</f>
        <v>77.599999999999994</v>
      </c>
      <c r="AK14" s="81">
        <f>VLOOKUP(B14,栄養データ!$A$2:$J$480,9,)</f>
        <v>0.8</v>
      </c>
      <c r="AL14" s="81">
        <f>VLOOKUP(B14,栄養データ!$A$2:$J$480,10,)</f>
        <v>0</v>
      </c>
    </row>
    <row r="15" spans="1:38" ht="14.25" customHeight="1" x14ac:dyDescent="0.25">
      <c r="A15" s="82"/>
      <c r="B15" s="143" t="s">
        <v>2620</v>
      </c>
      <c r="C15" s="84"/>
      <c r="D15" s="85" t="str">
        <f t="shared" si="0"/>
        <v>牛バラスライス2.5ｍｍ厚</v>
      </c>
      <c r="E15" s="86" t="str">
        <f t="shared" si="19"/>
        <v>牛バラスライス2.5ｍｍ厚</v>
      </c>
      <c r="F15" s="87">
        <f t="shared" si="8"/>
        <v>30</v>
      </c>
      <c r="G15" s="73">
        <f t="shared" si="9"/>
        <v>30</v>
      </c>
      <c r="H15" s="88">
        <f t="shared" si="10"/>
        <v>40.799999999999997</v>
      </c>
      <c r="I15" s="89">
        <f t="shared" si="1"/>
        <v>40.799999999999997</v>
      </c>
      <c r="J15" s="90">
        <v>30</v>
      </c>
      <c r="K15" s="81">
        <f t="shared" si="18"/>
        <v>0</v>
      </c>
      <c r="L15" s="86">
        <f t="shared" si="11"/>
        <v>0</v>
      </c>
      <c r="M15" s="91">
        <f t="shared" si="12"/>
        <v>111</v>
      </c>
      <c r="N15" s="86">
        <f t="shared" si="2"/>
        <v>111</v>
      </c>
      <c r="O15" s="87">
        <f t="shared" si="13"/>
        <v>4.3</v>
      </c>
      <c r="P15" s="89">
        <f t="shared" si="3"/>
        <v>4.3</v>
      </c>
      <c r="Q15" s="87">
        <f t="shared" si="14"/>
        <v>9.9</v>
      </c>
      <c r="R15" s="89">
        <f t="shared" si="4"/>
        <v>9.9</v>
      </c>
      <c r="S15" s="87">
        <f t="shared" si="15"/>
        <v>0.1</v>
      </c>
      <c r="T15" s="89">
        <f t="shared" si="5"/>
        <v>0.1</v>
      </c>
      <c r="U15" s="87">
        <f t="shared" si="16"/>
        <v>0.5</v>
      </c>
      <c r="V15" s="89">
        <f t="shared" si="6"/>
        <v>0.5</v>
      </c>
      <c r="W15" s="87">
        <f t="shared" si="17"/>
        <v>0</v>
      </c>
      <c r="X15" s="86">
        <f t="shared" si="7"/>
        <v>0</v>
      </c>
      <c r="Y15" s="92"/>
      <c r="Z15" s="93"/>
      <c r="AC15" s="81" t="str">
        <f>VLOOKUP(B15,栄養データ!$A$2:$J$480,1,)</f>
        <v>11074</v>
      </c>
      <c r="AD15" s="81" t="str">
        <f>VLOOKUP(B15,栄養データ!$A$2:$J$480,3,)</f>
        <v>牛バラスライス2.5ｍｍ厚</v>
      </c>
      <c r="AE15" s="81">
        <f>VLOOKUP(B15,栄養データ!$A$2:$J$480,4,)</f>
        <v>0</v>
      </c>
      <c r="AF15" s="81">
        <f>VLOOKUP(B15,栄養データ!$A$2:$K$480,11,)</f>
        <v>1.36</v>
      </c>
      <c r="AG15" s="81">
        <f>VLOOKUP(B15,栄養データ!$A$2:$J$480,5,)</f>
        <v>371</v>
      </c>
      <c r="AH15" s="81">
        <f>VLOOKUP(B15,栄養データ!$A$2:$J$480,6,)</f>
        <v>14.4</v>
      </c>
      <c r="AI15" s="81">
        <f>VLOOKUP(B15,栄養データ!$A$2:$J$480,7,)</f>
        <v>32.9</v>
      </c>
      <c r="AJ15" s="81">
        <f>VLOOKUP(B15,栄養データ!$A$2:$J$480,8,)</f>
        <v>0.2</v>
      </c>
      <c r="AK15" s="81">
        <f>VLOOKUP(B15,栄養データ!$A$2:$J$480,9,)</f>
        <v>1.5</v>
      </c>
      <c r="AL15" s="81">
        <f>VLOOKUP(B15,栄養データ!$A$2:$J$480,10,)</f>
        <v>0.1</v>
      </c>
    </row>
    <row r="16" spans="1:38" ht="14.25" customHeight="1" x14ac:dyDescent="0.25">
      <c r="A16" s="82"/>
      <c r="B16" s="143" t="s">
        <v>2621</v>
      </c>
      <c r="C16" s="84"/>
      <c r="D16" s="85" t="str">
        <f t="shared" si="0"/>
        <v>カレールウ</v>
      </c>
      <c r="E16" s="86" t="str">
        <f t="shared" si="19"/>
        <v>カレールウ</v>
      </c>
      <c r="F16" s="87">
        <f t="shared" si="8"/>
        <v>20</v>
      </c>
      <c r="G16" s="73">
        <f t="shared" si="9"/>
        <v>20</v>
      </c>
      <c r="H16" s="88">
        <f t="shared" si="10"/>
        <v>15</v>
      </c>
      <c r="I16" s="89">
        <f t="shared" si="1"/>
        <v>15</v>
      </c>
      <c r="J16" s="90">
        <v>20</v>
      </c>
      <c r="K16" s="81">
        <f t="shared" si="18"/>
        <v>0</v>
      </c>
      <c r="L16" s="86">
        <f t="shared" si="11"/>
        <v>0</v>
      </c>
      <c r="M16" s="91">
        <f t="shared" si="12"/>
        <v>108</v>
      </c>
      <c r="N16" s="86">
        <f t="shared" si="2"/>
        <v>108</v>
      </c>
      <c r="O16" s="87">
        <f t="shared" si="13"/>
        <v>1.1000000000000001</v>
      </c>
      <c r="P16" s="89">
        <f t="shared" si="3"/>
        <v>1.1000000000000001</v>
      </c>
      <c r="Q16" s="87">
        <f t="shared" si="14"/>
        <v>7.9</v>
      </c>
      <c r="R16" s="89">
        <f t="shared" si="4"/>
        <v>7.9</v>
      </c>
      <c r="S16" s="87">
        <f t="shared" si="15"/>
        <v>8</v>
      </c>
      <c r="T16" s="89">
        <f t="shared" si="5"/>
        <v>8</v>
      </c>
      <c r="U16" s="87">
        <f t="shared" si="16"/>
        <v>0.3</v>
      </c>
      <c r="V16" s="89">
        <f t="shared" si="6"/>
        <v>0.3</v>
      </c>
      <c r="W16" s="87">
        <f t="shared" si="17"/>
        <v>2.2000000000000002</v>
      </c>
      <c r="X16" s="86">
        <f t="shared" si="7"/>
        <v>2.2000000000000002</v>
      </c>
      <c r="Y16" s="92"/>
      <c r="Z16" s="93"/>
      <c r="AC16" s="81" t="str">
        <f>VLOOKUP(B16,栄養データ!$A$2:$J$480,1,)</f>
        <v>17051</v>
      </c>
      <c r="AD16" s="81" t="str">
        <f>VLOOKUP(B16,栄養データ!$A$2:$J$480,3,)</f>
        <v>カレールウ</v>
      </c>
      <c r="AE16" s="81">
        <f>VLOOKUP(B16,栄養データ!$A$2:$J$480,4,)</f>
        <v>0</v>
      </c>
      <c r="AF16" s="81">
        <f>VLOOKUP(B16,栄養データ!$A$2:$K$480,11,)</f>
        <v>0.75</v>
      </c>
      <c r="AG16" s="81">
        <f>VLOOKUP(B16,栄養データ!$A$2:$J$480,5,)</f>
        <v>539</v>
      </c>
      <c r="AH16" s="81">
        <f>VLOOKUP(B16,栄養データ!$A$2:$J$480,6,)</f>
        <v>5.6</v>
      </c>
      <c r="AI16" s="81">
        <f>VLOOKUP(B16,栄養データ!$A$2:$J$480,7,)</f>
        <v>39.6</v>
      </c>
      <c r="AJ16" s="81">
        <f>VLOOKUP(B16,栄養データ!$A$2:$J$480,8,)</f>
        <v>40</v>
      </c>
      <c r="AK16" s="81">
        <f>VLOOKUP(B16,栄養データ!$A$2:$J$480,9,)</f>
        <v>1.4</v>
      </c>
      <c r="AL16" s="81">
        <f>VLOOKUP(B16,栄養データ!$A$2:$J$480,10,)</f>
        <v>11.2</v>
      </c>
    </row>
    <row r="17" spans="1:38" ht="14.25" customHeight="1" x14ac:dyDescent="0.25">
      <c r="A17" s="82"/>
      <c r="B17" s="83"/>
      <c r="C17" s="84"/>
      <c r="D17" s="85" t="str">
        <f t="shared" si="0"/>
        <v/>
      </c>
      <c r="E17" s="86" t="e">
        <f t="shared" si="19"/>
        <v>#N/A</v>
      </c>
      <c r="F17" s="87" t="str">
        <f t="shared" si="8"/>
        <v/>
      </c>
      <c r="G17" s="73" t="str">
        <f t="shared" si="9"/>
        <v/>
      </c>
      <c r="H17" s="88" t="str">
        <f t="shared" si="10"/>
        <v/>
      </c>
      <c r="I17" s="89" t="str">
        <f t="shared" si="1"/>
        <v/>
      </c>
      <c r="J17" s="90"/>
      <c r="K17" s="81" t="str">
        <f t="shared" si="18"/>
        <v/>
      </c>
      <c r="L17" s="86" t="e">
        <f t="shared" si="11"/>
        <v>#N/A</v>
      </c>
      <c r="M17" s="91" t="str">
        <f t="shared" si="12"/>
        <v/>
      </c>
      <c r="N17" s="86" t="str">
        <f t="shared" si="2"/>
        <v/>
      </c>
      <c r="O17" s="87" t="str">
        <f t="shared" si="13"/>
        <v/>
      </c>
      <c r="P17" s="89" t="str">
        <f t="shared" si="3"/>
        <v/>
      </c>
      <c r="Q17" s="87" t="str">
        <f t="shared" si="14"/>
        <v/>
      </c>
      <c r="R17" s="89" t="str">
        <f t="shared" si="4"/>
        <v/>
      </c>
      <c r="S17" s="87" t="str">
        <f t="shared" si="15"/>
        <v/>
      </c>
      <c r="T17" s="89" t="str">
        <f t="shared" si="5"/>
        <v/>
      </c>
      <c r="U17" s="87" t="str">
        <f t="shared" si="16"/>
        <v/>
      </c>
      <c r="V17" s="89" t="str">
        <f t="shared" si="6"/>
        <v/>
      </c>
      <c r="W17" s="87" t="str">
        <f t="shared" si="17"/>
        <v/>
      </c>
      <c r="X17" s="86" t="str">
        <f t="shared" si="7"/>
        <v/>
      </c>
      <c r="Y17" s="92"/>
      <c r="Z17" s="93"/>
      <c r="AC17" s="81" t="e">
        <f>VLOOKUP(B17,栄養データ!$A$2:$J$480,1,)</f>
        <v>#N/A</v>
      </c>
      <c r="AD17" s="81" t="e">
        <f>VLOOKUP(B17,栄養データ!$A$2:$J$480,3,)</f>
        <v>#N/A</v>
      </c>
      <c r="AE17" s="81" t="e">
        <f>VLOOKUP(B17,栄養データ!$A$2:$J$480,4,)</f>
        <v>#N/A</v>
      </c>
      <c r="AF17" s="81" t="e">
        <f>VLOOKUP(B17,栄養データ!$A$2:$K$480,11,)</f>
        <v>#N/A</v>
      </c>
      <c r="AG17" s="81" t="e">
        <f>VLOOKUP(B17,栄養データ!$A$2:$J$480,5,)</f>
        <v>#N/A</v>
      </c>
      <c r="AH17" s="81" t="e">
        <f>VLOOKUP(B17,栄養データ!$A$2:$J$480,6,)</f>
        <v>#N/A</v>
      </c>
      <c r="AI17" s="81" t="e">
        <f>VLOOKUP(B17,栄養データ!$A$2:$J$480,7,)</f>
        <v>#N/A</v>
      </c>
      <c r="AJ17" s="81" t="e">
        <f>VLOOKUP(B17,栄養データ!$A$2:$J$480,8,)</f>
        <v>#N/A</v>
      </c>
      <c r="AK17" s="81" t="e">
        <f>VLOOKUP(B17,栄養データ!$A$2:$J$480,9,)</f>
        <v>#N/A</v>
      </c>
      <c r="AL17" s="81" t="e">
        <f>VLOOKUP(B17,栄養データ!$A$2:$J$480,10,)</f>
        <v>#N/A</v>
      </c>
    </row>
    <row r="18" spans="1:38" ht="14.25" customHeight="1" x14ac:dyDescent="0.25">
      <c r="A18" s="82"/>
      <c r="B18" s="83"/>
      <c r="C18" s="84"/>
      <c r="D18" s="85" t="str">
        <f t="shared" si="0"/>
        <v/>
      </c>
      <c r="E18" s="86" t="e">
        <f t="shared" si="19"/>
        <v>#N/A</v>
      </c>
      <c r="F18" s="87" t="str">
        <f t="shared" si="8"/>
        <v/>
      </c>
      <c r="G18" s="73" t="str">
        <f t="shared" si="9"/>
        <v/>
      </c>
      <c r="H18" s="88" t="str">
        <f t="shared" si="10"/>
        <v/>
      </c>
      <c r="I18" s="89" t="str">
        <f t="shared" si="1"/>
        <v/>
      </c>
      <c r="J18" s="90"/>
      <c r="K18" s="81" t="str">
        <f t="shared" si="18"/>
        <v/>
      </c>
      <c r="L18" s="86" t="e">
        <f t="shared" si="11"/>
        <v>#N/A</v>
      </c>
      <c r="M18" s="91" t="str">
        <f t="shared" si="12"/>
        <v/>
      </c>
      <c r="N18" s="86" t="str">
        <f t="shared" si="2"/>
        <v/>
      </c>
      <c r="O18" s="87" t="str">
        <f t="shared" si="13"/>
        <v/>
      </c>
      <c r="P18" s="89" t="str">
        <f t="shared" si="3"/>
        <v/>
      </c>
      <c r="Q18" s="87" t="str">
        <f t="shared" si="14"/>
        <v/>
      </c>
      <c r="R18" s="89" t="str">
        <f t="shared" si="4"/>
        <v/>
      </c>
      <c r="S18" s="87" t="str">
        <f t="shared" si="15"/>
        <v/>
      </c>
      <c r="T18" s="89" t="str">
        <f t="shared" si="5"/>
        <v/>
      </c>
      <c r="U18" s="87" t="str">
        <f t="shared" si="16"/>
        <v/>
      </c>
      <c r="V18" s="89" t="str">
        <f t="shared" si="6"/>
        <v/>
      </c>
      <c r="W18" s="87" t="str">
        <f t="shared" si="17"/>
        <v/>
      </c>
      <c r="X18" s="86" t="str">
        <f t="shared" si="7"/>
        <v/>
      </c>
      <c r="Y18" s="92"/>
      <c r="Z18" s="93"/>
      <c r="AC18" s="81" t="e">
        <f>VLOOKUP(B18,栄養データ!$A$2:$J$480,1,)</f>
        <v>#N/A</v>
      </c>
      <c r="AD18" s="81" t="e">
        <f>VLOOKUP(B18,栄養データ!$A$2:$J$480,3,)</f>
        <v>#N/A</v>
      </c>
      <c r="AE18" s="81" t="e">
        <f>VLOOKUP(B18,栄養データ!$A$2:$J$480,4,)</f>
        <v>#N/A</v>
      </c>
      <c r="AF18" s="81" t="e">
        <f>VLOOKUP(B18,栄養データ!$A$2:$K$480,11,)</f>
        <v>#N/A</v>
      </c>
      <c r="AG18" s="81" t="e">
        <f>VLOOKUP(B18,栄養データ!$A$2:$J$480,5,)</f>
        <v>#N/A</v>
      </c>
      <c r="AH18" s="81" t="e">
        <f>VLOOKUP(B18,栄養データ!$A$2:$J$480,6,)</f>
        <v>#N/A</v>
      </c>
      <c r="AI18" s="81" t="e">
        <f>VLOOKUP(B18,栄養データ!$A$2:$J$480,7,)</f>
        <v>#N/A</v>
      </c>
      <c r="AJ18" s="81" t="e">
        <f>VLOOKUP(B18,栄養データ!$A$2:$J$480,8,)</f>
        <v>#N/A</v>
      </c>
      <c r="AK18" s="81" t="e">
        <f>VLOOKUP(B18,栄養データ!$A$2:$J$480,9,)</f>
        <v>#N/A</v>
      </c>
      <c r="AL18" s="81" t="e">
        <f>VLOOKUP(B18,栄養データ!$A$2:$J$480,10,)</f>
        <v>#N/A</v>
      </c>
    </row>
    <row r="19" spans="1:38" ht="14.25" customHeight="1" x14ac:dyDescent="0.25">
      <c r="A19" s="82"/>
      <c r="B19" s="83"/>
      <c r="C19" s="84"/>
      <c r="D19" s="85" t="str">
        <f t="shared" si="0"/>
        <v/>
      </c>
      <c r="E19" s="86" t="e">
        <f t="shared" si="19"/>
        <v>#N/A</v>
      </c>
      <c r="F19" s="87" t="str">
        <f t="shared" si="8"/>
        <v/>
      </c>
      <c r="G19" s="73" t="str">
        <f t="shared" si="9"/>
        <v/>
      </c>
      <c r="H19" s="88" t="str">
        <f t="shared" si="10"/>
        <v/>
      </c>
      <c r="I19" s="89" t="str">
        <f t="shared" si="1"/>
        <v/>
      </c>
      <c r="J19" s="90"/>
      <c r="K19" s="81" t="str">
        <f t="shared" si="18"/>
        <v/>
      </c>
      <c r="L19" s="86" t="e">
        <f t="shared" si="11"/>
        <v>#N/A</v>
      </c>
      <c r="M19" s="91" t="str">
        <f t="shared" si="12"/>
        <v/>
      </c>
      <c r="N19" s="86" t="str">
        <f t="shared" si="2"/>
        <v/>
      </c>
      <c r="O19" s="87" t="str">
        <f t="shared" si="13"/>
        <v/>
      </c>
      <c r="P19" s="89" t="str">
        <f t="shared" si="3"/>
        <v/>
      </c>
      <c r="Q19" s="87" t="str">
        <f t="shared" si="14"/>
        <v/>
      </c>
      <c r="R19" s="89" t="str">
        <f t="shared" si="4"/>
        <v/>
      </c>
      <c r="S19" s="87" t="str">
        <f t="shared" si="15"/>
        <v/>
      </c>
      <c r="T19" s="89" t="str">
        <f t="shared" si="5"/>
        <v/>
      </c>
      <c r="U19" s="87" t="str">
        <f t="shared" si="16"/>
        <v/>
      </c>
      <c r="V19" s="89" t="str">
        <f t="shared" si="6"/>
        <v/>
      </c>
      <c r="W19" s="87" t="str">
        <f t="shared" si="17"/>
        <v/>
      </c>
      <c r="X19" s="86" t="str">
        <f t="shared" si="7"/>
        <v/>
      </c>
      <c r="Y19" s="92"/>
      <c r="Z19" s="93"/>
      <c r="AC19" s="81" t="e">
        <f>VLOOKUP(B19,栄養データ!$A$2:$J$480,1,)</f>
        <v>#N/A</v>
      </c>
      <c r="AD19" s="81" t="e">
        <f>VLOOKUP(B19,栄養データ!$A$2:$J$480,3,)</f>
        <v>#N/A</v>
      </c>
      <c r="AE19" s="81" t="e">
        <f>VLOOKUP(B19,栄養データ!$A$2:$J$480,4,)</f>
        <v>#N/A</v>
      </c>
      <c r="AF19" s="81" t="e">
        <f>VLOOKUP(B19,栄養データ!$A$2:$K$480,11,)</f>
        <v>#N/A</v>
      </c>
      <c r="AG19" s="81" t="e">
        <f>VLOOKUP(B19,栄養データ!$A$2:$J$480,5,)</f>
        <v>#N/A</v>
      </c>
      <c r="AH19" s="81" t="e">
        <f>VLOOKUP(B19,栄養データ!$A$2:$J$480,6,)</f>
        <v>#N/A</v>
      </c>
      <c r="AI19" s="81" t="e">
        <f>VLOOKUP(B19,栄養データ!$A$2:$J$480,7,)</f>
        <v>#N/A</v>
      </c>
      <c r="AJ19" s="81" t="e">
        <f>VLOOKUP(B19,栄養データ!$A$2:$J$480,8,)</f>
        <v>#N/A</v>
      </c>
      <c r="AK19" s="81" t="e">
        <f>VLOOKUP(B19,栄養データ!$A$2:$J$480,9,)</f>
        <v>#N/A</v>
      </c>
      <c r="AL19" s="81" t="e">
        <f>VLOOKUP(B19,栄養データ!$A$2:$J$480,10,)</f>
        <v>#N/A</v>
      </c>
    </row>
    <row r="20" spans="1:38" ht="14.25" customHeight="1" x14ac:dyDescent="0.25">
      <c r="A20" s="82"/>
      <c r="B20" s="83"/>
      <c r="C20" s="84"/>
      <c r="D20" s="85" t="str">
        <f t="shared" si="0"/>
        <v/>
      </c>
      <c r="E20" s="86" t="e">
        <f t="shared" si="19"/>
        <v>#N/A</v>
      </c>
      <c r="F20" s="87" t="str">
        <f t="shared" si="8"/>
        <v/>
      </c>
      <c r="G20" s="73" t="str">
        <f t="shared" si="9"/>
        <v/>
      </c>
      <c r="H20" s="88" t="str">
        <f t="shared" si="10"/>
        <v/>
      </c>
      <c r="I20" s="89" t="str">
        <f t="shared" si="1"/>
        <v/>
      </c>
      <c r="J20" s="90"/>
      <c r="K20" s="81" t="str">
        <f t="shared" si="18"/>
        <v/>
      </c>
      <c r="L20" s="86" t="e">
        <f t="shared" si="11"/>
        <v>#N/A</v>
      </c>
      <c r="M20" s="91" t="str">
        <f t="shared" si="12"/>
        <v/>
      </c>
      <c r="N20" s="86" t="str">
        <f t="shared" si="2"/>
        <v/>
      </c>
      <c r="O20" s="87" t="str">
        <f t="shared" si="13"/>
        <v/>
      </c>
      <c r="P20" s="89" t="str">
        <f t="shared" si="3"/>
        <v/>
      </c>
      <c r="Q20" s="87" t="str">
        <f t="shared" si="14"/>
        <v/>
      </c>
      <c r="R20" s="89" t="str">
        <f t="shared" si="4"/>
        <v/>
      </c>
      <c r="S20" s="87" t="str">
        <f t="shared" si="15"/>
        <v/>
      </c>
      <c r="T20" s="89" t="str">
        <f t="shared" si="5"/>
        <v/>
      </c>
      <c r="U20" s="87" t="str">
        <f t="shared" si="16"/>
        <v/>
      </c>
      <c r="V20" s="89" t="str">
        <f t="shared" si="6"/>
        <v/>
      </c>
      <c r="W20" s="87" t="str">
        <f t="shared" si="17"/>
        <v/>
      </c>
      <c r="X20" s="86" t="str">
        <f t="shared" si="7"/>
        <v/>
      </c>
      <c r="Y20" s="92"/>
      <c r="Z20" s="95"/>
      <c r="AC20" s="81" t="e">
        <f>VLOOKUP(B20,栄養データ!$A$2:$J$480,1,)</f>
        <v>#N/A</v>
      </c>
      <c r="AD20" s="81" t="e">
        <f>VLOOKUP(B20,栄養データ!$A$2:$J$480,3,)</f>
        <v>#N/A</v>
      </c>
      <c r="AE20" s="81" t="e">
        <f>VLOOKUP(B20,栄養データ!$A$2:$J$480,4,)</f>
        <v>#N/A</v>
      </c>
      <c r="AF20" s="81" t="e">
        <f>VLOOKUP(B20,栄養データ!$A$2:$K$480,11,)</f>
        <v>#N/A</v>
      </c>
      <c r="AG20" s="81" t="e">
        <f>VLOOKUP(B20,栄養データ!$A$2:$J$480,5,)</f>
        <v>#N/A</v>
      </c>
      <c r="AH20" s="81" t="e">
        <f>VLOOKUP(B20,栄養データ!$A$2:$J$480,6,)</f>
        <v>#N/A</v>
      </c>
      <c r="AI20" s="81" t="e">
        <f>VLOOKUP(B20,栄養データ!$A$2:$J$480,7,)</f>
        <v>#N/A</v>
      </c>
      <c r="AJ20" s="81" t="e">
        <f>VLOOKUP(B20,栄養データ!$A$2:$J$480,8,)</f>
        <v>#N/A</v>
      </c>
      <c r="AK20" s="81" t="e">
        <f>VLOOKUP(B20,栄養データ!$A$2:$J$480,9,)</f>
        <v>#N/A</v>
      </c>
      <c r="AL20" s="81" t="e">
        <f>VLOOKUP(B20,栄養データ!$A$2:$J$480,10,)</f>
        <v>#N/A</v>
      </c>
    </row>
    <row r="21" spans="1:38" ht="14.25" customHeight="1" x14ac:dyDescent="0.25">
      <c r="A21" s="82"/>
      <c r="B21" s="83"/>
      <c r="C21" s="84"/>
      <c r="D21" s="85" t="str">
        <f t="shared" si="0"/>
        <v/>
      </c>
      <c r="E21" s="86" t="e">
        <f t="shared" si="19"/>
        <v>#N/A</v>
      </c>
      <c r="F21" s="87" t="str">
        <f t="shared" si="8"/>
        <v/>
      </c>
      <c r="G21" s="73" t="str">
        <f t="shared" si="9"/>
        <v/>
      </c>
      <c r="H21" s="88" t="str">
        <f t="shared" si="10"/>
        <v/>
      </c>
      <c r="I21" s="89" t="str">
        <f t="shared" si="1"/>
        <v/>
      </c>
      <c r="J21" s="90"/>
      <c r="K21" s="81" t="str">
        <f t="shared" si="18"/>
        <v/>
      </c>
      <c r="L21" s="86" t="e">
        <f t="shared" si="11"/>
        <v>#N/A</v>
      </c>
      <c r="M21" s="91" t="str">
        <f t="shared" si="12"/>
        <v/>
      </c>
      <c r="N21" s="86" t="str">
        <f t="shared" si="2"/>
        <v/>
      </c>
      <c r="O21" s="87" t="str">
        <f t="shared" si="13"/>
        <v/>
      </c>
      <c r="P21" s="89" t="str">
        <f t="shared" si="3"/>
        <v/>
      </c>
      <c r="Q21" s="87" t="str">
        <f t="shared" si="14"/>
        <v/>
      </c>
      <c r="R21" s="89" t="str">
        <f t="shared" si="4"/>
        <v/>
      </c>
      <c r="S21" s="87" t="str">
        <f t="shared" si="15"/>
        <v/>
      </c>
      <c r="T21" s="89" t="str">
        <f t="shared" si="5"/>
        <v/>
      </c>
      <c r="U21" s="87" t="str">
        <f t="shared" si="16"/>
        <v/>
      </c>
      <c r="V21" s="89" t="str">
        <f t="shared" si="6"/>
        <v/>
      </c>
      <c r="W21" s="87" t="str">
        <f t="shared" si="17"/>
        <v/>
      </c>
      <c r="X21" s="86" t="str">
        <f t="shared" si="7"/>
        <v/>
      </c>
      <c r="Y21" s="92"/>
      <c r="Z21" s="95"/>
      <c r="AC21" s="81" t="e">
        <f>VLOOKUP(B21,栄養データ!$A$2:$J$480,1,)</f>
        <v>#N/A</v>
      </c>
      <c r="AD21" s="81" t="e">
        <f>VLOOKUP(B21,栄養データ!$A$2:$J$480,3,)</f>
        <v>#N/A</v>
      </c>
      <c r="AE21" s="81" t="e">
        <f>VLOOKUP(B21,栄養データ!$A$2:$J$480,4,)</f>
        <v>#N/A</v>
      </c>
      <c r="AF21" s="81" t="e">
        <f>VLOOKUP(B21,栄養データ!$A$2:$K$480,11,)</f>
        <v>#N/A</v>
      </c>
      <c r="AG21" s="81" t="e">
        <f>VLOOKUP(B21,栄養データ!$A$2:$J$480,5,)</f>
        <v>#N/A</v>
      </c>
      <c r="AH21" s="81" t="e">
        <f>VLOOKUP(B21,栄養データ!$A$2:$J$480,6,)</f>
        <v>#N/A</v>
      </c>
      <c r="AI21" s="81" t="e">
        <f>VLOOKUP(B21,栄養データ!$A$2:$J$480,7,)</f>
        <v>#N/A</v>
      </c>
      <c r="AJ21" s="81" t="e">
        <f>VLOOKUP(B21,栄養データ!$A$2:$J$480,8,)</f>
        <v>#N/A</v>
      </c>
      <c r="AK21" s="81" t="e">
        <f>VLOOKUP(B21,栄養データ!$A$2:$J$480,9,)</f>
        <v>#N/A</v>
      </c>
      <c r="AL21" s="81" t="e">
        <f>VLOOKUP(B21,栄養データ!$A$2:$J$480,10,)</f>
        <v>#N/A</v>
      </c>
    </row>
    <row r="22" spans="1:38" ht="14.25" customHeight="1" x14ac:dyDescent="0.25">
      <c r="A22" s="82"/>
      <c r="B22" s="83"/>
      <c r="C22" s="84"/>
      <c r="D22" s="85" t="str">
        <f t="shared" si="0"/>
        <v/>
      </c>
      <c r="E22" s="86" t="e">
        <f t="shared" si="19"/>
        <v>#N/A</v>
      </c>
      <c r="F22" s="87" t="str">
        <f t="shared" si="8"/>
        <v/>
      </c>
      <c r="G22" s="73" t="str">
        <f t="shared" si="9"/>
        <v/>
      </c>
      <c r="H22" s="88" t="str">
        <f t="shared" si="10"/>
        <v/>
      </c>
      <c r="I22" s="89" t="str">
        <f t="shared" si="1"/>
        <v/>
      </c>
      <c r="J22" s="90"/>
      <c r="K22" s="81" t="str">
        <f t="shared" si="18"/>
        <v/>
      </c>
      <c r="L22" s="86" t="e">
        <f t="shared" si="11"/>
        <v>#N/A</v>
      </c>
      <c r="M22" s="91" t="str">
        <f t="shared" si="12"/>
        <v/>
      </c>
      <c r="N22" s="86" t="str">
        <f t="shared" si="2"/>
        <v/>
      </c>
      <c r="O22" s="87" t="str">
        <f t="shared" si="13"/>
        <v/>
      </c>
      <c r="P22" s="89" t="str">
        <f t="shared" si="3"/>
        <v/>
      </c>
      <c r="Q22" s="87" t="str">
        <f t="shared" si="14"/>
        <v/>
      </c>
      <c r="R22" s="89" t="str">
        <f t="shared" si="4"/>
        <v/>
      </c>
      <c r="S22" s="87" t="str">
        <f t="shared" si="15"/>
        <v/>
      </c>
      <c r="T22" s="89" t="str">
        <f t="shared" si="5"/>
        <v/>
      </c>
      <c r="U22" s="87" t="str">
        <f t="shared" si="16"/>
        <v/>
      </c>
      <c r="V22" s="89" t="str">
        <f t="shared" si="6"/>
        <v/>
      </c>
      <c r="W22" s="87" t="str">
        <f t="shared" si="17"/>
        <v/>
      </c>
      <c r="X22" s="86" t="str">
        <f t="shared" si="7"/>
        <v/>
      </c>
      <c r="Y22" s="92"/>
      <c r="Z22" s="95"/>
      <c r="AC22" s="81" t="e">
        <f>VLOOKUP(B22,栄養データ!$A$2:$J$480,1,)</f>
        <v>#N/A</v>
      </c>
      <c r="AD22" s="81" t="e">
        <f>VLOOKUP(B22,栄養データ!$A$2:$J$480,3,)</f>
        <v>#N/A</v>
      </c>
      <c r="AE22" s="81" t="e">
        <f>VLOOKUP(B22,栄養データ!$A$2:$J$480,4,)</f>
        <v>#N/A</v>
      </c>
      <c r="AF22" s="81" t="e">
        <f>VLOOKUP(B22,栄養データ!$A$2:$K$480,11,)</f>
        <v>#N/A</v>
      </c>
      <c r="AG22" s="81" t="e">
        <f>VLOOKUP(B22,栄養データ!$A$2:$J$480,5,)</f>
        <v>#N/A</v>
      </c>
      <c r="AH22" s="81" t="e">
        <f>VLOOKUP(B22,栄養データ!$A$2:$J$480,6,)</f>
        <v>#N/A</v>
      </c>
      <c r="AI22" s="81" t="e">
        <f>VLOOKUP(B22,栄養データ!$A$2:$J$480,7,)</f>
        <v>#N/A</v>
      </c>
      <c r="AJ22" s="81" t="e">
        <f>VLOOKUP(B22,栄養データ!$A$2:$J$480,8,)</f>
        <v>#N/A</v>
      </c>
      <c r="AK22" s="81" t="e">
        <f>VLOOKUP(B22,栄養データ!$A$2:$J$480,9,)</f>
        <v>#N/A</v>
      </c>
      <c r="AL22" s="81" t="e">
        <f>VLOOKUP(B22,栄養データ!$A$2:$J$480,10,)</f>
        <v>#N/A</v>
      </c>
    </row>
    <row r="23" spans="1:38" ht="14.25" customHeight="1" x14ac:dyDescent="0.25">
      <c r="A23" s="82"/>
      <c r="B23" s="83"/>
      <c r="C23" s="84"/>
      <c r="D23" s="85" t="str">
        <f t="shared" si="0"/>
        <v/>
      </c>
      <c r="E23" s="86" t="e">
        <f t="shared" si="19"/>
        <v>#N/A</v>
      </c>
      <c r="F23" s="87" t="str">
        <f t="shared" si="8"/>
        <v/>
      </c>
      <c r="G23" s="73" t="str">
        <f t="shared" si="9"/>
        <v/>
      </c>
      <c r="H23" s="88" t="str">
        <f t="shared" si="10"/>
        <v/>
      </c>
      <c r="I23" s="89" t="str">
        <f t="shared" si="1"/>
        <v/>
      </c>
      <c r="J23" s="90"/>
      <c r="K23" s="81" t="str">
        <f t="shared" si="18"/>
        <v/>
      </c>
      <c r="L23" s="86" t="e">
        <f t="shared" si="11"/>
        <v>#N/A</v>
      </c>
      <c r="M23" s="91" t="str">
        <f t="shared" si="12"/>
        <v/>
      </c>
      <c r="N23" s="86" t="str">
        <f t="shared" si="2"/>
        <v/>
      </c>
      <c r="O23" s="87" t="str">
        <f t="shared" si="13"/>
        <v/>
      </c>
      <c r="P23" s="89" t="str">
        <f t="shared" si="3"/>
        <v/>
      </c>
      <c r="Q23" s="87" t="str">
        <f t="shared" si="14"/>
        <v/>
      </c>
      <c r="R23" s="89" t="str">
        <f t="shared" si="4"/>
        <v/>
      </c>
      <c r="S23" s="87" t="str">
        <f t="shared" si="15"/>
        <v/>
      </c>
      <c r="T23" s="89" t="str">
        <f t="shared" si="5"/>
        <v/>
      </c>
      <c r="U23" s="87" t="str">
        <f t="shared" si="16"/>
        <v/>
      </c>
      <c r="V23" s="89" t="str">
        <f t="shared" si="6"/>
        <v/>
      </c>
      <c r="W23" s="87" t="str">
        <f t="shared" si="17"/>
        <v/>
      </c>
      <c r="X23" s="86" t="str">
        <f t="shared" si="7"/>
        <v/>
      </c>
      <c r="Y23" s="92"/>
      <c r="Z23" s="96"/>
      <c r="AC23" s="81" t="e">
        <f>VLOOKUP(B23,栄養データ!$A$2:$J$480,1,)</f>
        <v>#N/A</v>
      </c>
      <c r="AD23" s="81" t="e">
        <f>VLOOKUP(B23,栄養データ!$A$2:$J$480,3,)</f>
        <v>#N/A</v>
      </c>
      <c r="AE23" s="81" t="e">
        <f>VLOOKUP(B23,栄養データ!$A$2:$J$480,4,)</f>
        <v>#N/A</v>
      </c>
      <c r="AF23" s="81" t="e">
        <f>VLOOKUP(B23,栄養データ!$A$2:$K$480,11,)</f>
        <v>#N/A</v>
      </c>
      <c r="AG23" s="81" t="e">
        <f>VLOOKUP(B23,栄養データ!$A$2:$J$480,5,)</f>
        <v>#N/A</v>
      </c>
      <c r="AH23" s="81" t="e">
        <f>VLOOKUP(B23,栄養データ!$A$2:$J$480,6,)</f>
        <v>#N/A</v>
      </c>
      <c r="AI23" s="81" t="e">
        <f>VLOOKUP(B23,栄養データ!$A$2:$J$480,7,)</f>
        <v>#N/A</v>
      </c>
      <c r="AJ23" s="81" t="e">
        <f>VLOOKUP(B23,栄養データ!$A$2:$J$480,8,)</f>
        <v>#N/A</v>
      </c>
      <c r="AK23" s="81" t="e">
        <f>VLOOKUP(B23,栄養データ!$A$2:$J$480,9,)</f>
        <v>#N/A</v>
      </c>
      <c r="AL23" s="81" t="e">
        <f>VLOOKUP(B23,栄養データ!$A$2:$J$480,10,)</f>
        <v>#N/A</v>
      </c>
    </row>
    <row r="24" spans="1:38" ht="14.25" customHeight="1" x14ac:dyDescent="0.25">
      <c r="A24" s="82"/>
      <c r="B24" s="83"/>
      <c r="C24" s="84"/>
      <c r="D24" s="85" t="str">
        <f t="shared" si="0"/>
        <v/>
      </c>
      <c r="E24" s="86" t="e">
        <f t="shared" si="19"/>
        <v>#N/A</v>
      </c>
      <c r="F24" s="87" t="str">
        <f t="shared" si="8"/>
        <v/>
      </c>
      <c r="G24" s="73" t="str">
        <f t="shared" si="9"/>
        <v/>
      </c>
      <c r="H24" s="88" t="str">
        <f t="shared" si="10"/>
        <v/>
      </c>
      <c r="I24" s="89" t="str">
        <f t="shared" si="1"/>
        <v/>
      </c>
      <c r="J24" s="90"/>
      <c r="K24" s="81" t="str">
        <f t="shared" si="18"/>
        <v/>
      </c>
      <c r="L24" s="86" t="e">
        <f t="shared" si="11"/>
        <v>#N/A</v>
      </c>
      <c r="M24" s="91" t="str">
        <f t="shared" si="12"/>
        <v/>
      </c>
      <c r="N24" s="86" t="str">
        <f t="shared" si="2"/>
        <v/>
      </c>
      <c r="O24" s="87" t="str">
        <f t="shared" si="13"/>
        <v/>
      </c>
      <c r="P24" s="89" t="str">
        <f t="shared" si="3"/>
        <v/>
      </c>
      <c r="Q24" s="87" t="str">
        <f t="shared" si="14"/>
        <v/>
      </c>
      <c r="R24" s="89" t="str">
        <f t="shared" si="4"/>
        <v/>
      </c>
      <c r="S24" s="87" t="str">
        <f t="shared" si="15"/>
        <v/>
      </c>
      <c r="T24" s="89" t="str">
        <f t="shared" si="5"/>
        <v/>
      </c>
      <c r="U24" s="87" t="str">
        <f t="shared" si="16"/>
        <v/>
      </c>
      <c r="V24" s="89" t="str">
        <f t="shared" si="6"/>
        <v/>
      </c>
      <c r="W24" s="87" t="str">
        <f t="shared" si="17"/>
        <v/>
      </c>
      <c r="X24" s="86" t="str">
        <f t="shared" si="7"/>
        <v/>
      </c>
      <c r="Y24" s="92"/>
      <c r="Z24" s="97"/>
      <c r="AC24" s="81" t="e">
        <f>VLOOKUP(B24,栄養データ!$A$2:$J$480,1,)</f>
        <v>#N/A</v>
      </c>
      <c r="AD24" s="81" t="e">
        <f>VLOOKUP(B24,栄養データ!$A$2:$J$480,3,)</f>
        <v>#N/A</v>
      </c>
      <c r="AE24" s="81" t="e">
        <f>VLOOKUP(B24,栄養データ!$A$2:$J$480,4,)</f>
        <v>#N/A</v>
      </c>
      <c r="AF24" s="81" t="e">
        <f>VLOOKUP(B24,栄養データ!$A$2:$K$480,11,)</f>
        <v>#N/A</v>
      </c>
      <c r="AG24" s="81" t="e">
        <f>VLOOKUP(B24,栄養データ!$A$2:$J$480,5,)</f>
        <v>#N/A</v>
      </c>
      <c r="AH24" s="81" t="e">
        <f>VLOOKUP(B24,栄養データ!$A$2:$J$480,6,)</f>
        <v>#N/A</v>
      </c>
      <c r="AI24" s="81" t="e">
        <f>VLOOKUP(B24,栄養データ!$A$2:$J$480,7,)</f>
        <v>#N/A</v>
      </c>
      <c r="AJ24" s="81" t="e">
        <f>VLOOKUP(B24,栄養データ!$A$2:$J$480,8,)</f>
        <v>#N/A</v>
      </c>
      <c r="AK24" s="81" t="e">
        <f>VLOOKUP(B24,栄養データ!$A$2:$J$480,9,)</f>
        <v>#N/A</v>
      </c>
      <c r="AL24" s="81" t="e">
        <f>VLOOKUP(B24,栄養データ!$A$2:$J$480,10,)</f>
        <v>#N/A</v>
      </c>
    </row>
    <row r="25" spans="1:38" ht="14.25" customHeight="1" x14ac:dyDescent="0.25">
      <c r="A25" s="82"/>
      <c r="B25" s="83"/>
      <c r="C25" s="84"/>
      <c r="D25" s="85" t="str">
        <f t="shared" si="0"/>
        <v/>
      </c>
      <c r="E25" s="86" t="e">
        <f t="shared" si="19"/>
        <v>#N/A</v>
      </c>
      <c r="F25" s="87" t="str">
        <f t="shared" si="8"/>
        <v/>
      </c>
      <c r="G25" s="73" t="str">
        <f t="shared" si="9"/>
        <v/>
      </c>
      <c r="H25" s="88" t="str">
        <f t="shared" si="10"/>
        <v/>
      </c>
      <c r="I25" s="89" t="str">
        <f t="shared" si="1"/>
        <v/>
      </c>
      <c r="J25" s="90"/>
      <c r="K25" s="81" t="str">
        <f>IF(B25="","",L25)</f>
        <v/>
      </c>
      <c r="L25" s="86" t="e">
        <f t="shared" si="11"/>
        <v>#N/A</v>
      </c>
      <c r="M25" s="91" t="str">
        <f t="shared" si="12"/>
        <v/>
      </c>
      <c r="N25" s="86" t="str">
        <f t="shared" si="2"/>
        <v/>
      </c>
      <c r="O25" s="87" t="str">
        <f t="shared" si="13"/>
        <v/>
      </c>
      <c r="P25" s="89" t="str">
        <f t="shared" si="3"/>
        <v/>
      </c>
      <c r="Q25" s="87" t="str">
        <f t="shared" si="14"/>
        <v/>
      </c>
      <c r="R25" s="89" t="str">
        <f t="shared" si="4"/>
        <v/>
      </c>
      <c r="S25" s="87" t="str">
        <f t="shared" si="15"/>
        <v/>
      </c>
      <c r="T25" s="89" t="str">
        <f t="shared" si="5"/>
        <v/>
      </c>
      <c r="U25" s="87" t="str">
        <f t="shared" si="16"/>
        <v/>
      </c>
      <c r="V25" s="89" t="str">
        <f t="shared" si="6"/>
        <v/>
      </c>
      <c r="W25" s="87" t="str">
        <f t="shared" si="17"/>
        <v/>
      </c>
      <c r="X25" s="86" t="str">
        <f t="shared" si="7"/>
        <v/>
      </c>
      <c r="Y25" s="92"/>
      <c r="Z25" s="97"/>
      <c r="AC25" s="81" t="e">
        <f>VLOOKUP(B25,栄養データ!$A$2:$J$480,1,)</f>
        <v>#N/A</v>
      </c>
      <c r="AD25" s="81" t="e">
        <f>VLOOKUP(B25,栄養データ!$A$2:$J$480,3,)</f>
        <v>#N/A</v>
      </c>
      <c r="AE25" s="81" t="e">
        <f>VLOOKUP(B25,栄養データ!$A$2:$J$480,4,)</f>
        <v>#N/A</v>
      </c>
      <c r="AF25" s="81" t="e">
        <f>VLOOKUP(B25,栄養データ!$A$2:$K$480,11,)</f>
        <v>#N/A</v>
      </c>
      <c r="AG25" s="81" t="e">
        <f>VLOOKUP(B25,栄養データ!$A$2:$J$480,5,)</f>
        <v>#N/A</v>
      </c>
      <c r="AH25" s="81" t="e">
        <f>VLOOKUP(B25,栄養データ!$A$2:$J$480,6,)</f>
        <v>#N/A</v>
      </c>
      <c r="AI25" s="81" t="e">
        <f>VLOOKUP(B25,栄養データ!$A$2:$J$480,7,)</f>
        <v>#N/A</v>
      </c>
      <c r="AJ25" s="81" t="e">
        <f>VLOOKUP(B25,栄養データ!$A$2:$J$480,8,)</f>
        <v>#N/A</v>
      </c>
      <c r="AK25" s="81" t="e">
        <f>VLOOKUP(B25,栄養データ!$A$2:$J$480,9,)</f>
        <v>#N/A</v>
      </c>
      <c r="AL25" s="81" t="e">
        <f>VLOOKUP(B25,栄養データ!$A$2:$J$480,10,)</f>
        <v>#N/A</v>
      </c>
    </row>
    <row r="26" spans="1:38" ht="14.25" customHeight="1" x14ac:dyDescent="0.25">
      <c r="A26" s="94"/>
      <c r="B26" s="83"/>
      <c r="C26" s="84"/>
      <c r="D26" s="85" t="str">
        <f t="shared" si="0"/>
        <v/>
      </c>
      <c r="E26" s="86" t="e">
        <f t="shared" si="19"/>
        <v>#N/A</v>
      </c>
      <c r="F26" s="87" t="str">
        <f t="shared" si="8"/>
        <v/>
      </c>
      <c r="G26" s="73" t="str">
        <f t="shared" si="9"/>
        <v/>
      </c>
      <c r="H26" s="88" t="str">
        <f t="shared" si="10"/>
        <v/>
      </c>
      <c r="I26" s="89" t="str">
        <f t="shared" si="1"/>
        <v/>
      </c>
      <c r="J26" s="90"/>
      <c r="K26" s="81" t="str">
        <f t="shared" si="18"/>
        <v/>
      </c>
      <c r="L26" s="86" t="e">
        <f t="shared" si="11"/>
        <v>#N/A</v>
      </c>
      <c r="M26" s="91" t="str">
        <f t="shared" si="12"/>
        <v/>
      </c>
      <c r="N26" s="86" t="str">
        <f t="shared" si="2"/>
        <v/>
      </c>
      <c r="O26" s="87" t="str">
        <f t="shared" si="13"/>
        <v/>
      </c>
      <c r="P26" s="89" t="str">
        <f t="shared" si="3"/>
        <v/>
      </c>
      <c r="Q26" s="87" t="str">
        <f t="shared" si="14"/>
        <v/>
      </c>
      <c r="R26" s="89" t="str">
        <f t="shared" si="4"/>
        <v/>
      </c>
      <c r="S26" s="87" t="str">
        <f t="shared" si="15"/>
        <v/>
      </c>
      <c r="T26" s="89" t="str">
        <f t="shared" si="5"/>
        <v/>
      </c>
      <c r="U26" s="87" t="str">
        <f t="shared" si="16"/>
        <v/>
      </c>
      <c r="V26" s="89" t="str">
        <f t="shared" si="6"/>
        <v/>
      </c>
      <c r="W26" s="87" t="str">
        <f t="shared" si="17"/>
        <v/>
      </c>
      <c r="X26" s="86" t="str">
        <f t="shared" si="7"/>
        <v/>
      </c>
      <c r="Y26" s="92"/>
      <c r="Z26" s="97"/>
      <c r="AC26" s="81" t="e">
        <f>VLOOKUP(B26,栄養データ!$A$2:$J$480,1,)</f>
        <v>#N/A</v>
      </c>
      <c r="AD26" s="81" t="e">
        <f>VLOOKUP(B26,栄養データ!$A$2:$J$480,3,)</f>
        <v>#N/A</v>
      </c>
      <c r="AE26" s="81" t="e">
        <f>VLOOKUP(B26,栄養データ!$A$2:$J$480,4,)</f>
        <v>#N/A</v>
      </c>
      <c r="AF26" s="81" t="e">
        <f>VLOOKUP(B26,栄養データ!$A$2:$K$480,11,)</f>
        <v>#N/A</v>
      </c>
      <c r="AG26" s="81" t="e">
        <f>VLOOKUP(B26,栄養データ!$A$2:$J$480,5,)</f>
        <v>#N/A</v>
      </c>
      <c r="AH26" s="81" t="e">
        <f>VLOOKUP(B26,栄養データ!$A$2:$J$480,6,)</f>
        <v>#N/A</v>
      </c>
      <c r="AI26" s="81" t="e">
        <f>VLOOKUP(B26,栄養データ!$A$2:$J$480,7,)</f>
        <v>#N/A</v>
      </c>
      <c r="AJ26" s="81" t="e">
        <f>VLOOKUP(B26,栄養データ!$A$2:$J$480,8,)</f>
        <v>#N/A</v>
      </c>
      <c r="AK26" s="81" t="e">
        <f>VLOOKUP(B26,栄養データ!$A$2:$J$480,9,)</f>
        <v>#N/A</v>
      </c>
      <c r="AL26" s="81" t="e">
        <f>VLOOKUP(B26,栄養データ!$A$2:$J$480,10,)</f>
        <v>#N/A</v>
      </c>
    </row>
    <row r="27" spans="1:38" ht="14.25" customHeight="1" x14ac:dyDescent="0.25">
      <c r="A27" s="94"/>
      <c r="B27" s="83"/>
      <c r="C27" s="84"/>
      <c r="D27" s="85"/>
      <c r="E27" s="86" t="e">
        <f>IF(AD27="","",AD27)</f>
        <v>#N/A</v>
      </c>
      <c r="F27" s="87" t="str">
        <f t="shared" si="8"/>
        <v/>
      </c>
      <c r="G27" s="73" t="str">
        <f t="shared" si="9"/>
        <v/>
      </c>
      <c r="H27" s="88" t="str">
        <f t="shared" si="10"/>
        <v/>
      </c>
      <c r="I27" s="89" t="str">
        <f t="shared" si="1"/>
        <v/>
      </c>
      <c r="J27" s="90"/>
      <c r="K27" s="81" t="str">
        <f t="shared" si="18"/>
        <v/>
      </c>
      <c r="L27" s="86" t="e">
        <f t="shared" si="11"/>
        <v>#N/A</v>
      </c>
      <c r="M27" s="91" t="str">
        <f t="shared" si="12"/>
        <v/>
      </c>
      <c r="N27" s="86" t="str">
        <f t="shared" si="2"/>
        <v/>
      </c>
      <c r="O27" s="87" t="str">
        <f t="shared" si="13"/>
        <v/>
      </c>
      <c r="P27" s="89" t="str">
        <f t="shared" si="3"/>
        <v/>
      </c>
      <c r="Q27" s="87" t="str">
        <f t="shared" si="14"/>
        <v/>
      </c>
      <c r="R27" s="89" t="str">
        <f t="shared" si="4"/>
        <v/>
      </c>
      <c r="S27" s="87" t="str">
        <f t="shared" si="15"/>
        <v/>
      </c>
      <c r="T27" s="89" t="str">
        <f t="shared" si="5"/>
        <v/>
      </c>
      <c r="U27" s="87" t="str">
        <f>V27</f>
        <v/>
      </c>
      <c r="V27" s="89" t="str">
        <f t="shared" si="6"/>
        <v/>
      </c>
      <c r="W27" s="87" t="str">
        <f t="shared" si="17"/>
        <v/>
      </c>
      <c r="X27" s="86" t="str">
        <f t="shared" si="7"/>
        <v/>
      </c>
      <c r="Y27" s="92"/>
      <c r="Z27" s="97"/>
      <c r="AC27" s="81" t="e">
        <f>VLOOKUP(B27,栄養データ!$A$2:$J$480,1,)</f>
        <v>#N/A</v>
      </c>
      <c r="AD27" s="81" t="e">
        <f>VLOOKUP(B27,栄養データ!$A$2:$J$480,3,)</f>
        <v>#N/A</v>
      </c>
      <c r="AE27" s="81" t="e">
        <f>VLOOKUP(B27,栄養データ!$A$2:$J$480,4,)</f>
        <v>#N/A</v>
      </c>
      <c r="AF27" s="81" t="e">
        <f>VLOOKUP(B27,栄養データ!$A$2:$K$480,11,)</f>
        <v>#N/A</v>
      </c>
      <c r="AG27" s="81" t="e">
        <f>VLOOKUP(B27,栄養データ!$A$2:$J$480,5,)</f>
        <v>#N/A</v>
      </c>
      <c r="AH27" s="81" t="e">
        <f>VLOOKUP(B27,栄養データ!$A$2:$J$480,6,)</f>
        <v>#N/A</v>
      </c>
      <c r="AI27" s="81" t="e">
        <f>VLOOKUP(B27,栄養データ!$A$2:$J$480,7,)</f>
        <v>#N/A</v>
      </c>
      <c r="AJ27" s="81" t="e">
        <f>VLOOKUP(B27,栄養データ!$A$2:$J$480,8,)</f>
        <v>#N/A</v>
      </c>
      <c r="AK27" s="81" t="e">
        <f>VLOOKUP(B27,栄養データ!$A$2:$J$480,9,)</f>
        <v>#N/A</v>
      </c>
      <c r="AL27" s="81" t="e">
        <f>VLOOKUP(B27,栄養データ!$A$2:$J$480,10,)</f>
        <v>#N/A</v>
      </c>
    </row>
    <row r="28" spans="1:38" ht="14.25" customHeight="1" x14ac:dyDescent="0.25">
      <c r="A28" s="82"/>
      <c r="B28" s="83"/>
      <c r="C28" s="84"/>
      <c r="D28" s="85" t="s">
        <v>761</v>
      </c>
      <c r="E28" s="86" t="e">
        <f>IF(AD28="","",AD28)</f>
        <v>#N/A</v>
      </c>
      <c r="F28" s="87" t="str">
        <f t="shared" si="8"/>
        <v/>
      </c>
      <c r="G28" s="73" t="str">
        <f t="shared" si="9"/>
        <v/>
      </c>
      <c r="H28" s="88" t="str">
        <f t="shared" si="10"/>
        <v/>
      </c>
      <c r="I28" s="89" t="str">
        <f t="shared" si="1"/>
        <v/>
      </c>
      <c r="J28" s="90"/>
      <c r="K28" s="81" t="str">
        <f t="shared" si="18"/>
        <v/>
      </c>
      <c r="L28" s="86" t="e">
        <f t="shared" si="11"/>
        <v>#N/A</v>
      </c>
      <c r="M28" s="91" t="str">
        <f t="shared" si="12"/>
        <v/>
      </c>
      <c r="N28" s="86" t="str">
        <f t="shared" si="2"/>
        <v/>
      </c>
      <c r="O28" s="87" t="str">
        <f>P28</f>
        <v/>
      </c>
      <c r="P28" s="89" t="str">
        <f t="shared" si="3"/>
        <v/>
      </c>
      <c r="Q28" s="87" t="str">
        <f t="shared" si="14"/>
        <v/>
      </c>
      <c r="R28" s="89" t="str">
        <f t="shared" si="4"/>
        <v/>
      </c>
      <c r="S28" s="87" t="str">
        <f t="shared" si="15"/>
        <v/>
      </c>
      <c r="T28" s="89" t="str">
        <f t="shared" si="5"/>
        <v/>
      </c>
      <c r="U28" s="87" t="str">
        <f t="shared" si="16"/>
        <v/>
      </c>
      <c r="V28" s="89" t="str">
        <f t="shared" si="6"/>
        <v/>
      </c>
      <c r="W28" s="87" t="str">
        <f t="shared" si="17"/>
        <v/>
      </c>
      <c r="X28" s="86" t="str">
        <f t="shared" si="7"/>
        <v/>
      </c>
      <c r="Y28" s="92"/>
      <c r="Z28" s="97"/>
      <c r="AC28" s="81" t="e">
        <f>VLOOKUP(B28,栄養データ!$A$2:$J$480,1,)</f>
        <v>#N/A</v>
      </c>
      <c r="AD28" s="81" t="e">
        <f>VLOOKUP(B28,栄養データ!$A$2:$J$480,3,)</f>
        <v>#N/A</v>
      </c>
      <c r="AE28" s="81" t="e">
        <f>VLOOKUP(B28,栄養データ!$A$2:$J$480,4,)</f>
        <v>#N/A</v>
      </c>
      <c r="AF28" s="81" t="e">
        <f>VLOOKUP(B28,栄養データ!$A$2:$K$480,11,)</f>
        <v>#N/A</v>
      </c>
      <c r="AG28" s="81" t="e">
        <f>VLOOKUP(B28,栄養データ!$A$2:$J$480,5,)</f>
        <v>#N/A</v>
      </c>
      <c r="AH28" s="81" t="e">
        <f>VLOOKUP(B28,栄養データ!$A$2:$J$480,6,)</f>
        <v>#N/A</v>
      </c>
      <c r="AI28" s="81" t="e">
        <f>VLOOKUP(B28,栄養データ!$A$2:$J$480,7,)</f>
        <v>#N/A</v>
      </c>
      <c r="AJ28" s="81" t="e">
        <f>VLOOKUP(B28,栄養データ!$A$2:$J$480,8,)</f>
        <v>#N/A</v>
      </c>
      <c r="AK28" s="81" t="e">
        <f>VLOOKUP(B28,栄養データ!$A$2:$J$480,9,)</f>
        <v>#N/A</v>
      </c>
      <c r="AL28" s="81" t="e">
        <f>VLOOKUP(B28,栄養データ!$A$2:$J$480,10,)</f>
        <v>#N/A</v>
      </c>
    </row>
    <row r="29" spans="1:38" ht="14.25" customHeight="1" x14ac:dyDescent="0.25">
      <c r="A29" s="82"/>
      <c r="B29" s="83"/>
      <c r="C29" s="84"/>
      <c r="D29" s="85" t="str">
        <f t="shared" si="0"/>
        <v/>
      </c>
      <c r="E29" s="86" t="e">
        <f>IF(AD29="","",AD29)</f>
        <v>#N/A</v>
      </c>
      <c r="F29" s="87" t="str">
        <f t="shared" si="8"/>
        <v/>
      </c>
      <c r="G29" s="73" t="str">
        <f t="shared" si="9"/>
        <v/>
      </c>
      <c r="H29" s="88" t="str">
        <f t="shared" si="10"/>
        <v/>
      </c>
      <c r="I29" s="89" t="str">
        <f t="shared" si="1"/>
        <v/>
      </c>
      <c r="J29" s="90"/>
      <c r="K29" s="81" t="str">
        <f t="shared" si="18"/>
        <v/>
      </c>
      <c r="L29" s="86" t="e">
        <f t="shared" si="11"/>
        <v>#N/A</v>
      </c>
      <c r="M29" s="91" t="str">
        <f t="shared" si="12"/>
        <v/>
      </c>
      <c r="N29" s="86" t="str">
        <f t="shared" si="2"/>
        <v/>
      </c>
      <c r="O29" s="87" t="str">
        <f t="shared" si="13"/>
        <v/>
      </c>
      <c r="P29" s="89" t="str">
        <f t="shared" si="3"/>
        <v/>
      </c>
      <c r="Q29" s="87" t="str">
        <f t="shared" si="14"/>
        <v/>
      </c>
      <c r="R29" s="89" t="str">
        <f t="shared" si="4"/>
        <v/>
      </c>
      <c r="S29" s="87" t="str">
        <f t="shared" si="15"/>
        <v/>
      </c>
      <c r="T29" s="89" t="str">
        <f t="shared" si="5"/>
        <v/>
      </c>
      <c r="U29" s="87" t="str">
        <f t="shared" si="16"/>
        <v/>
      </c>
      <c r="V29" s="89" t="str">
        <f t="shared" si="6"/>
        <v/>
      </c>
      <c r="W29" s="87" t="str">
        <f t="shared" si="17"/>
        <v/>
      </c>
      <c r="X29" s="86" t="str">
        <f t="shared" si="7"/>
        <v/>
      </c>
      <c r="Y29" s="92"/>
      <c r="Z29" s="97"/>
      <c r="AC29" s="81" t="e">
        <f>VLOOKUP(B29,栄養データ!$A$2:$J$480,1,)</f>
        <v>#N/A</v>
      </c>
      <c r="AD29" s="81" t="e">
        <f>VLOOKUP(B29,栄養データ!$A$2:$J$480,3,)</f>
        <v>#N/A</v>
      </c>
      <c r="AE29" s="81" t="e">
        <f>VLOOKUP(B29,栄養データ!$A$2:$J$480,4,)</f>
        <v>#N/A</v>
      </c>
      <c r="AF29" s="81" t="e">
        <f>VLOOKUP(B29,栄養データ!$A$2:$K$480,11,)</f>
        <v>#N/A</v>
      </c>
      <c r="AG29" s="81" t="e">
        <f>VLOOKUP(B29,栄養データ!$A$2:$J$480,5,)</f>
        <v>#N/A</v>
      </c>
      <c r="AH29" s="81" t="e">
        <f>VLOOKUP(B29,栄養データ!$A$2:$J$480,6,)</f>
        <v>#N/A</v>
      </c>
      <c r="AI29" s="81" t="e">
        <f>VLOOKUP(B29,栄養データ!$A$2:$J$480,7,)</f>
        <v>#N/A</v>
      </c>
      <c r="AJ29" s="81" t="e">
        <f>VLOOKUP(B29,栄養データ!$A$2:$J$480,8,)</f>
        <v>#N/A</v>
      </c>
      <c r="AK29" s="81" t="e">
        <f>VLOOKUP(B29,栄養データ!$A$2:$J$480,9,)</f>
        <v>#N/A</v>
      </c>
      <c r="AL29" s="81" t="e">
        <f>VLOOKUP(B29,栄養データ!$A$2:$J$480,10,)</f>
        <v>#N/A</v>
      </c>
    </row>
    <row r="30" spans="1:38" ht="14.25" customHeight="1" x14ac:dyDescent="0.25">
      <c r="A30" s="82"/>
      <c r="B30" s="83"/>
      <c r="C30" s="84"/>
      <c r="D30" s="85"/>
      <c r="E30" s="86" t="e">
        <f t="shared" ref="E30:E43" si="20">IF(AD30="","",AD30)</f>
        <v>#N/A</v>
      </c>
      <c r="F30" s="87" t="str">
        <f t="shared" si="8"/>
        <v/>
      </c>
      <c r="G30" s="73" t="str">
        <f t="shared" si="9"/>
        <v/>
      </c>
      <c r="H30" s="88" t="str">
        <f t="shared" si="10"/>
        <v/>
      </c>
      <c r="I30" s="89" t="str">
        <f t="shared" si="1"/>
        <v/>
      </c>
      <c r="J30" s="90"/>
      <c r="K30" s="81" t="str">
        <f t="shared" si="18"/>
        <v/>
      </c>
      <c r="L30" s="86" t="e">
        <f t="shared" si="11"/>
        <v>#N/A</v>
      </c>
      <c r="M30" s="91" t="str">
        <f t="shared" si="12"/>
        <v/>
      </c>
      <c r="N30" s="86" t="str">
        <f t="shared" si="2"/>
        <v/>
      </c>
      <c r="O30" s="87" t="str">
        <f t="shared" si="13"/>
        <v/>
      </c>
      <c r="P30" s="89" t="str">
        <f t="shared" si="3"/>
        <v/>
      </c>
      <c r="Q30" s="87" t="str">
        <f>R30</f>
        <v/>
      </c>
      <c r="R30" s="89" t="str">
        <f t="shared" si="4"/>
        <v/>
      </c>
      <c r="S30" s="87" t="str">
        <f t="shared" si="15"/>
        <v/>
      </c>
      <c r="T30" s="89" t="str">
        <f t="shared" si="5"/>
        <v/>
      </c>
      <c r="U30" s="87" t="str">
        <f t="shared" si="16"/>
        <v/>
      </c>
      <c r="V30" s="89" t="str">
        <f t="shared" si="6"/>
        <v/>
      </c>
      <c r="W30" s="87" t="str">
        <f t="shared" si="17"/>
        <v/>
      </c>
      <c r="X30" s="86" t="str">
        <f t="shared" si="7"/>
        <v/>
      </c>
      <c r="Y30" s="92"/>
      <c r="Z30" s="97"/>
      <c r="AC30" s="81" t="e">
        <f>VLOOKUP(B30,栄養データ!$A$2:$J$480,1,)</f>
        <v>#N/A</v>
      </c>
      <c r="AD30" s="81" t="e">
        <f>VLOOKUP(B30,栄養データ!$A$2:$J$480,3,)</f>
        <v>#N/A</v>
      </c>
      <c r="AE30" s="81" t="e">
        <f>VLOOKUP(B30,栄養データ!$A$2:$J$480,4,)</f>
        <v>#N/A</v>
      </c>
      <c r="AF30" s="81" t="e">
        <f>VLOOKUP(B30,栄養データ!$A$2:$K$480,11,)</f>
        <v>#N/A</v>
      </c>
      <c r="AG30" s="81" t="e">
        <f>VLOOKUP(B30,栄養データ!$A$2:$J$480,5,)</f>
        <v>#N/A</v>
      </c>
      <c r="AH30" s="81" t="e">
        <f>VLOOKUP(B30,栄養データ!$A$2:$J$480,6,)</f>
        <v>#N/A</v>
      </c>
      <c r="AI30" s="81" t="e">
        <f>VLOOKUP(B30,栄養データ!$A$2:$J$480,7,)</f>
        <v>#N/A</v>
      </c>
      <c r="AJ30" s="81" t="e">
        <f>VLOOKUP(B30,栄養データ!$A$2:$J$480,8,)</f>
        <v>#N/A</v>
      </c>
      <c r="AK30" s="81" t="e">
        <f>VLOOKUP(B30,栄養データ!$A$2:$J$480,9,)</f>
        <v>#N/A</v>
      </c>
      <c r="AL30" s="81" t="e">
        <f>VLOOKUP(B30,栄養データ!$A$2:$J$480,10,)</f>
        <v>#N/A</v>
      </c>
    </row>
    <row r="31" spans="1:38" ht="14.25" customHeight="1" x14ac:dyDescent="0.25">
      <c r="A31" s="82"/>
      <c r="B31" s="83"/>
      <c r="C31" s="84"/>
      <c r="D31" s="85" t="str">
        <f t="shared" si="0"/>
        <v/>
      </c>
      <c r="E31" s="86" t="e">
        <f t="shared" si="20"/>
        <v>#N/A</v>
      </c>
      <c r="F31" s="87" t="str">
        <f t="shared" si="8"/>
        <v/>
      </c>
      <c r="G31" s="73" t="str">
        <f t="shared" si="9"/>
        <v/>
      </c>
      <c r="H31" s="88" t="str">
        <f t="shared" si="10"/>
        <v/>
      </c>
      <c r="I31" s="89" t="str">
        <f t="shared" si="1"/>
        <v/>
      </c>
      <c r="J31" s="90"/>
      <c r="K31" s="81" t="str">
        <f t="shared" si="18"/>
        <v/>
      </c>
      <c r="L31" s="86" t="e">
        <f t="shared" si="11"/>
        <v>#N/A</v>
      </c>
      <c r="M31" s="91" t="str">
        <f t="shared" si="12"/>
        <v/>
      </c>
      <c r="N31" s="86" t="str">
        <f t="shared" si="2"/>
        <v/>
      </c>
      <c r="O31" s="87" t="str">
        <f t="shared" si="13"/>
        <v/>
      </c>
      <c r="P31" s="89" t="str">
        <f t="shared" si="3"/>
        <v/>
      </c>
      <c r="Q31" s="87" t="str">
        <f t="shared" si="14"/>
        <v/>
      </c>
      <c r="R31" s="89" t="str">
        <f t="shared" si="4"/>
        <v/>
      </c>
      <c r="S31" s="87" t="str">
        <f t="shared" si="15"/>
        <v/>
      </c>
      <c r="T31" s="89" t="str">
        <f t="shared" si="5"/>
        <v/>
      </c>
      <c r="U31" s="87" t="str">
        <f t="shared" si="16"/>
        <v/>
      </c>
      <c r="V31" s="89" t="str">
        <f t="shared" si="6"/>
        <v/>
      </c>
      <c r="W31" s="87" t="str">
        <f t="shared" si="17"/>
        <v/>
      </c>
      <c r="X31" s="86" t="str">
        <f t="shared" si="7"/>
        <v/>
      </c>
      <c r="Y31" s="92"/>
      <c r="Z31" s="97"/>
      <c r="AC31" s="81" t="e">
        <f>VLOOKUP(B31,栄養データ!$A$2:$J$480,1,)</f>
        <v>#N/A</v>
      </c>
      <c r="AD31" s="81" t="e">
        <f>VLOOKUP(B31,栄養データ!$A$2:$J$480,3,)</f>
        <v>#N/A</v>
      </c>
      <c r="AE31" s="81" t="e">
        <f>VLOOKUP(B31,栄養データ!$A$2:$J$480,4,)</f>
        <v>#N/A</v>
      </c>
      <c r="AF31" s="81" t="e">
        <f>VLOOKUP(B31,栄養データ!$A$2:$K$480,11,)</f>
        <v>#N/A</v>
      </c>
      <c r="AG31" s="81" t="e">
        <f>VLOOKUP(B31,栄養データ!$A$2:$J$480,5,)</f>
        <v>#N/A</v>
      </c>
      <c r="AH31" s="81" t="e">
        <f>VLOOKUP(B31,栄養データ!$A$2:$J$480,6,)</f>
        <v>#N/A</v>
      </c>
      <c r="AI31" s="81" t="e">
        <f>VLOOKUP(B31,栄養データ!$A$2:$J$480,7,)</f>
        <v>#N/A</v>
      </c>
      <c r="AJ31" s="81" t="e">
        <f>VLOOKUP(B31,栄養データ!$A$2:$J$480,8,)</f>
        <v>#N/A</v>
      </c>
      <c r="AK31" s="81" t="e">
        <f>VLOOKUP(B31,栄養データ!$A$2:$J$480,9,)</f>
        <v>#N/A</v>
      </c>
      <c r="AL31" s="81" t="e">
        <f>VLOOKUP(B31,栄養データ!$A$2:$J$480,10,)</f>
        <v>#N/A</v>
      </c>
    </row>
    <row r="32" spans="1:38" ht="14.25" customHeight="1" x14ac:dyDescent="0.25">
      <c r="A32" s="82"/>
      <c r="B32" s="83"/>
      <c r="C32" s="84"/>
      <c r="D32" s="85" t="str">
        <f t="shared" si="0"/>
        <v/>
      </c>
      <c r="E32" s="86" t="e">
        <f t="shared" si="20"/>
        <v>#N/A</v>
      </c>
      <c r="F32" s="87" t="str">
        <f t="shared" si="8"/>
        <v/>
      </c>
      <c r="G32" s="73" t="str">
        <f t="shared" si="9"/>
        <v/>
      </c>
      <c r="H32" s="88" t="str">
        <f t="shared" si="10"/>
        <v/>
      </c>
      <c r="I32" s="89" t="str">
        <f t="shared" si="1"/>
        <v/>
      </c>
      <c r="J32" s="90"/>
      <c r="K32" s="81" t="str">
        <f t="shared" si="18"/>
        <v/>
      </c>
      <c r="L32" s="86" t="e">
        <f t="shared" si="11"/>
        <v>#N/A</v>
      </c>
      <c r="M32" s="91" t="str">
        <f t="shared" si="12"/>
        <v/>
      </c>
      <c r="N32" s="86" t="str">
        <f t="shared" si="2"/>
        <v/>
      </c>
      <c r="O32" s="87" t="str">
        <f t="shared" si="13"/>
        <v/>
      </c>
      <c r="P32" s="89" t="str">
        <f t="shared" si="3"/>
        <v/>
      </c>
      <c r="Q32" s="87" t="str">
        <f t="shared" si="14"/>
        <v/>
      </c>
      <c r="R32" s="89" t="str">
        <f t="shared" si="4"/>
        <v/>
      </c>
      <c r="S32" s="87" t="str">
        <f t="shared" si="15"/>
        <v/>
      </c>
      <c r="T32" s="89" t="str">
        <f t="shared" si="5"/>
        <v/>
      </c>
      <c r="U32" s="87" t="str">
        <f t="shared" si="16"/>
        <v/>
      </c>
      <c r="V32" s="89" t="str">
        <f t="shared" si="6"/>
        <v/>
      </c>
      <c r="W32" s="87" t="str">
        <f t="shared" si="17"/>
        <v/>
      </c>
      <c r="X32" s="86" t="str">
        <f t="shared" si="7"/>
        <v/>
      </c>
      <c r="Y32" s="92"/>
      <c r="Z32" s="97"/>
      <c r="AC32" s="81" t="e">
        <f>VLOOKUP(B32,栄養データ!$A$2:$J$480,1,)</f>
        <v>#N/A</v>
      </c>
      <c r="AD32" s="81" t="e">
        <f>VLOOKUP(B32,栄養データ!$A$2:$J$480,3,)</f>
        <v>#N/A</v>
      </c>
      <c r="AE32" s="81" t="e">
        <f>VLOOKUP(B32,栄養データ!$A$2:$J$480,4,)</f>
        <v>#N/A</v>
      </c>
      <c r="AF32" s="81" t="e">
        <f>VLOOKUP(B32,栄養データ!$A$2:$K$480,11,)</f>
        <v>#N/A</v>
      </c>
      <c r="AG32" s="81" t="e">
        <f>VLOOKUP(B32,栄養データ!$A$2:$J$480,5,)</f>
        <v>#N/A</v>
      </c>
      <c r="AH32" s="81" t="e">
        <f>VLOOKUP(B32,栄養データ!$A$2:$J$480,6,)</f>
        <v>#N/A</v>
      </c>
      <c r="AI32" s="81" t="e">
        <f>VLOOKUP(B32,栄養データ!$A$2:$J$480,7,)</f>
        <v>#N/A</v>
      </c>
      <c r="AJ32" s="81" t="e">
        <f>VLOOKUP(B32,栄養データ!$A$2:$J$480,8,)</f>
        <v>#N/A</v>
      </c>
      <c r="AK32" s="81" t="e">
        <f>VLOOKUP(B32,栄養データ!$A$2:$J$480,9,)</f>
        <v>#N/A</v>
      </c>
      <c r="AL32" s="81" t="e">
        <f>VLOOKUP(B32,栄養データ!$A$2:$J$480,10,)</f>
        <v>#N/A</v>
      </c>
    </row>
    <row r="33" spans="1:38" ht="14.25" customHeight="1" x14ac:dyDescent="0.25">
      <c r="A33" s="82"/>
      <c r="B33" s="83"/>
      <c r="C33" s="84"/>
      <c r="D33" s="85" t="str">
        <f t="shared" si="0"/>
        <v/>
      </c>
      <c r="E33" s="86" t="e">
        <f t="shared" si="20"/>
        <v>#N/A</v>
      </c>
      <c r="F33" s="87" t="str">
        <f t="shared" si="8"/>
        <v/>
      </c>
      <c r="G33" s="73" t="str">
        <f t="shared" si="9"/>
        <v/>
      </c>
      <c r="H33" s="88" t="str">
        <f t="shared" si="10"/>
        <v/>
      </c>
      <c r="I33" s="89" t="str">
        <f t="shared" si="1"/>
        <v/>
      </c>
      <c r="J33" s="90"/>
      <c r="K33" s="81" t="str">
        <f t="shared" si="18"/>
        <v/>
      </c>
      <c r="L33" s="86" t="e">
        <f t="shared" si="11"/>
        <v>#N/A</v>
      </c>
      <c r="M33" s="91" t="str">
        <f t="shared" si="12"/>
        <v/>
      </c>
      <c r="N33" s="86" t="str">
        <f t="shared" si="2"/>
        <v/>
      </c>
      <c r="O33" s="87" t="str">
        <f t="shared" si="13"/>
        <v/>
      </c>
      <c r="P33" s="89" t="str">
        <f t="shared" si="3"/>
        <v/>
      </c>
      <c r="Q33" s="87" t="str">
        <f t="shared" si="14"/>
        <v/>
      </c>
      <c r="R33" s="89" t="str">
        <f t="shared" si="4"/>
        <v/>
      </c>
      <c r="S33" s="87" t="str">
        <f t="shared" si="15"/>
        <v/>
      </c>
      <c r="T33" s="89" t="str">
        <f t="shared" si="5"/>
        <v/>
      </c>
      <c r="U33" s="87" t="str">
        <f t="shared" si="16"/>
        <v/>
      </c>
      <c r="V33" s="89" t="str">
        <f t="shared" si="6"/>
        <v/>
      </c>
      <c r="W33" s="87" t="str">
        <f t="shared" si="17"/>
        <v/>
      </c>
      <c r="X33" s="86" t="str">
        <f t="shared" si="7"/>
        <v/>
      </c>
      <c r="Y33" s="92"/>
      <c r="Z33" s="97"/>
      <c r="AC33" s="81" t="e">
        <f>VLOOKUP(B33,栄養データ!$A$2:$J$480,1,)</f>
        <v>#N/A</v>
      </c>
      <c r="AD33" s="81" t="e">
        <f>VLOOKUP(B33,栄養データ!$A$2:$J$480,3,)</f>
        <v>#N/A</v>
      </c>
      <c r="AE33" s="81" t="e">
        <f>VLOOKUP(B33,栄養データ!$A$2:$J$480,4,)</f>
        <v>#N/A</v>
      </c>
      <c r="AF33" s="81" t="e">
        <f>VLOOKUP(B33,栄養データ!$A$2:$K$480,11,)</f>
        <v>#N/A</v>
      </c>
      <c r="AG33" s="81" t="e">
        <f>VLOOKUP(B33,栄養データ!$A$2:$J$480,5,)</f>
        <v>#N/A</v>
      </c>
      <c r="AH33" s="81" t="e">
        <f>VLOOKUP(B33,栄養データ!$A$2:$J$480,6,)</f>
        <v>#N/A</v>
      </c>
      <c r="AI33" s="81" t="e">
        <f>VLOOKUP(B33,栄養データ!$A$2:$J$480,7,)</f>
        <v>#N/A</v>
      </c>
      <c r="AJ33" s="81" t="e">
        <f>VLOOKUP(B33,栄養データ!$A$2:$J$480,8,)</f>
        <v>#N/A</v>
      </c>
      <c r="AK33" s="81" t="e">
        <f>VLOOKUP(B33,栄養データ!$A$2:$J$480,9,)</f>
        <v>#N/A</v>
      </c>
      <c r="AL33" s="81" t="e">
        <f>VLOOKUP(B33,栄養データ!$A$2:$J$480,10,)</f>
        <v>#N/A</v>
      </c>
    </row>
    <row r="34" spans="1:38" ht="14.25" customHeight="1" x14ac:dyDescent="0.25">
      <c r="A34" s="82"/>
      <c r="B34" s="83"/>
      <c r="C34" s="84" t="s">
        <v>2622</v>
      </c>
      <c r="D34" s="85" t="str">
        <f t="shared" si="0"/>
        <v/>
      </c>
      <c r="E34" s="86" t="e">
        <f t="shared" si="20"/>
        <v>#N/A</v>
      </c>
      <c r="F34" s="87" t="str">
        <f t="shared" si="8"/>
        <v/>
      </c>
      <c r="G34" s="73" t="str">
        <f t="shared" si="9"/>
        <v/>
      </c>
      <c r="H34" s="88" t="str">
        <f t="shared" si="10"/>
        <v/>
      </c>
      <c r="I34" s="89" t="str">
        <f t="shared" si="1"/>
        <v/>
      </c>
      <c r="J34" s="90"/>
      <c r="K34" s="81" t="str">
        <f t="shared" si="18"/>
        <v/>
      </c>
      <c r="L34" s="86" t="e">
        <f t="shared" si="11"/>
        <v>#N/A</v>
      </c>
      <c r="M34" s="91" t="str">
        <f t="shared" si="12"/>
        <v/>
      </c>
      <c r="N34" s="86" t="str">
        <f t="shared" si="2"/>
        <v/>
      </c>
      <c r="O34" s="87" t="str">
        <f t="shared" si="13"/>
        <v/>
      </c>
      <c r="P34" s="89" t="str">
        <f t="shared" si="3"/>
        <v/>
      </c>
      <c r="Q34" s="87" t="str">
        <f t="shared" si="14"/>
        <v/>
      </c>
      <c r="R34" s="89" t="str">
        <f t="shared" si="4"/>
        <v/>
      </c>
      <c r="S34" s="87" t="str">
        <f t="shared" si="15"/>
        <v/>
      </c>
      <c r="T34" s="89" t="str">
        <f t="shared" si="5"/>
        <v/>
      </c>
      <c r="U34" s="87" t="str">
        <f t="shared" si="16"/>
        <v/>
      </c>
      <c r="V34" s="89" t="str">
        <f t="shared" si="6"/>
        <v/>
      </c>
      <c r="W34" s="87" t="str">
        <f t="shared" si="17"/>
        <v/>
      </c>
      <c r="X34" s="86" t="str">
        <f t="shared" si="7"/>
        <v/>
      </c>
      <c r="Y34" s="92"/>
      <c r="Z34" s="97"/>
      <c r="AC34" s="81" t="e">
        <f>VLOOKUP(B34,栄養データ!$A$2:$J$480,1,)</f>
        <v>#N/A</v>
      </c>
      <c r="AD34" s="81" t="e">
        <f>VLOOKUP(B34,栄養データ!$A$2:$J$480,3,)</f>
        <v>#N/A</v>
      </c>
      <c r="AE34" s="81" t="e">
        <f>VLOOKUP(B34,栄養データ!$A$2:$J$480,4,)</f>
        <v>#N/A</v>
      </c>
      <c r="AF34" s="81" t="e">
        <f>VLOOKUP(B34,栄養データ!$A$2:$K$480,11,)</f>
        <v>#N/A</v>
      </c>
      <c r="AG34" s="81" t="e">
        <f>VLOOKUP(B34,栄養データ!$A$2:$J$480,5,)</f>
        <v>#N/A</v>
      </c>
      <c r="AH34" s="81" t="e">
        <f>VLOOKUP(B34,栄養データ!$A$2:$J$480,6,)</f>
        <v>#N/A</v>
      </c>
      <c r="AI34" s="81" t="e">
        <f>VLOOKUP(B34,栄養データ!$A$2:$J$480,7,)</f>
        <v>#N/A</v>
      </c>
      <c r="AJ34" s="81" t="e">
        <f>VLOOKUP(B34,栄養データ!$A$2:$J$480,8,)</f>
        <v>#N/A</v>
      </c>
      <c r="AK34" s="81" t="e">
        <f>VLOOKUP(B34,栄養データ!$A$2:$J$480,9,)</f>
        <v>#N/A</v>
      </c>
      <c r="AL34" s="81" t="e">
        <f>VLOOKUP(B34,栄養データ!$A$2:$J$480,10,)</f>
        <v>#N/A</v>
      </c>
    </row>
    <row r="35" spans="1:38" ht="14.25" customHeight="1" x14ac:dyDescent="0.25">
      <c r="A35" s="82"/>
      <c r="B35" s="83"/>
      <c r="C35" s="84"/>
      <c r="D35" s="85" t="str">
        <f t="shared" si="0"/>
        <v/>
      </c>
      <c r="E35" s="86" t="e">
        <f t="shared" si="20"/>
        <v>#N/A</v>
      </c>
      <c r="F35" s="87" t="str">
        <f t="shared" si="8"/>
        <v/>
      </c>
      <c r="G35" s="73" t="str">
        <f t="shared" si="9"/>
        <v/>
      </c>
      <c r="H35" s="88" t="str">
        <f t="shared" si="10"/>
        <v/>
      </c>
      <c r="I35" s="89" t="str">
        <f t="shared" si="1"/>
        <v/>
      </c>
      <c r="J35" s="90"/>
      <c r="K35" s="81" t="str">
        <f t="shared" si="18"/>
        <v/>
      </c>
      <c r="L35" s="86" t="e">
        <f t="shared" si="11"/>
        <v>#N/A</v>
      </c>
      <c r="M35" s="91" t="str">
        <f t="shared" si="12"/>
        <v/>
      </c>
      <c r="N35" s="86" t="str">
        <f t="shared" si="2"/>
        <v/>
      </c>
      <c r="O35" s="87" t="str">
        <f t="shared" si="13"/>
        <v/>
      </c>
      <c r="P35" s="89" t="str">
        <f t="shared" si="3"/>
        <v/>
      </c>
      <c r="Q35" s="87" t="str">
        <f t="shared" si="14"/>
        <v/>
      </c>
      <c r="R35" s="89" t="str">
        <f t="shared" si="4"/>
        <v/>
      </c>
      <c r="S35" s="87" t="str">
        <f t="shared" si="15"/>
        <v/>
      </c>
      <c r="T35" s="89" t="str">
        <f t="shared" si="5"/>
        <v/>
      </c>
      <c r="U35" s="87" t="str">
        <f t="shared" si="16"/>
        <v/>
      </c>
      <c r="V35" s="89" t="str">
        <f t="shared" si="6"/>
        <v/>
      </c>
      <c r="W35" s="87" t="str">
        <f t="shared" si="17"/>
        <v/>
      </c>
      <c r="X35" s="86" t="str">
        <f t="shared" si="7"/>
        <v/>
      </c>
      <c r="Y35" s="92"/>
      <c r="Z35" s="97"/>
      <c r="AC35" s="81" t="e">
        <f>VLOOKUP(B35,栄養データ!$A$2:$J$480,1,)</f>
        <v>#N/A</v>
      </c>
      <c r="AD35" s="81" t="e">
        <f>VLOOKUP(B35,栄養データ!$A$2:$J$480,3,)</f>
        <v>#N/A</v>
      </c>
      <c r="AE35" s="81" t="e">
        <f>VLOOKUP(B35,栄養データ!$A$2:$J$480,4,)</f>
        <v>#N/A</v>
      </c>
      <c r="AF35" s="81" t="e">
        <f>VLOOKUP(B35,栄養データ!$A$2:$K$480,11,)</f>
        <v>#N/A</v>
      </c>
      <c r="AG35" s="81" t="e">
        <f>VLOOKUP(B35,栄養データ!$A$2:$J$480,5,)</f>
        <v>#N/A</v>
      </c>
      <c r="AH35" s="81" t="e">
        <f>VLOOKUP(B35,栄養データ!$A$2:$J$480,6,)</f>
        <v>#N/A</v>
      </c>
      <c r="AI35" s="81" t="e">
        <f>VLOOKUP(B35,栄養データ!$A$2:$J$480,7,)</f>
        <v>#N/A</v>
      </c>
      <c r="AJ35" s="81" t="e">
        <f>VLOOKUP(B35,栄養データ!$A$2:$J$480,8,)</f>
        <v>#N/A</v>
      </c>
      <c r="AK35" s="81" t="e">
        <f>VLOOKUP(B35,栄養データ!$A$2:$J$480,9,)</f>
        <v>#N/A</v>
      </c>
      <c r="AL35" s="81" t="e">
        <f>VLOOKUP(B35,栄養データ!$A$2:$J$480,10,)</f>
        <v>#N/A</v>
      </c>
    </row>
    <row r="36" spans="1:38" ht="14.25" customHeight="1" x14ac:dyDescent="0.25">
      <c r="A36" s="82"/>
      <c r="B36" s="83"/>
      <c r="C36" s="84"/>
      <c r="D36" s="85" t="str">
        <f t="shared" si="0"/>
        <v/>
      </c>
      <c r="E36" s="86" t="e">
        <f t="shared" si="20"/>
        <v>#N/A</v>
      </c>
      <c r="F36" s="87" t="str">
        <f t="shared" si="8"/>
        <v/>
      </c>
      <c r="G36" s="73" t="str">
        <f t="shared" si="9"/>
        <v/>
      </c>
      <c r="H36" s="88" t="str">
        <f t="shared" si="10"/>
        <v/>
      </c>
      <c r="I36" s="89" t="str">
        <f t="shared" si="1"/>
        <v/>
      </c>
      <c r="J36" s="90"/>
      <c r="K36" s="81" t="str">
        <f t="shared" si="18"/>
        <v/>
      </c>
      <c r="L36" s="86" t="e">
        <f t="shared" si="11"/>
        <v>#N/A</v>
      </c>
      <c r="M36" s="91" t="str">
        <f t="shared" si="12"/>
        <v/>
      </c>
      <c r="N36" s="86" t="str">
        <f t="shared" si="2"/>
        <v/>
      </c>
      <c r="O36" s="87" t="str">
        <f t="shared" si="13"/>
        <v/>
      </c>
      <c r="P36" s="89" t="str">
        <f t="shared" si="3"/>
        <v/>
      </c>
      <c r="Q36" s="87" t="str">
        <f t="shared" si="14"/>
        <v/>
      </c>
      <c r="R36" s="89" t="str">
        <f t="shared" si="4"/>
        <v/>
      </c>
      <c r="S36" s="87" t="str">
        <f t="shared" si="15"/>
        <v/>
      </c>
      <c r="T36" s="89" t="str">
        <f t="shared" si="5"/>
        <v/>
      </c>
      <c r="U36" s="87" t="str">
        <f t="shared" si="16"/>
        <v/>
      </c>
      <c r="V36" s="89" t="str">
        <f t="shared" si="6"/>
        <v/>
      </c>
      <c r="W36" s="87" t="str">
        <f t="shared" si="17"/>
        <v/>
      </c>
      <c r="X36" s="86" t="str">
        <f t="shared" si="7"/>
        <v/>
      </c>
      <c r="Y36" s="92"/>
      <c r="Z36" s="97"/>
      <c r="AC36" s="81" t="e">
        <f>VLOOKUP(B36,栄養データ!$A$2:$J$480,1,)</f>
        <v>#N/A</v>
      </c>
      <c r="AD36" s="81" t="e">
        <f>VLOOKUP(B36,栄養データ!$A$2:$J$480,3,)</f>
        <v>#N/A</v>
      </c>
      <c r="AE36" s="81" t="e">
        <f>VLOOKUP(B36,栄養データ!$A$2:$J$480,4,)</f>
        <v>#N/A</v>
      </c>
      <c r="AF36" s="81" t="e">
        <f>VLOOKUP(B36,栄養データ!$A$2:$K$480,11,)</f>
        <v>#N/A</v>
      </c>
      <c r="AG36" s="81" t="e">
        <f>VLOOKUP(B36,栄養データ!$A$2:$J$480,5,)</f>
        <v>#N/A</v>
      </c>
      <c r="AH36" s="81" t="e">
        <f>VLOOKUP(B36,栄養データ!$A$2:$J$480,6,)</f>
        <v>#N/A</v>
      </c>
      <c r="AI36" s="81" t="e">
        <f>VLOOKUP(B36,栄養データ!$A$2:$J$480,7,)</f>
        <v>#N/A</v>
      </c>
      <c r="AJ36" s="81" t="e">
        <f>VLOOKUP(B36,栄養データ!$A$2:$J$480,8,)</f>
        <v>#N/A</v>
      </c>
      <c r="AK36" s="81" t="e">
        <f>VLOOKUP(B36,栄養データ!$A$2:$J$480,9,)</f>
        <v>#N/A</v>
      </c>
      <c r="AL36" s="81" t="e">
        <f>VLOOKUP(B36,栄養データ!$A$2:$J$480,10,)</f>
        <v>#N/A</v>
      </c>
    </row>
    <row r="37" spans="1:38" ht="14.25" customHeight="1" x14ac:dyDescent="0.25">
      <c r="A37" s="82"/>
      <c r="B37" s="83"/>
      <c r="C37" s="84"/>
      <c r="D37" s="85" t="str">
        <f t="shared" si="0"/>
        <v/>
      </c>
      <c r="E37" s="86" t="e">
        <f t="shared" si="20"/>
        <v>#N/A</v>
      </c>
      <c r="F37" s="87" t="str">
        <f t="shared" si="8"/>
        <v/>
      </c>
      <c r="G37" s="73" t="str">
        <f t="shared" si="9"/>
        <v/>
      </c>
      <c r="H37" s="88" t="str">
        <f t="shared" si="10"/>
        <v/>
      </c>
      <c r="I37" s="89" t="str">
        <f t="shared" si="1"/>
        <v/>
      </c>
      <c r="J37" s="90"/>
      <c r="K37" s="81" t="str">
        <f t="shared" si="18"/>
        <v/>
      </c>
      <c r="L37" s="86" t="e">
        <f t="shared" si="11"/>
        <v>#N/A</v>
      </c>
      <c r="M37" s="91" t="str">
        <f t="shared" si="12"/>
        <v/>
      </c>
      <c r="N37" s="86" t="str">
        <f t="shared" si="2"/>
        <v/>
      </c>
      <c r="O37" s="87" t="str">
        <f t="shared" si="13"/>
        <v/>
      </c>
      <c r="P37" s="89" t="str">
        <f t="shared" si="3"/>
        <v/>
      </c>
      <c r="Q37" s="87" t="str">
        <f t="shared" si="14"/>
        <v/>
      </c>
      <c r="R37" s="89" t="str">
        <f t="shared" si="4"/>
        <v/>
      </c>
      <c r="S37" s="87" t="str">
        <f t="shared" si="15"/>
        <v/>
      </c>
      <c r="T37" s="89" t="str">
        <f t="shared" si="5"/>
        <v/>
      </c>
      <c r="U37" s="87" t="str">
        <f t="shared" si="16"/>
        <v/>
      </c>
      <c r="V37" s="89" t="str">
        <f t="shared" si="6"/>
        <v/>
      </c>
      <c r="W37" s="87" t="str">
        <f t="shared" si="17"/>
        <v/>
      </c>
      <c r="X37" s="86" t="str">
        <f t="shared" si="7"/>
        <v/>
      </c>
      <c r="Y37" s="92"/>
      <c r="Z37" s="95"/>
      <c r="AC37" s="81" t="e">
        <f>VLOOKUP(B37,栄養データ!$A$2:$J$480,1,)</f>
        <v>#N/A</v>
      </c>
      <c r="AD37" s="81" t="e">
        <f>VLOOKUP(B37,栄養データ!$A$2:$J$480,3,)</f>
        <v>#N/A</v>
      </c>
      <c r="AE37" s="81" t="e">
        <f>VLOOKUP(B37,栄養データ!$A$2:$J$480,4,)</f>
        <v>#N/A</v>
      </c>
      <c r="AF37" s="81" t="e">
        <f>VLOOKUP(B37,栄養データ!$A$2:$K$480,11,)</f>
        <v>#N/A</v>
      </c>
      <c r="AG37" s="81" t="e">
        <f>VLOOKUP(B37,栄養データ!$A$2:$J$480,5,)</f>
        <v>#N/A</v>
      </c>
      <c r="AH37" s="81" t="e">
        <f>VLOOKUP(B37,栄養データ!$A$2:$J$480,6,)</f>
        <v>#N/A</v>
      </c>
      <c r="AI37" s="81" t="e">
        <f>VLOOKUP(B37,栄養データ!$A$2:$J$480,7,)</f>
        <v>#N/A</v>
      </c>
      <c r="AJ37" s="81" t="e">
        <f>VLOOKUP(B37,栄養データ!$A$2:$J$480,8,)</f>
        <v>#N/A</v>
      </c>
      <c r="AK37" s="81" t="e">
        <f>VLOOKUP(B37,栄養データ!$A$2:$J$480,9,)</f>
        <v>#N/A</v>
      </c>
      <c r="AL37" s="81" t="e">
        <f>VLOOKUP(B37,栄養データ!$A$2:$J$480,10,)</f>
        <v>#N/A</v>
      </c>
    </row>
    <row r="38" spans="1:38" ht="14.25" customHeight="1" x14ac:dyDescent="0.25">
      <c r="A38" s="98"/>
      <c r="B38" s="83"/>
      <c r="C38" s="84"/>
      <c r="D38" s="85" t="str">
        <f t="shared" si="0"/>
        <v/>
      </c>
      <c r="E38" s="86" t="e">
        <f t="shared" si="20"/>
        <v>#N/A</v>
      </c>
      <c r="F38" s="87" t="str">
        <f t="shared" si="8"/>
        <v/>
      </c>
      <c r="G38" s="73" t="str">
        <f t="shared" si="9"/>
        <v/>
      </c>
      <c r="H38" s="88" t="str">
        <f t="shared" si="10"/>
        <v/>
      </c>
      <c r="I38" s="89" t="str">
        <f t="shared" si="1"/>
        <v/>
      </c>
      <c r="J38" s="90"/>
      <c r="K38" s="81" t="str">
        <f t="shared" si="18"/>
        <v/>
      </c>
      <c r="L38" s="86" t="e">
        <f t="shared" si="11"/>
        <v>#N/A</v>
      </c>
      <c r="M38" s="91" t="str">
        <f t="shared" si="12"/>
        <v/>
      </c>
      <c r="N38" s="86" t="str">
        <f t="shared" si="2"/>
        <v/>
      </c>
      <c r="O38" s="87" t="str">
        <f t="shared" si="13"/>
        <v/>
      </c>
      <c r="P38" s="89" t="str">
        <f t="shared" si="3"/>
        <v/>
      </c>
      <c r="Q38" s="87" t="str">
        <f t="shared" si="14"/>
        <v/>
      </c>
      <c r="R38" s="89" t="str">
        <f t="shared" si="4"/>
        <v/>
      </c>
      <c r="S38" s="87" t="str">
        <f t="shared" si="15"/>
        <v/>
      </c>
      <c r="T38" s="89" t="str">
        <f t="shared" si="5"/>
        <v/>
      </c>
      <c r="U38" s="87" t="str">
        <f t="shared" si="16"/>
        <v/>
      </c>
      <c r="V38" s="89" t="str">
        <f t="shared" si="6"/>
        <v/>
      </c>
      <c r="W38" s="87" t="str">
        <f t="shared" si="17"/>
        <v/>
      </c>
      <c r="X38" s="86" t="str">
        <f t="shared" si="7"/>
        <v/>
      </c>
      <c r="Y38" s="92"/>
      <c r="Z38" s="95"/>
      <c r="AC38" s="81" t="e">
        <f>VLOOKUP(B38,栄養データ!$A$2:$J$480,1,)</f>
        <v>#N/A</v>
      </c>
      <c r="AD38" s="81" t="e">
        <f>VLOOKUP(B38,栄養データ!$A$2:$J$480,3,)</f>
        <v>#N/A</v>
      </c>
      <c r="AE38" s="81" t="e">
        <f>VLOOKUP(B38,栄養データ!$A$2:$J$480,4,)</f>
        <v>#N/A</v>
      </c>
      <c r="AF38" s="81" t="e">
        <f>VLOOKUP(B38,栄養データ!$A$2:$K$480,11,)</f>
        <v>#N/A</v>
      </c>
      <c r="AG38" s="81" t="e">
        <f>VLOOKUP(B38,栄養データ!$A$2:$J$480,5,)</f>
        <v>#N/A</v>
      </c>
      <c r="AH38" s="81" t="e">
        <f>VLOOKUP(B38,栄養データ!$A$2:$J$480,6,)</f>
        <v>#N/A</v>
      </c>
      <c r="AI38" s="81" t="e">
        <f>VLOOKUP(B38,栄養データ!$A$2:$J$480,7,)</f>
        <v>#N/A</v>
      </c>
      <c r="AJ38" s="81" t="e">
        <f>VLOOKUP(B38,栄養データ!$A$2:$J$480,8,)</f>
        <v>#N/A</v>
      </c>
      <c r="AK38" s="81" t="e">
        <f>VLOOKUP(B38,栄養データ!$A$2:$J$480,9,)</f>
        <v>#N/A</v>
      </c>
      <c r="AL38" s="81" t="e">
        <f>VLOOKUP(B38,栄養データ!$A$2:$J$480,10,)</f>
        <v>#N/A</v>
      </c>
    </row>
    <row r="39" spans="1:38" ht="14.25" customHeight="1" x14ac:dyDescent="0.25">
      <c r="A39" s="98"/>
      <c r="B39" s="83"/>
      <c r="C39" s="84" t="s">
        <v>2623</v>
      </c>
      <c r="D39" s="85" t="s">
        <v>2624</v>
      </c>
      <c r="E39" s="86" t="e">
        <f t="shared" si="20"/>
        <v>#N/A</v>
      </c>
      <c r="F39" s="87" t="str">
        <f t="shared" si="8"/>
        <v/>
      </c>
      <c r="G39" s="73" t="str">
        <f t="shared" si="9"/>
        <v/>
      </c>
      <c r="H39" s="88">
        <v>10</v>
      </c>
      <c r="I39" s="89" t="str">
        <f t="shared" si="1"/>
        <v/>
      </c>
      <c r="J39" s="90"/>
      <c r="K39" s="81" t="str">
        <f>IF(B39="","",L39)</f>
        <v/>
      </c>
      <c r="L39" s="86" t="e">
        <f t="shared" si="11"/>
        <v>#N/A</v>
      </c>
      <c r="M39" s="91" t="str">
        <f t="shared" si="12"/>
        <v/>
      </c>
      <c r="N39" s="86" t="str">
        <f t="shared" si="2"/>
        <v/>
      </c>
      <c r="O39" s="87" t="str">
        <f t="shared" si="13"/>
        <v/>
      </c>
      <c r="P39" s="89" t="str">
        <f t="shared" si="3"/>
        <v/>
      </c>
      <c r="Q39" s="87" t="str">
        <f t="shared" si="14"/>
        <v/>
      </c>
      <c r="R39" s="89" t="str">
        <f t="shared" si="4"/>
        <v/>
      </c>
      <c r="S39" s="87" t="str">
        <f t="shared" si="15"/>
        <v/>
      </c>
      <c r="T39" s="89" t="str">
        <f t="shared" si="5"/>
        <v/>
      </c>
      <c r="U39" s="87" t="str">
        <f t="shared" si="16"/>
        <v/>
      </c>
      <c r="V39" s="89" t="str">
        <f t="shared" si="6"/>
        <v/>
      </c>
      <c r="W39" s="87" t="str">
        <f t="shared" si="17"/>
        <v/>
      </c>
      <c r="X39" s="86" t="str">
        <f t="shared" si="7"/>
        <v/>
      </c>
      <c r="Y39" s="92"/>
      <c r="Z39" s="95"/>
      <c r="AC39" s="81" t="e">
        <f>VLOOKUP(B39,栄養データ!$A$2:$J$480,1,)</f>
        <v>#N/A</v>
      </c>
      <c r="AD39" s="81" t="e">
        <f>VLOOKUP(B39,栄養データ!$A$2:$J$480,3,)</f>
        <v>#N/A</v>
      </c>
      <c r="AE39" s="81" t="e">
        <f>VLOOKUP(B39,栄養データ!$A$2:$J$480,4,)</f>
        <v>#N/A</v>
      </c>
      <c r="AF39" s="81" t="e">
        <f>VLOOKUP(B39,栄養データ!$A$2:$K$480,11,)</f>
        <v>#N/A</v>
      </c>
      <c r="AG39" s="81" t="e">
        <f>VLOOKUP(B39,栄養データ!$A$2:$J$480,5,)</f>
        <v>#N/A</v>
      </c>
      <c r="AH39" s="81" t="e">
        <f>VLOOKUP(B39,栄養データ!$A$2:$J$480,6,)</f>
        <v>#N/A</v>
      </c>
      <c r="AI39" s="81" t="e">
        <f>VLOOKUP(B39,栄養データ!$A$2:$J$480,7,)</f>
        <v>#N/A</v>
      </c>
      <c r="AJ39" s="81" t="e">
        <f>VLOOKUP(B39,栄養データ!$A$2:$J$480,8,)</f>
        <v>#N/A</v>
      </c>
      <c r="AK39" s="81" t="e">
        <f>VLOOKUP(B39,栄養データ!$A$2:$J$480,9,)</f>
        <v>#N/A</v>
      </c>
      <c r="AL39" s="81" t="e">
        <f>VLOOKUP(B39,栄養データ!$A$2:$J$480,10,)</f>
        <v>#N/A</v>
      </c>
    </row>
    <row r="40" spans="1:38" s="49" customFormat="1" ht="14.25" customHeight="1" x14ac:dyDescent="0.25">
      <c r="A40" s="98"/>
      <c r="B40" s="83"/>
      <c r="C40" s="84"/>
      <c r="D40" s="85"/>
      <c r="E40" s="86" t="e">
        <f t="shared" si="20"/>
        <v>#N/A</v>
      </c>
      <c r="F40" s="87" t="str">
        <f t="shared" si="8"/>
        <v/>
      </c>
      <c r="G40" s="73" t="str">
        <f t="shared" si="9"/>
        <v/>
      </c>
      <c r="H40" s="88"/>
      <c r="I40" s="89" t="str">
        <f t="shared" si="1"/>
        <v/>
      </c>
      <c r="J40" s="90"/>
      <c r="K40" s="81" t="str">
        <f t="shared" si="18"/>
        <v/>
      </c>
      <c r="L40" s="86" t="e">
        <f t="shared" si="11"/>
        <v>#N/A</v>
      </c>
      <c r="M40" s="91" t="str">
        <f t="shared" si="12"/>
        <v/>
      </c>
      <c r="N40" s="86" t="str">
        <f t="shared" si="2"/>
        <v/>
      </c>
      <c r="O40" s="87" t="str">
        <f t="shared" si="13"/>
        <v/>
      </c>
      <c r="P40" s="89" t="str">
        <f t="shared" si="3"/>
        <v/>
      </c>
      <c r="Q40" s="87" t="str">
        <f t="shared" si="14"/>
        <v/>
      </c>
      <c r="R40" s="89" t="str">
        <f t="shared" si="4"/>
        <v/>
      </c>
      <c r="S40" s="87" t="str">
        <f t="shared" si="15"/>
        <v/>
      </c>
      <c r="T40" s="89" t="str">
        <f t="shared" si="5"/>
        <v/>
      </c>
      <c r="U40" s="87" t="str">
        <f t="shared" si="16"/>
        <v/>
      </c>
      <c r="V40" s="89" t="str">
        <f t="shared" si="6"/>
        <v/>
      </c>
      <c r="W40" s="87" t="str">
        <f t="shared" si="17"/>
        <v/>
      </c>
      <c r="X40" s="86" t="str">
        <f t="shared" si="7"/>
        <v/>
      </c>
      <c r="Y40" s="92"/>
      <c r="Z40" s="99"/>
      <c r="AC40" s="81" t="e">
        <f>VLOOKUP(B40,栄養データ!$A$2:$J$480,1,)</f>
        <v>#N/A</v>
      </c>
      <c r="AD40" s="81" t="e">
        <f>VLOOKUP(B40,栄養データ!$A$2:$J$480,3,)</f>
        <v>#N/A</v>
      </c>
      <c r="AE40" s="81" t="e">
        <f>VLOOKUP(B40,栄養データ!$A$2:$J$480,4,)</f>
        <v>#N/A</v>
      </c>
      <c r="AF40" s="81" t="e">
        <f>VLOOKUP(B40,栄養データ!$A$2:$K$480,11,)</f>
        <v>#N/A</v>
      </c>
      <c r="AG40" s="81" t="e">
        <f>VLOOKUP(B40,栄養データ!$A$2:$J$480,5,)</f>
        <v>#N/A</v>
      </c>
      <c r="AH40" s="81" t="e">
        <f>VLOOKUP(B40,栄養データ!$A$2:$J$480,6,)</f>
        <v>#N/A</v>
      </c>
      <c r="AI40" s="81" t="e">
        <f>VLOOKUP(B40,栄養データ!$A$2:$J$480,7,)</f>
        <v>#N/A</v>
      </c>
      <c r="AJ40" s="81" t="e">
        <f>VLOOKUP(B40,栄養データ!$A$2:$J$480,8,)</f>
        <v>#N/A</v>
      </c>
      <c r="AK40" s="81" t="e">
        <f>VLOOKUP(B40,栄養データ!$A$2:$J$480,9,)</f>
        <v>#N/A</v>
      </c>
      <c r="AL40" s="81" t="e">
        <f>VLOOKUP(B40,栄養データ!$A$2:$J$480,10,)</f>
        <v>#N/A</v>
      </c>
    </row>
    <row r="41" spans="1:38" ht="14.25" customHeight="1" x14ac:dyDescent="0.25">
      <c r="A41" s="82"/>
      <c r="B41" s="83"/>
      <c r="C41" s="84"/>
      <c r="D41" s="85" t="str">
        <f t="shared" si="0"/>
        <v/>
      </c>
      <c r="E41" s="86" t="e">
        <f t="shared" si="20"/>
        <v>#N/A</v>
      </c>
      <c r="F41" s="87" t="str">
        <f t="shared" si="8"/>
        <v/>
      </c>
      <c r="G41" s="73" t="str">
        <f t="shared" si="9"/>
        <v/>
      </c>
      <c r="H41" s="88" t="str">
        <f t="shared" si="10"/>
        <v/>
      </c>
      <c r="I41" s="89" t="str">
        <f t="shared" si="1"/>
        <v/>
      </c>
      <c r="J41" s="90"/>
      <c r="K41" s="81" t="str">
        <f t="shared" si="18"/>
        <v/>
      </c>
      <c r="L41" s="86" t="e">
        <f t="shared" si="11"/>
        <v>#N/A</v>
      </c>
      <c r="M41" s="91" t="str">
        <f t="shared" si="12"/>
        <v/>
      </c>
      <c r="N41" s="86" t="str">
        <f t="shared" si="2"/>
        <v/>
      </c>
      <c r="O41" s="87" t="str">
        <f t="shared" si="13"/>
        <v/>
      </c>
      <c r="P41" s="89" t="str">
        <f t="shared" si="3"/>
        <v/>
      </c>
      <c r="Q41" s="87" t="str">
        <f t="shared" si="14"/>
        <v/>
      </c>
      <c r="R41" s="89" t="str">
        <f t="shared" si="4"/>
        <v/>
      </c>
      <c r="S41" s="87" t="str">
        <f t="shared" si="15"/>
        <v/>
      </c>
      <c r="T41" s="89" t="str">
        <f t="shared" si="5"/>
        <v/>
      </c>
      <c r="U41" s="87" t="str">
        <f t="shared" si="16"/>
        <v/>
      </c>
      <c r="V41" s="89" t="str">
        <f t="shared" si="6"/>
        <v/>
      </c>
      <c r="W41" s="87" t="str">
        <f t="shared" si="17"/>
        <v/>
      </c>
      <c r="X41" s="86" t="str">
        <f t="shared" si="7"/>
        <v/>
      </c>
      <c r="Y41" s="100"/>
      <c r="Z41" s="101"/>
      <c r="AC41" s="81" t="e">
        <f>VLOOKUP(B41,栄養データ!$A$2:$J$480,1,)</f>
        <v>#N/A</v>
      </c>
      <c r="AD41" s="81" t="e">
        <f>VLOOKUP(B41,栄養データ!$A$2:$J$480,3,)</f>
        <v>#N/A</v>
      </c>
      <c r="AE41" s="81" t="e">
        <f>VLOOKUP(B41,栄養データ!$A$2:$J$480,4,)</f>
        <v>#N/A</v>
      </c>
      <c r="AF41" s="81" t="e">
        <f>VLOOKUP(B41,栄養データ!$A$2:$K$480,11,)</f>
        <v>#N/A</v>
      </c>
      <c r="AG41" s="81" t="e">
        <f>VLOOKUP(B41,栄養データ!$A$2:$J$480,5,)</f>
        <v>#N/A</v>
      </c>
      <c r="AH41" s="81" t="e">
        <f>VLOOKUP(B41,栄養データ!$A$2:$J$480,6,)</f>
        <v>#N/A</v>
      </c>
      <c r="AI41" s="81" t="e">
        <f>VLOOKUP(B41,栄養データ!$A$2:$J$480,7,)</f>
        <v>#N/A</v>
      </c>
      <c r="AJ41" s="81" t="e">
        <f>VLOOKUP(B41,栄養データ!$A$2:$J$480,8,)</f>
        <v>#N/A</v>
      </c>
      <c r="AK41" s="81" t="e">
        <f>VLOOKUP(B41,栄養データ!$A$2:$J$480,9,)</f>
        <v>#N/A</v>
      </c>
      <c r="AL41" s="81" t="e">
        <f>VLOOKUP(B41,栄養データ!$A$2:$J$480,10,)</f>
        <v>#N/A</v>
      </c>
    </row>
    <row r="42" spans="1:38" ht="14.25" customHeight="1" x14ac:dyDescent="0.25">
      <c r="A42" s="82"/>
      <c r="B42" s="83"/>
      <c r="C42" s="84"/>
      <c r="D42" s="85" t="str">
        <f t="shared" si="0"/>
        <v/>
      </c>
      <c r="E42" s="86" t="e">
        <f t="shared" si="20"/>
        <v>#N/A</v>
      </c>
      <c r="F42" s="87" t="str">
        <f t="shared" si="8"/>
        <v/>
      </c>
      <c r="G42" s="73" t="str">
        <f t="shared" si="9"/>
        <v/>
      </c>
      <c r="H42" s="88" t="str">
        <f t="shared" si="10"/>
        <v/>
      </c>
      <c r="I42" s="89" t="str">
        <f t="shared" si="1"/>
        <v/>
      </c>
      <c r="J42" s="90"/>
      <c r="K42" s="81" t="str">
        <f t="shared" si="18"/>
        <v/>
      </c>
      <c r="L42" s="86" t="e">
        <f t="shared" si="11"/>
        <v>#N/A</v>
      </c>
      <c r="M42" s="91" t="str">
        <f t="shared" si="12"/>
        <v/>
      </c>
      <c r="N42" s="86" t="str">
        <f t="shared" si="2"/>
        <v/>
      </c>
      <c r="O42" s="87" t="str">
        <f t="shared" si="13"/>
        <v/>
      </c>
      <c r="P42" s="89" t="str">
        <f t="shared" si="3"/>
        <v/>
      </c>
      <c r="Q42" s="87" t="str">
        <f t="shared" si="14"/>
        <v/>
      </c>
      <c r="R42" s="89" t="str">
        <f t="shared" si="4"/>
        <v/>
      </c>
      <c r="S42" s="87" t="str">
        <f t="shared" si="15"/>
        <v/>
      </c>
      <c r="T42" s="89" t="str">
        <f t="shared" si="5"/>
        <v/>
      </c>
      <c r="U42" s="87" t="str">
        <f t="shared" si="16"/>
        <v/>
      </c>
      <c r="V42" s="89" t="str">
        <f t="shared" si="6"/>
        <v/>
      </c>
      <c r="W42" s="87" t="str">
        <f t="shared" si="17"/>
        <v/>
      </c>
      <c r="X42" s="86" t="str">
        <f t="shared" si="7"/>
        <v/>
      </c>
      <c r="Y42" s="100"/>
      <c r="Z42" s="101"/>
      <c r="AC42" s="81" t="e">
        <f>VLOOKUP(B42,栄養データ!$A$2:$J$480,1,)</f>
        <v>#N/A</v>
      </c>
      <c r="AD42" s="81" t="e">
        <f>VLOOKUP(B42,栄養データ!$A$2:$J$480,3,)</f>
        <v>#N/A</v>
      </c>
      <c r="AE42" s="81" t="e">
        <f>VLOOKUP(B42,栄養データ!$A$2:$J$480,4,)</f>
        <v>#N/A</v>
      </c>
      <c r="AF42" s="81" t="e">
        <f>VLOOKUP(B42,栄養データ!$A$2:$K$480,11,)</f>
        <v>#N/A</v>
      </c>
      <c r="AG42" s="81" t="e">
        <f>VLOOKUP(B42,栄養データ!$A$2:$J$480,5,)</f>
        <v>#N/A</v>
      </c>
      <c r="AH42" s="81" t="e">
        <f>VLOOKUP(B42,栄養データ!$A$2:$J$480,6,)</f>
        <v>#N/A</v>
      </c>
      <c r="AI42" s="81" t="e">
        <f>VLOOKUP(B42,栄養データ!$A$2:$J$480,7,)</f>
        <v>#N/A</v>
      </c>
      <c r="AJ42" s="81" t="e">
        <f>VLOOKUP(B42,栄養データ!$A$2:$J$480,8,)</f>
        <v>#N/A</v>
      </c>
      <c r="AK42" s="81" t="e">
        <f>VLOOKUP(B42,栄養データ!$A$2:$J$480,9,)</f>
        <v>#N/A</v>
      </c>
      <c r="AL42" s="81" t="e">
        <f>VLOOKUP(B42,栄養データ!$A$2:$J$480,10,)</f>
        <v>#N/A</v>
      </c>
    </row>
    <row r="43" spans="1:38" ht="14.25" customHeight="1" x14ac:dyDescent="0.25">
      <c r="A43" s="82"/>
      <c r="B43" s="102"/>
      <c r="C43" s="84"/>
      <c r="D43" s="103" t="str">
        <f t="shared" si="0"/>
        <v/>
      </c>
      <c r="E43" s="104" t="e">
        <f t="shared" si="20"/>
        <v>#N/A</v>
      </c>
      <c r="F43" s="105" t="str">
        <f t="shared" si="8"/>
        <v/>
      </c>
      <c r="G43" s="106" t="str">
        <f t="shared" si="9"/>
        <v/>
      </c>
      <c r="H43" s="107" t="str">
        <f t="shared" si="10"/>
        <v/>
      </c>
      <c r="I43" s="108" t="str">
        <f t="shared" si="1"/>
        <v/>
      </c>
      <c r="J43" s="90"/>
      <c r="K43" s="109" t="str">
        <f t="shared" si="18"/>
        <v/>
      </c>
      <c r="L43" s="104" t="e">
        <f t="shared" si="11"/>
        <v>#N/A</v>
      </c>
      <c r="M43" s="110" t="str">
        <f t="shared" si="12"/>
        <v/>
      </c>
      <c r="N43" s="104" t="str">
        <f t="shared" si="2"/>
        <v/>
      </c>
      <c r="O43" s="105" t="str">
        <f t="shared" si="13"/>
        <v/>
      </c>
      <c r="P43" s="108" t="str">
        <f t="shared" si="3"/>
        <v/>
      </c>
      <c r="Q43" s="105" t="str">
        <f t="shared" si="14"/>
        <v/>
      </c>
      <c r="R43" s="108" t="str">
        <f t="shared" si="4"/>
        <v/>
      </c>
      <c r="S43" s="105" t="str">
        <f t="shared" si="15"/>
        <v/>
      </c>
      <c r="T43" s="108" t="str">
        <f t="shared" si="5"/>
        <v/>
      </c>
      <c r="U43" s="105" t="str">
        <f t="shared" si="16"/>
        <v/>
      </c>
      <c r="V43" s="108" t="str">
        <f t="shared" si="6"/>
        <v/>
      </c>
      <c r="W43" s="105" t="str">
        <f t="shared" si="17"/>
        <v/>
      </c>
      <c r="X43" s="104" t="str">
        <f t="shared" si="7"/>
        <v/>
      </c>
      <c r="Y43" s="100"/>
      <c r="Z43" s="101"/>
      <c r="AC43" s="81" t="e">
        <f>VLOOKUP(B43,栄養データ!$A$2:$J$480,1,)</f>
        <v>#N/A</v>
      </c>
      <c r="AD43" s="81" t="e">
        <f>VLOOKUP(B43,栄養データ!$A$2:$J$480,3,)</f>
        <v>#N/A</v>
      </c>
      <c r="AE43" s="81" t="e">
        <f>VLOOKUP(B43,栄養データ!$A$2:$J$480,4,)</f>
        <v>#N/A</v>
      </c>
      <c r="AF43" s="81" t="e">
        <f>VLOOKUP(B43,栄養データ!$A$2:$K$480,11,)</f>
        <v>#N/A</v>
      </c>
      <c r="AG43" s="81" t="e">
        <f>VLOOKUP(B43,栄養データ!$A$2:$J$480,5,)</f>
        <v>#N/A</v>
      </c>
      <c r="AH43" s="81" t="e">
        <f>VLOOKUP(B43,栄養データ!$A$2:$J$480,6,)</f>
        <v>#N/A</v>
      </c>
      <c r="AI43" s="81" t="e">
        <f>VLOOKUP(B43,栄養データ!$A$2:$J$480,7,)</f>
        <v>#N/A</v>
      </c>
      <c r="AJ43" s="81" t="e">
        <f>VLOOKUP(B43,栄養データ!$A$2:$J$480,8,)</f>
        <v>#N/A</v>
      </c>
      <c r="AK43" s="81" t="e">
        <f>VLOOKUP(B43,栄養データ!$A$2:$J$480,9,)</f>
        <v>#N/A</v>
      </c>
      <c r="AL43" s="81" t="e">
        <f>VLOOKUP(B43,栄養データ!$A$2:$J$480,10,)</f>
        <v>#N/A</v>
      </c>
    </row>
    <row r="44" spans="1:38" ht="14.25" customHeight="1" x14ac:dyDescent="0.25">
      <c r="A44" s="111"/>
      <c r="B44" s="83"/>
      <c r="C44" s="112"/>
      <c r="D44" s="85" t="str">
        <f>IF(B44="","",E44)</f>
        <v/>
      </c>
      <c r="E44" s="86" t="e">
        <f>IF(AD44="","",AD44)</f>
        <v>#N/A</v>
      </c>
      <c r="F44" s="87" t="str">
        <f>G44</f>
        <v/>
      </c>
      <c r="G44" s="73" t="str">
        <f>IF(B44="","",J44/((100-K44)/100))</f>
        <v/>
      </c>
      <c r="H44" s="88" t="str">
        <f>I44</f>
        <v/>
      </c>
      <c r="I44" s="89" t="str">
        <f>IF(B44="","",ROUND(G44*AF44,1))</f>
        <v/>
      </c>
      <c r="J44" s="113"/>
      <c r="K44" s="81" t="str">
        <f>IF(B44="","",L44)</f>
        <v/>
      </c>
      <c r="L44" s="86" t="e">
        <f>AE44</f>
        <v>#N/A</v>
      </c>
      <c r="M44" s="91" t="str">
        <f>N44</f>
        <v/>
      </c>
      <c r="N44" s="86" t="str">
        <f>IF(B44="","",ROUND((J44*AG44)/100,0))</f>
        <v/>
      </c>
      <c r="O44" s="87" t="str">
        <f>P44</f>
        <v/>
      </c>
      <c r="P44" s="89" t="str">
        <f>IF(B44="","",ROUND((J44*AH44)/100,1))</f>
        <v/>
      </c>
      <c r="Q44" s="87" t="str">
        <f>R44</f>
        <v/>
      </c>
      <c r="R44" s="89" t="str">
        <f>IF(B44="","",ROUND((J44*AI44)/100,1))</f>
        <v/>
      </c>
      <c r="S44" s="87" t="str">
        <f>T44</f>
        <v/>
      </c>
      <c r="T44" s="89" t="str">
        <f>IF(B44="","",ROUND((J44*AJ44)/100,1))</f>
        <v/>
      </c>
      <c r="U44" s="87" t="str">
        <f>V44</f>
        <v/>
      </c>
      <c r="V44" s="89" t="str">
        <f>IF(B44="","",ROUND((J44*AK44)/100,1))</f>
        <v/>
      </c>
      <c r="W44" s="87" t="str">
        <f>X44</f>
        <v/>
      </c>
      <c r="X44" s="86" t="str">
        <f>IF(B44="","",ROUND((J44*AL44)/100,1))</f>
        <v/>
      </c>
      <c r="Y44" s="113"/>
      <c r="Z44" s="114"/>
      <c r="AC44" s="81" t="e">
        <f>VLOOKUP(B44,栄養データ!$A$2:$J$480,1,)</f>
        <v>#N/A</v>
      </c>
      <c r="AD44" s="81" t="e">
        <f>VLOOKUP(B44,栄養データ!$A$2:$J$480,3,)</f>
        <v>#N/A</v>
      </c>
      <c r="AE44" s="81" t="e">
        <f>VLOOKUP(B44,栄養データ!$A$2:$J$480,4,)</f>
        <v>#N/A</v>
      </c>
      <c r="AF44" s="81" t="e">
        <f>VLOOKUP(B44,栄養データ!$A$2:$K$480,11,)</f>
        <v>#N/A</v>
      </c>
      <c r="AG44" s="81" t="e">
        <f>VLOOKUP(B44,栄養データ!$A$2:$J$480,5,)</f>
        <v>#N/A</v>
      </c>
      <c r="AH44" s="81" t="e">
        <f>VLOOKUP(B44,栄養データ!$A$2:$J$480,6,)</f>
        <v>#N/A</v>
      </c>
      <c r="AI44" s="81" t="e">
        <f>VLOOKUP(B44,栄養データ!$A$2:$J$480,7,)</f>
        <v>#N/A</v>
      </c>
      <c r="AJ44" s="81" t="e">
        <f>VLOOKUP(B44,栄養データ!$A$2:$J$480,8,)</f>
        <v>#N/A</v>
      </c>
      <c r="AK44" s="81" t="e">
        <f>VLOOKUP(B44,栄養データ!$A$2:$J$480,9,)</f>
        <v>#N/A</v>
      </c>
      <c r="AL44" s="81" t="e">
        <f>VLOOKUP(B44,栄養データ!$A$2:$J$480,10,)</f>
        <v>#N/A</v>
      </c>
    </row>
    <row r="45" spans="1:38" ht="14.25" customHeight="1" thickBot="1" x14ac:dyDescent="0.3">
      <c r="A45" s="82"/>
      <c r="B45" s="83"/>
      <c r="C45" s="84"/>
      <c r="D45" s="85" t="str">
        <f>IF(B45="","",E45)</f>
        <v/>
      </c>
      <c r="E45" s="86" t="e">
        <f>IF(AD45="","",AD45)</f>
        <v>#N/A</v>
      </c>
      <c r="F45" s="87" t="str">
        <f>G45</f>
        <v/>
      </c>
      <c r="G45" s="73" t="str">
        <f>IF(B45="","",J45/((100-K45)/100))</f>
        <v/>
      </c>
      <c r="H45" s="88" t="str">
        <f>I45</f>
        <v/>
      </c>
      <c r="I45" s="89" t="str">
        <f>IF(B45="","",ROUND(G45*AF45,1))</f>
        <v/>
      </c>
      <c r="J45" s="90"/>
      <c r="K45" s="81" t="str">
        <f>IF(B45="","",L45)</f>
        <v/>
      </c>
      <c r="L45" s="86" t="e">
        <f>AE45</f>
        <v>#N/A</v>
      </c>
      <c r="M45" s="91" t="str">
        <f>N45</f>
        <v/>
      </c>
      <c r="N45" s="86" t="str">
        <f>IF(B45="","",ROUND((J45*AG45)/100,0))</f>
        <v/>
      </c>
      <c r="O45" s="87" t="str">
        <f>P45</f>
        <v/>
      </c>
      <c r="P45" s="89" t="str">
        <f>IF(B45="","",ROUND((J45*AH45)/100,1))</f>
        <v/>
      </c>
      <c r="Q45" s="87" t="str">
        <f>R45</f>
        <v/>
      </c>
      <c r="R45" s="89" t="str">
        <f>IF(B45="","",ROUND((J45*AI45)/100,1))</f>
        <v/>
      </c>
      <c r="S45" s="87" t="str">
        <f>T45</f>
        <v/>
      </c>
      <c r="T45" s="89" t="str">
        <f>IF(B45="","",ROUND((J45*AJ45)/100,1))</f>
        <v/>
      </c>
      <c r="U45" s="87" t="str">
        <f>V45</f>
        <v/>
      </c>
      <c r="V45" s="89" t="str">
        <f>IF(B45="","",ROUND((J45*AK45)/100,1))</f>
        <v/>
      </c>
      <c r="W45" s="87" t="str">
        <f>X45</f>
        <v/>
      </c>
      <c r="X45" s="86" t="str">
        <f>IF(B45="","",ROUND((J45*AL45)/100,1))</f>
        <v/>
      </c>
      <c r="Y45" s="92"/>
      <c r="Z45" s="93"/>
      <c r="AC45" s="81" t="e">
        <f>VLOOKUP(B45,栄養データ!$A$2:$J$480,1,)</f>
        <v>#N/A</v>
      </c>
      <c r="AD45" s="81" t="e">
        <f>VLOOKUP(B45,栄養データ!$A$2:$J$480,3,)</f>
        <v>#N/A</v>
      </c>
      <c r="AE45" s="81" t="e">
        <f>VLOOKUP(B45,栄養データ!$A$2:$J$480,4,)</f>
        <v>#N/A</v>
      </c>
      <c r="AF45" s="81" t="e">
        <f>VLOOKUP(B45,栄養データ!$A$2:$K$480,11,)</f>
        <v>#N/A</v>
      </c>
      <c r="AG45" s="81" t="e">
        <f>VLOOKUP(B45,栄養データ!$A$2:$J$480,5,)</f>
        <v>#N/A</v>
      </c>
      <c r="AH45" s="81" t="e">
        <f>VLOOKUP(B45,栄養データ!$A$2:$J$480,6,)</f>
        <v>#N/A</v>
      </c>
      <c r="AI45" s="81" t="e">
        <f>VLOOKUP(B45,栄養データ!$A$2:$J$480,7,)</f>
        <v>#N/A</v>
      </c>
      <c r="AJ45" s="81" t="e">
        <f>VLOOKUP(B45,栄養データ!$A$2:$J$480,8,)</f>
        <v>#N/A</v>
      </c>
      <c r="AK45" s="81" t="e">
        <f>VLOOKUP(B45,栄養データ!$A$2:$J$480,9,)</f>
        <v>#N/A</v>
      </c>
      <c r="AL45" s="81" t="e">
        <f>VLOOKUP(B45,栄養データ!$A$2:$J$480,10,)</f>
        <v>#N/A</v>
      </c>
    </row>
    <row r="46" spans="1:38" ht="16.5" thickBot="1" x14ac:dyDescent="0.3">
      <c r="A46" s="134" t="s">
        <v>19</v>
      </c>
      <c r="B46" s="146"/>
      <c r="C46" s="135"/>
      <c r="D46" s="136"/>
      <c r="E46" s="137"/>
      <c r="F46" s="137"/>
      <c r="G46" s="137"/>
      <c r="H46" s="138">
        <f>SUM(H8:H45)</f>
        <v>86.199999999999989</v>
      </c>
      <c r="I46" s="139" t="e">
        <f>#REF!+#REF!</f>
        <v>#REF!</v>
      </c>
      <c r="J46" s="139"/>
      <c r="K46" s="139"/>
      <c r="L46" s="139"/>
      <c r="M46" s="140">
        <f t="shared" ref="M46:X46" si="21">SUM(M8:M45)</f>
        <v>434</v>
      </c>
      <c r="N46" s="139">
        <f t="shared" si="21"/>
        <v>434</v>
      </c>
      <c r="O46" s="139">
        <f t="shared" si="21"/>
        <v>9.1</v>
      </c>
      <c r="P46" s="139">
        <f t="shared" si="21"/>
        <v>9.1</v>
      </c>
      <c r="Q46" s="139">
        <f t="shared" si="21"/>
        <v>18.3</v>
      </c>
      <c r="R46" s="139">
        <f t="shared" si="21"/>
        <v>18.3</v>
      </c>
      <c r="S46" s="139">
        <f t="shared" si="21"/>
        <v>54.7</v>
      </c>
      <c r="T46" s="139">
        <f t="shared" si="21"/>
        <v>54.7</v>
      </c>
      <c r="U46" s="139">
        <f t="shared" si="21"/>
        <v>1.3</v>
      </c>
      <c r="V46" s="139">
        <f t="shared" si="21"/>
        <v>1.3</v>
      </c>
      <c r="W46" s="139">
        <f t="shared" si="21"/>
        <v>2.2000000000000002</v>
      </c>
      <c r="X46" s="139">
        <f t="shared" si="21"/>
        <v>2.2000000000000002</v>
      </c>
      <c r="Y46" s="139"/>
      <c r="Z46" s="14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x14ac:dyDescent="0.25"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x14ac:dyDescent="0.25"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29:38" x14ac:dyDescent="0.25">
      <c r="AC49" s="81"/>
      <c r="AD49" s="81"/>
      <c r="AE49" s="81"/>
      <c r="AF49" s="81"/>
      <c r="AG49" s="81"/>
      <c r="AH49" s="81"/>
      <c r="AI49" s="81"/>
      <c r="AJ49" s="81"/>
      <c r="AK49" s="81"/>
      <c r="AL49" s="81"/>
    </row>
    <row r="50" spans="29:38" x14ac:dyDescent="0.25">
      <c r="AC50" s="81"/>
      <c r="AD50" s="81"/>
      <c r="AE50" s="81"/>
      <c r="AF50" s="81"/>
      <c r="AG50" s="81"/>
      <c r="AH50" s="81"/>
      <c r="AI50" s="81"/>
      <c r="AJ50" s="81"/>
      <c r="AK50" s="81"/>
      <c r="AL50" s="81"/>
    </row>
    <row r="51" spans="29:38" x14ac:dyDescent="0.25">
      <c r="AC51" s="81"/>
      <c r="AD51" s="81"/>
      <c r="AE51" s="81"/>
      <c r="AF51" s="81"/>
      <c r="AG51" s="81"/>
      <c r="AH51" s="81"/>
      <c r="AI51" s="81"/>
      <c r="AJ51" s="81"/>
      <c r="AK51" s="81"/>
      <c r="AL51" s="81"/>
    </row>
    <row r="52" spans="29:38" x14ac:dyDescent="0.25">
      <c r="AC52" s="81"/>
      <c r="AD52" s="81"/>
      <c r="AE52" s="81"/>
      <c r="AF52" s="81"/>
      <c r="AG52" s="81"/>
      <c r="AH52" s="81"/>
      <c r="AI52" s="81"/>
      <c r="AJ52" s="81"/>
      <c r="AK52" s="81"/>
      <c r="AL52" s="81"/>
    </row>
    <row r="53" spans="29:38" x14ac:dyDescent="0.25">
      <c r="AC53" s="81"/>
      <c r="AD53" s="81"/>
      <c r="AE53" s="81"/>
      <c r="AF53" s="81"/>
      <c r="AG53" s="81"/>
      <c r="AH53" s="81"/>
      <c r="AI53" s="81"/>
      <c r="AJ53" s="81"/>
      <c r="AK53" s="81"/>
      <c r="AL53" s="81"/>
    </row>
    <row r="54" spans="29:38" x14ac:dyDescent="0.25">
      <c r="AC54" s="81"/>
      <c r="AD54" s="81"/>
      <c r="AE54" s="81"/>
      <c r="AF54" s="81"/>
      <c r="AG54" s="81"/>
      <c r="AH54" s="81"/>
      <c r="AI54" s="81"/>
      <c r="AJ54" s="81"/>
      <c r="AK54" s="81"/>
      <c r="AL54" s="81"/>
    </row>
    <row r="55" spans="29:38" x14ac:dyDescent="0.25">
      <c r="AC55" s="81"/>
      <c r="AD55" s="81"/>
      <c r="AE55" s="81"/>
      <c r="AF55" s="81"/>
      <c r="AG55" s="81"/>
      <c r="AH55" s="81"/>
      <c r="AI55" s="81"/>
      <c r="AJ55" s="81"/>
      <c r="AK55" s="81"/>
      <c r="AL55" s="81"/>
    </row>
    <row r="56" spans="29:38" x14ac:dyDescent="0.25">
      <c r="AC56" s="81"/>
      <c r="AD56" s="81"/>
      <c r="AE56" s="81"/>
      <c r="AF56" s="81"/>
      <c r="AG56" s="81"/>
      <c r="AH56" s="81"/>
      <c r="AI56" s="81"/>
      <c r="AJ56" s="81"/>
      <c r="AK56" s="81"/>
      <c r="AL56" s="81"/>
    </row>
    <row r="57" spans="29:38" x14ac:dyDescent="0.25">
      <c r="AC57" s="81"/>
      <c r="AD57" s="81"/>
      <c r="AE57" s="81"/>
      <c r="AF57" s="81"/>
      <c r="AG57" s="81"/>
      <c r="AH57" s="81"/>
      <c r="AI57" s="81"/>
      <c r="AJ57" s="81"/>
      <c r="AK57" s="81"/>
      <c r="AL57" s="81"/>
    </row>
    <row r="58" spans="29:38" x14ac:dyDescent="0.25">
      <c r="AC58" s="81"/>
      <c r="AD58" s="81"/>
      <c r="AE58" s="81"/>
      <c r="AF58" s="81"/>
      <c r="AG58" s="81"/>
      <c r="AH58" s="81"/>
      <c r="AI58" s="81"/>
      <c r="AJ58" s="81"/>
      <c r="AK58" s="81"/>
      <c r="AL58" s="81"/>
    </row>
    <row r="59" spans="29:38" x14ac:dyDescent="0.25">
      <c r="AC59" s="81"/>
      <c r="AD59" s="81"/>
      <c r="AE59" s="81"/>
      <c r="AF59" s="81"/>
      <c r="AG59" s="81"/>
      <c r="AH59" s="81"/>
      <c r="AI59" s="81"/>
      <c r="AJ59" s="81"/>
      <c r="AK59" s="81"/>
      <c r="AL59" s="81"/>
    </row>
    <row r="60" spans="29:38" x14ac:dyDescent="0.25">
      <c r="AC60" s="81"/>
      <c r="AD60" s="81"/>
      <c r="AE60" s="81"/>
      <c r="AF60" s="81"/>
      <c r="AG60" s="81"/>
      <c r="AH60" s="81"/>
      <c r="AI60" s="81"/>
      <c r="AJ60" s="81"/>
      <c r="AK60" s="81"/>
      <c r="AL60" s="81"/>
    </row>
    <row r="61" spans="29:38" x14ac:dyDescent="0.25">
      <c r="AC61" s="81"/>
      <c r="AD61" s="81"/>
      <c r="AE61" s="81"/>
      <c r="AF61" s="81"/>
      <c r="AG61" s="81"/>
      <c r="AH61" s="81"/>
      <c r="AI61" s="81"/>
      <c r="AJ61" s="81"/>
      <c r="AK61" s="81"/>
      <c r="AL61" s="81"/>
    </row>
    <row r="62" spans="29:38" x14ac:dyDescent="0.25">
      <c r="AC62" s="81"/>
      <c r="AD62" s="81"/>
      <c r="AE62" s="81"/>
      <c r="AF62" s="81"/>
      <c r="AG62" s="81"/>
      <c r="AH62" s="81"/>
      <c r="AI62" s="81"/>
      <c r="AJ62" s="81"/>
      <c r="AK62" s="81"/>
      <c r="AL62" s="81"/>
    </row>
    <row r="63" spans="29:38" x14ac:dyDescent="0.25">
      <c r="AC63" s="81"/>
      <c r="AD63" s="81"/>
      <c r="AE63" s="81"/>
      <c r="AF63" s="81"/>
      <c r="AG63" s="81"/>
      <c r="AH63" s="81"/>
      <c r="AI63" s="81"/>
      <c r="AJ63" s="81"/>
      <c r="AK63" s="81"/>
      <c r="AL63" s="81"/>
    </row>
    <row r="64" spans="29:38" x14ac:dyDescent="0.25">
      <c r="AC64" s="81"/>
      <c r="AD64" s="81"/>
      <c r="AE64" s="81"/>
      <c r="AF64" s="81"/>
      <c r="AG64" s="81"/>
      <c r="AH64" s="81"/>
      <c r="AI64" s="81"/>
      <c r="AJ64" s="81"/>
      <c r="AK64" s="81"/>
      <c r="AL64" s="81"/>
    </row>
    <row r="65" spans="29:38" x14ac:dyDescent="0.25">
      <c r="AC65" s="81"/>
      <c r="AD65" s="81"/>
      <c r="AE65" s="81"/>
      <c r="AF65" s="81"/>
      <c r="AG65" s="81"/>
      <c r="AH65" s="81"/>
      <c r="AI65" s="81"/>
      <c r="AJ65" s="81"/>
      <c r="AK65" s="81"/>
      <c r="AL65" s="81"/>
    </row>
    <row r="66" spans="29:38" x14ac:dyDescent="0.25">
      <c r="AC66" s="81"/>
      <c r="AD66" s="81"/>
      <c r="AE66" s="81"/>
      <c r="AF66" s="81"/>
      <c r="AG66" s="81"/>
      <c r="AH66" s="81"/>
      <c r="AI66" s="81"/>
      <c r="AJ66" s="81"/>
      <c r="AK66" s="81"/>
      <c r="AL66" s="81"/>
    </row>
    <row r="67" spans="29:38" x14ac:dyDescent="0.25">
      <c r="AC67" s="81"/>
      <c r="AD67" s="81"/>
      <c r="AE67" s="81"/>
      <c r="AF67" s="81"/>
      <c r="AG67" s="81"/>
      <c r="AH67" s="81"/>
      <c r="AI67" s="81"/>
      <c r="AJ67" s="81"/>
      <c r="AK67" s="81"/>
      <c r="AL67" s="81"/>
    </row>
    <row r="68" spans="29:38" x14ac:dyDescent="0.25">
      <c r="AC68" s="81"/>
      <c r="AD68" s="81"/>
      <c r="AE68" s="81"/>
      <c r="AF68" s="81"/>
      <c r="AG68" s="81"/>
      <c r="AH68" s="81"/>
      <c r="AI68" s="81"/>
      <c r="AJ68" s="81"/>
      <c r="AK68" s="81"/>
      <c r="AL68" s="81"/>
    </row>
    <row r="69" spans="29:38" x14ac:dyDescent="0.25">
      <c r="AC69" s="81"/>
      <c r="AD69" s="81"/>
      <c r="AE69" s="81"/>
      <c r="AF69" s="81"/>
      <c r="AG69" s="81"/>
      <c r="AH69" s="81"/>
      <c r="AI69" s="81"/>
      <c r="AJ69" s="81"/>
      <c r="AK69" s="81"/>
      <c r="AL69" s="81"/>
    </row>
    <row r="70" spans="29:38" x14ac:dyDescent="0.25">
      <c r="AC70" s="81"/>
      <c r="AD70" s="81"/>
      <c r="AE70" s="81"/>
      <c r="AF70" s="81"/>
      <c r="AG70" s="81"/>
      <c r="AH70" s="81"/>
      <c r="AI70" s="81"/>
      <c r="AJ70" s="81"/>
      <c r="AK70" s="81"/>
      <c r="AL70" s="81"/>
    </row>
    <row r="71" spans="29:38" x14ac:dyDescent="0.25">
      <c r="AC71" s="81"/>
      <c r="AD71" s="81"/>
      <c r="AE71" s="81"/>
      <c r="AF71" s="81"/>
      <c r="AG71" s="81"/>
      <c r="AH71" s="81"/>
      <c r="AI71" s="81"/>
      <c r="AJ71" s="81"/>
      <c r="AK71" s="81"/>
      <c r="AL71" s="81"/>
    </row>
    <row r="72" spans="29:38" x14ac:dyDescent="0.25">
      <c r="AC72" s="81"/>
      <c r="AD72" s="81"/>
      <c r="AE72" s="81"/>
      <c r="AF72" s="81"/>
      <c r="AG72" s="81"/>
      <c r="AH72" s="81"/>
      <c r="AI72" s="81"/>
      <c r="AJ72" s="81"/>
      <c r="AK72" s="81"/>
      <c r="AL72" s="81"/>
    </row>
    <row r="73" spans="29:38" x14ac:dyDescent="0.25">
      <c r="AC73" s="81"/>
      <c r="AD73" s="81"/>
      <c r="AE73" s="81"/>
      <c r="AF73" s="81"/>
      <c r="AG73" s="81"/>
      <c r="AH73" s="81"/>
      <c r="AI73" s="81"/>
      <c r="AJ73" s="81"/>
      <c r="AK73" s="81"/>
      <c r="AL73" s="81"/>
    </row>
    <row r="74" spans="29:38" x14ac:dyDescent="0.25">
      <c r="AC74" s="81"/>
      <c r="AD74" s="81"/>
      <c r="AE74" s="81"/>
      <c r="AF74" s="81"/>
      <c r="AG74" s="81"/>
      <c r="AH74" s="81"/>
      <c r="AI74" s="81"/>
      <c r="AJ74" s="81"/>
      <c r="AK74" s="81"/>
      <c r="AL74" s="81"/>
    </row>
    <row r="75" spans="29:38" x14ac:dyDescent="0.25">
      <c r="AC75" s="81"/>
      <c r="AD75" s="81"/>
      <c r="AE75" s="81"/>
      <c r="AF75" s="81"/>
      <c r="AG75" s="81"/>
      <c r="AH75" s="81"/>
      <c r="AI75" s="81"/>
      <c r="AJ75" s="81"/>
      <c r="AK75" s="81"/>
      <c r="AL75" s="81"/>
    </row>
    <row r="76" spans="29:38" x14ac:dyDescent="0.25">
      <c r="AC76" s="81"/>
      <c r="AD76" s="81"/>
      <c r="AE76" s="81"/>
      <c r="AF76" s="81"/>
      <c r="AG76" s="81"/>
      <c r="AH76" s="81"/>
      <c r="AI76" s="81"/>
      <c r="AJ76" s="81"/>
      <c r="AK76" s="81"/>
      <c r="AL76" s="81"/>
    </row>
    <row r="77" spans="29:38" x14ac:dyDescent="0.25">
      <c r="AC77" s="81"/>
      <c r="AD77" s="81"/>
      <c r="AE77" s="81"/>
      <c r="AF77" s="81"/>
      <c r="AG77" s="81"/>
      <c r="AH77" s="81"/>
      <c r="AI77" s="81"/>
      <c r="AJ77" s="81"/>
      <c r="AK77" s="81"/>
      <c r="AL77" s="81"/>
    </row>
    <row r="78" spans="29:38" x14ac:dyDescent="0.25">
      <c r="AC78" s="81"/>
      <c r="AD78" s="81"/>
      <c r="AE78" s="81"/>
      <c r="AF78" s="81"/>
      <c r="AG78" s="81"/>
      <c r="AH78" s="81"/>
      <c r="AI78" s="81"/>
      <c r="AJ78" s="81"/>
      <c r="AK78" s="81"/>
      <c r="AL78" s="81"/>
    </row>
    <row r="79" spans="29:38" x14ac:dyDescent="0.25">
      <c r="AC79" s="81"/>
      <c r="AD79" s="81"/>
      <c r="AE79" s="81"/>
      <c r="AF79" s="81"/>
      <c r="AG79" s="81"/>
      <c r="AH79" s="81"/>
      <c r="AI79" s="81"/>
      <c r="AJ79" s="81"/>
      <c r="AK79" s="81"/>
      <c r="AL79" s="81"/>
    </row>
    <row r="80" spans="29:38" x14ac:dyDescent="0.25">
      <c r="AC80" s="81"/>
      <c r="AD80" s="81"/>
      <c r="AE80" s="81"/>
      <c r="AF80" s="81"/>
      <c r="AG80" s="81"/>
      <c r="AH80" s="81"/>
      <c r="AI80" s="81"/>
      <c r="AJ80" s="81"/>
      <c r="AK80" s="81"/>
      <c r="AL80" s="81"/>
    </row>
    <row r="81" spans="29:38" x14ac:dyDescent="0.25">
      <c r="AC81" s="81"/>
      <c r="AD81" s="81"/>
      <c r="AE81" s="81"/>
      <c r="AF81" s="81"/>
      <c r="AG81" s="81"/>
      <c r="AH81" s="81"/>
      <c r="AI81" s="81"/>
      <c r="AJ81" s="81"/>
      <c r="AK81" s="81"/>
      <c r="AL81" s="81"/>
    </row>
    <row r="82" spans="29:38" x14ac:dyDescent="0.25">
      <c r="AC82" s="81"/>
      <c r="AD82" s="81"/>
      <c r="AE82" s="81"/>
      <c r="AF82" s="81"/>
      <c r="AG82" s="81"/>
      <c r="AH82" s="81"/>
      <c r="AI82" s="81"/>
      <c r="AJ82" s="81"/>
      <c r="AK82" s="81"/>
      <c r="AL82" s="81"/>
    </row>
    <row r="83" spans="29:38" x14ac:dyDescent="0.25"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29:38" x14ac:dyDescent="0.25"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pans="29:38" x14ac:dyDescent="0.25">
      <c r="AC85" s="81"/>
      <c r="AD85" s="81"/>
      <c r="AE85" s="81"/>
      <c r="AF85" s="81"/>
      <c r="AG85" s="81"/>
      <c r="AH85" s="81"/>
      <c r="AI85" s="81"/>
      <c r="AJ85" s="81"/>
      <c r="AK85" s="81"/>
      <c r="AL85" s="81"/>
    </row>
    <row r="86" spans="29:38" x14ac:dyDescent="0.25">
      <c r="AC86" s="81"/>
      <c r="AD86" s="81"/>
      <c r="AE86" s="81"/>
      <c r="AF86" s="81"/>
      <c r="AG86" s="81"/>
      <c r="AH86" s="81"/>
      <c r="AI86" s="81"/>
      <c r="AJ86" s="81"/>
      <c r="AK86" s="81"/>
      <c r="AL86" s="81"/>
    </row>
    <row r="87" spans="29:38" x14ac:dyDescent="0.25">
      <c r="AC87" s="81"/>
      <c r="AD87" s="81"/>
      <c r="AE87" s="81"/>
      <c r="AF87" s="81"/>
      <c r="AG87" s="81"/>
      <c r="AH87" s="81"/>
      <c r="AI87" s="81"/>
      <c r="AJ87" s="81"/>
      <c r="AK87" s="81"/>
      <c r="AL87" s="81"/>
    </row>
    <row r="88" spans="29:38" x14ac:dyDescent="0.25">
      <c r="AC88" s="81"/>
      <c r="AD88" s="81"/>
      <c r="AE88" s="81"/>
      <c r="AF88" s="81"/>
      <c r="AG88" s="81"/>
      <c r="AH88" s="81"/>
      <c r="AI88" s="81"/>
      <c r="AJ88" s="81"/>
      <c r="AK88" s="81"/>
      <c r="AL88" s="81"/>
    </row>
    <row r="89" spans="29:38" x14ac:dyDescent="0.25">
      <c r="AC89" s="81"/>
      <c r="AD89" s="81"/>
      <c r="AE89" s="81"/>
      <c r="AF89" s="81"/>
      <c r="AG89" s="81"/>
      <c r="AH89" s="81"/>
      <c r="AI89" s="81"/>
      <c r="AJ89" s="81"/>
      <c r="AK89" s="81"/>
      <c r="AL89" s="81"/>
    </row>
    <row r="90" spans="29:38" x14ac:dyDescent="0.25">
      <c r="AC90" s="81"/>
      <c r="AD90" s="81"/>
      <c r="AE90" s="81"/>
      <c r="AF90" s="81"/>
      <c r="AG90" s="81"/>
      <c r="AH90" s="81"/>
      <c r="AI90" s="81"/>
      <c r="AJ90" s="81"/>
      <c r="AK90" s="81"/>
      <c r="AL90" s="81"/>
    </row>
    <row r="91" spans="29:38" x14ac:dyDescent="0.25">
      <c r="AC91" s="81"/>
      <c r="AD91" s="81"/>
      <c r="AE91" s="81"/>
      <c r="AF91" s="81"/>
      <c r="AG91" s="81"/>
      <c r="AH91" s="81"/>
      <c r="AI91" s="81"/>
      <c r="AJ91" s="81"/>
      <c r="AK91" s="81"/>
      <c r="AL91" s="81"/>
    </row>
    <row r="92" spans="29:38" x14ac:dyDescent="0.25">
      <c r="AC92" s="81"/>
      <c r="AD92" s="81"/>
      <c r="AE92" s="81"/>
      <c r="AF92" s="81"/>
      <c r="AG92" s="81"/>
      <c r="AH92" s="81"/>
      <c r="AI92" s="81"/>
      <c r="AJ92" s="81"/>
      <c r="AK92" s="81"/>
      <c r="AL92" s="81"/>
    </row>
    <row r="93" spans="29:38" x14ac:dyDescent="0.25">
      <c r="AC93" s="81"/>
      <c r="AD93" s="81"/>
      <c r="AE93" s="81"/>
      <c r="AF93" s="81"/>
      <c r="AG93" s="81"/>
      <c r="AH93" s="81"/>
      <c r="AI93" s="81"/>
      <c r="AJ93" s="81"/>
      <c r="AK93" s="81"/>
      <c r="AL93" s="81"/>
    </row>
    <row r="94" spans="29:38" x14ac:dyDescent="0.25"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29:38" x14ac:dyDescent="0.25">
      <c r="AC95" s="81"/>
      <c r="AD95" s="81"/>
      <c r="AE95" s="81"/>
      <c r="AF95" s="81"/>
      <c r="AG95" s="81"/>
      <c r="AH95" s="81"/>
      <c r="AI95" s="81"/>
      <c r="AJ95" s="81"/>
      <c r="AK95" s="81"/>
      <c r="AL95" s="81"/>
    </row>
    <row r="96" spans="29:38" x14ac:dyDescent="0.25">
      <c r="AC96" s="81"/>
      <c r="AD96" s="81"/>
      <c r="AE96" s="81"/>
      <c r="AF96" s="81"/>
      <c r="AG96" s="81"/>
      <c r="AH96" s="81"/>
      <c r="AI96" s="81"/>
      <c r="AJ96" s="81"/>
      <c r="AK96" s="81"/>
      <c r="AL96" s="81"/>
    </row>
    <row r="97" spans="29:38" x14ac:dyDescent="0.25">
      <c r="AC97" s="81"/>
      <c r="AD97" s="81"/>
      <c r="AE97" s="81"/>
      <c r="AF97" s="81"/>
      <c r="AG97" s="81"/>
      <c r="AH97" s="81"/>
      <c r="AI97" s="81"/>
      <c r="AJ97" s="81"/>
      <c r="AK97" s="81"/>
      <c r="AL97" s="81"/>
    </row>
    <row r="98" spans="29:38" x14ac:dyDescent="0.25">
      <c r="AC98" s="81"/>
      <c r="AD98" s="81"/>
      <c r="AE98" s="81"/>
      <c r="AF98" s="81"/>
      <c r="AG98" s="81"/>
      <c r="AH98" s="81"/>
      <c r="AI98" s="81"/>
      <c r="AJ98" s="81"/>
      <c r="AK98" s="81"/>
      <c r="AL98" s="81"/>
    </row>
    <row r="99" spans="29:38" x14ac:dyDescent="0.25">
      <c r="AC99" s="81"/>
      <c r="AD99" s="81"/>
      <c r="AE99" s="81"/>
      <c r="AF99" s="81"/>
      <c r="AG99" s="81"/>
      <c r="AH99" s="81"/>
      <c r="AI99" s="81"/>
      <c r="AJ99" s="81"/>
      <c r="AK99" s="81"/>
      <c r="AL99" s="81"/>
    </row>
    <row r="100" spans="29:38" x14ac:dyDescent="0.25"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</row>
    <row r="101" spans="29:38" x14ac:dyDescent="0.25"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</row>
    <row r="102" spans="29:38" x14ac:dyDescent="0.25"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</row>
    <row r="103" spans="29:38" x14ac:dyDescent="0.25"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</row>
    <row r="104" spans="29:38" x14ac:dyDescent="0.25"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</row>
    <row r="105" spans="29:38" x14ac:dyDescent="0.25"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</row>
    <row r="106" spans="29:38" x14ac:dyDescent="0.25"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</row>
    <row r="107" spans="29:38" x14ac:dyDescent="0.25"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</row>
    <row r="108" spans="29:38" x14ac:dyDescent="0.25"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</row>
    <row r="109" spans="29:38" x14ac:dyDescent="0.25"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</row>
    <row r="110" spans="29:38" x14ac:dyDescent="0.25"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</row>
    <row r="111" spans="29:38" x14ac:dyDescent="0.25"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</row>
    <row r="112" spans="29:38" x14ac:dyDescent="0.25"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</row>
    <row r="113" spans="29:38" x14ac:dyDescent="0.25"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</row>
    <row r="114" spans="29:38" x14ac:dyDescent="0.25"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</row>
    <row r="115" spans="29:38" x14ac:dyDescent="0.25"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</row>
    <row r="116" spans="29:38" x14ac:dyDescent="0.25"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</row>
    <row r="117" spans="29:38" x14ac:dyDescent="0.25"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</row>
    <row r="118" spans="29:38" x14ac:dyDescent="0.25"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</row>
    <row r="119" spans="29:38" x14ac:dyDescent="0.25"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</row>
    <row r="120" spans="29:38" x14ac:dyDescent="0.25"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29:38" x14ac:dyDescent="0.25"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</row>
    <row r="122" spans="29:38" x14ac:dyDescent="0.25"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</row>
    <row r="123" spans="29:38" x14ac:dyDescent="0.25"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</row>
    <row r="124" spans="29:38" x14ac:dyDescent="0.25"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</row>
    <row r="125" spans="29:38" x14ac:dyDescent="0.25"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</row>
    <row r="126" spans="29:38" x14ac:dyDescent="0.25"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</row>
    <row r="127" spans="29:38" x14ac:dyDescent="0.25"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</row>
    <row r="128" spans="29:38" x14ac:dyDescent="0.25"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</row>
    <row r="129" spans="29:38" x14ac:dyDescent="0.25"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</row>
    <row r="130" spans="29:38" x14ac:dyDescent="0.25"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</row>
    <row r="131" spans="29:38" x14ac:dyDescent="0.25"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</row>
    <row r="132" spans="29:38" x14ac:dyDescent="0.25"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</row>
    <row r="133" spans="29:38" x14ac:dyDescent="0.25"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</row>
    <row r="134" spans="29:38" x14ac:dyDescent="0.25"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</row>
    <row r="135" spans="29:38" x14ac:dyDescent="0.25"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</row>
    <row r="136" spans="29:38" x14ac:dyDescent="0.25"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</row>
    <row r="137" spans="29:38" x14ac:dyDescent="0.25"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</row>
    <row r="138" spans="29:38" x14ac:dyDescent="0.25"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</row>
    <row r="139" spans="29:38" x14ac:dyDescent="0.25"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</row>
    <row r="140" spans="29:38" x14ac:dyDescent="0.25"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</row>
    <row r="141" spans="29:38" x14ac:dyDescent="0.25"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</row>
    <row r="142" spans="29:38" x14ac:dyDescent="0.25"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</row>
    <row r="143" spans="29:38" x14ac:dyDescent="0.25"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</row>
    <row r="144" spans="29:38" x14ac:dyDescent="0.25"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</row>
    <row r="145" spans="29:38" x14ac:dyDescent="0.25"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</row>
    <row r="146" spans="29:38" x14ac:dyDescent="0.25"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</row>
    <row r="147" spans="29:38" x14ac:dyDescent="0.25"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</row>
    <row r="148" spans="29:38" x14ac:dyDescent="0.25"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</row>
    <row r="149" spans="29:38" x14ac:dyDescent="0.25"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</row>
    <row r="150" spans="29:38" x14ac:dyDescent="0.25"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</row>
    <row r="151" spans="29:38" x14ac:dyDescent="0.25"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</row>
    <row r="152" spans="29:38" x14ac:dyDescent="0.25"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</row>
    <row r="153" spans="29:38" x14ac:dyDescent="0.25"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</row>
    <row r="154" spans="29:38" x14ac:dyDescent="0.25"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</row>
    <row r="155" spans="29:38" x14ac:dyDescent="0.25"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</row>
    <row r="156" spans="29:38" x14ac:dyDescent="0.25"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</row>
    <row r="157" spans="29:38" x14ac:dyDescent="0.25"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</row>
    <row r="158" spans="29:38" x14ac:dyDescent="0.25"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</row>
    <row r="159" spans="29:38" x14ac:dyDescent="0.25"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</row>
    <row r="160" spans="29:38" x14ac:dyDescent="0.25"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</row>
    <row r="161" spans="29:38" x14ac:dyDescent="0.25"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</row>
    <row r="162" spans="29:38" x14ac:dyDescent="0.25"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</row>
    <row r="163" spans="29:38" x14ac:dyDescent="0.25"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</row>
    <row r="164" spans="29:38" x14ac:dyDescent="0.25"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</row>
    <row r="165" spans="29:38" x14ac:dyDescent="0.25"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</row>
    <row r="166" spans="29:38" x14ac:dyDescent="0.25"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</row>
    <row r="167" spans="29:38" x14ac:dyDescent="0.25"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</row>
    <row r="168" spans="29:38" x14ac:dyDescent="0.25"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</row>
    <row r="169" spans="29:38" x14ac:dyDescent="0.25"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</row>
    <row r="170" spans="29:38" x14ac:dyDescent="0.25"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</row>
    <row r="171" spans="29:38" x14ac:dyDescent="0.25"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</row>
    <row r="172" spans="29:38" x14ac:dyDescent="0.25"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</row>
    <row r="173" spans="29:38" x14ac:dyDescent="0.25"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</row>
    <row r="174" spans="29:38" x14ac:dyDescent="0.25"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</row>
    <row r="175" spans="29:38" x14ac:dyDescent="0.25"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</row>
    <row r="176" spans="29:38" x14ac:dyDescent="0.25"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</row>
    <row r="177" spans="29:38" x14ac:dyDescent="0.25"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</row>
    <row r="178" spans="29:38" x14ac:dyDescent="0.25"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</row>
    <row r="179" spans="29:38" x14ac:dyDescent="0.25"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</row>
    <row r="180" spans="29:38" x14ac:dyDescent="0.25"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</row>
    <row r="181" spans="29:38" x14ac:dyDescent="0.25"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</row>
    <row r="182" spans="29:38" x14ac:dyDescent="0.25"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</row>
    <row r="183" spans="29:38" x14ac:dyDescent="0.25"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</row>
    <row r="184" spans="29:38" x14ac:dyDescent="0.25"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</row>
    <row r="185" spans="29:38" x14ac:dyDescent="0.25"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</row>
    <row r="186" spans="29:38" x14ac:dyDescent="0.25"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</row>
    <row r="187" spans="29:38" x14ac:dyDescent="0.25"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</row>
    <row r="188" spans="29:38" x14ac:dyDescent="0.25"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</row>
    <row r="189" spans="29:38" x14ac:dyDescent="0.25"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</row>
    <row r="190" spans="29:38" x14ac:dyDescent="0.25"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</row>
    <row r="191" spans="29:38" x14ac:dyDescent="0.25"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</row>
    <row r="192" spans="29:38" x14ac:dyDescent="0.25"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</row>
    <row r="193" spans="29:38" x14ac:dyDescent="0.25"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</row>
    <row r="194" spans="29:38" x14ac:dyDescent="0.25"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</row>
    <row r="195" spans="29:38" x14ac:dyDescent="0.25"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</row>
    <row r="196" spans="29:38" x14ac:dyDescent="0.25"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</row>
    <row r="197" spans="29:38" x14ac:dyDescent="0.25"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</row>
    <row r="198" spans="29:38" x14ac:dyDescent="0.25"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</row>
    <row r="199" spans="29:38" x14ac:dyDescent="0.25"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</row>
    <row r="200" spans="29:38" x14ac:dyDescent="0.25"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</row>
    <row r="201" spans="29:38" x14ac:dyDescent="0.25"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</row>
    <row r="202" spans="29:38" x14ac:dyDescent="0.25"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</row>
    <row r="203" spans="29:38" x14ac:dyDescent="0.25"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</row>
    <row r="204" spans="29:38" x14ac:dyDescent="0.25"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</row>
    <row r="205" spans="29:38" x14ac:dyDescent="0.25"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</row>
    <row r="206" spans="29:38" x14ac:dyDescent="0.25"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</row>
    <row r="207" spans="29:38" x14ac:dyDescent="0.25"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</row>
    <row r="208" spans="29:38" x14ac:dyDescent="0.25"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</row>
    <row r="209" spans="29:38" x14ac:dyDescent="0.25"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</row>
    <row r="210" spans="29:38" x14ac:dyDescent="0.25"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</row>
    <row r="211" spans="29:38" x14ac:dyDescent="0.25"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</row>
    <row r="212" spans="29:38" x14ac:dyDescent="0.25"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</row>
    <row r="213" spans="29:38" x14ac:dyDescent="0.25"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</row>
    <row r="214" spans="29:38" x14ac:dyDescent="0.25"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</row>
    <row r="215" spans="29:38" x14ac:dyDescent="0.25"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</row>
    <row r="216" spans="29:38" x14ac:dyDescent="0.25"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</row>
    <row r="217" spans="29:38" x14ac:dyDescent="0.25"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</row>
    <row r="218" spans="29:38" x14ac:dyDescent="0.25"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</row>
    <row r="219" spans="29:38" x14ac:dyDescent="0.25"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</row>
    <row r="220" spans="29:38" x14ac:dyDescent="0.25"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</row>
    <row r="221" spans="29:38" x14ac:dyDescent="0.25"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</row>
    <row r="222" spans="29:38" x14ac:dyDescent="0.25"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</row>
    <row r="223" spans="29:38" x14ac:dyDescent="0.25"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</row>
    <row r="224" spans="29:38" x14ac:dyDescent="0.25"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</row>
    <row r="225" spans="29:38" x14ac:dyDescent="0.25"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</row>
    <row r="226" spans="29:38" x14ac:dyDescent="0.25"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</row>
    <row r="227" spans="29:38" x14ac:dyDescent="0.25"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</row>
    <row r="228" spans="29:38" x14ac:dyDescent="0.25"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</row>
    <row r="229" spans="29:38" x14ac:dyDescent="0.25"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</row>
    <row r="230" spans="29:38" x14ac:dyDescent="0.25"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</row>
    <row r="231" spans="29:38" x14ac:dyDescent="0.25"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</row>
    <row r="232" spans="29:38" x14ac:dyDescent="0.25"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</row>
    <row r="233" spans="29:38" x14ac:dyDescent="0.25"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</row>
    <row r="234" spans="29:38" x14ac:dyDescent="0.25"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</row>
    <row r="235" spans="29:38" x14ac:dyDescent="0.25"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</row>
    <row r="236" spans="29:38" x14ac:dyDescent="0.25"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</row>
    <row r="237" spans="29:38" x14ac:dyDescent="0.25"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</row>
    <row r="238" spans="29:38" x14ac:dyDescent="0.25"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</row>
    <row r="239" spans="29:38" x14ac:dyDescent="0.25"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</row>
    <row r="240" spans="29:38" x14ac:dyDescent="0.25"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</row>
    <row r="241" spans="29:38" x14ac:dyDescent="0.25"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</row>
    <row r="242" spans="29:38" x14ac:dyDescent="0.25"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</row>
    <row r="243" spans="29:38" x14ac:dyDescent="0.25"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</row>
    <row r="244" spans="29:38" x14ac:dyDescent="0.25"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</row>
    <row r="245" spans="29:38" x14ac:dyDescent="0.25"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</row>
    <row r="246" spans="29:38" x14ac:dyDescent="0.25"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</row>
    <row r="247" spans="29:38" x14ac:dyDescent="0.25"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</row>
    <row r="248" spans="29:38" x14ac:dyDescent="0.25"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</row>
    <row r="249" spans="29:38" x14ac:dyDescent="0.25"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</row>
    <row r="250" spans="29:38" x14ac:dyDescent="0.25"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</row>
    <row r="251" spans="29:38" x14ac:dyDescent="0.25"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</row>
    <row r="252" spans="29:38" x14ac:dyDescent="0.25"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</row>
    <row r="253" spans="29:38" x14ac:dyDescent="0.25"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</row>
    <row r="254" spans="29:38" x14ac:dyDescent="0.25"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</row>
    <row r="255" spans="29:38" x14ac:dyDescent="0.25"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</row>
    <row r="256" spans="29:38" x14ac:dyDescent="0.25"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</row>
    <row r="257" spans="29:38" x14ac:dyDescent="0.25"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</row>
    <row r="258" spans="29:38" x14ac:dyDescent="0.25"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</row>
    <row r="259" spans="29:38" x14ac:dyDescent="0.25"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</row>
    <row r="260" spans="29:38" x14ac:dyDescent="0.25"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</row>
    <row r="261" spans="29:38" x14ac:dyDescent="0.25"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</row>
    <row r="262" spans="29:38" x14ac:dyDescent="0.25"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</row>
    <row r="263" spans="29:38" x14ac:dyDescent="0.25"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</row>
    <row r="264" spans="29:38" x14ac:dyDescent="0.25"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</row>
    <row r="265" spans="29:38" x14ac:dyDescent="0.25"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</row>
    <row r="266" spans="29:38" x14ac:dyDescent="0.25"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</row>
    <row r="267" spans="29:38" x14ac:dyDescent="0.25"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</row>
    <row r="268" spans="29:38" x14ac:dyDescent="0.25"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</row>
    <row r="269" spans="29:38" x14ac:dyDescent="0.25"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</row>
    <row r="270" spans="29:38" x14ac:dyDescent="0.25"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</row>
    <row r="271" spans="29:38" x14ac:dyDescent="0.25"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</row>
    <row r="272" spans="29:38" x14ac:dyDescent="0.25"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</row>
    <row r="273" spans="29:38" x14ac:dyDescent="0.25"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</row>
    <row r="274" spans="29:38" x14ac:dyDescent="0.25"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</row>
    <row r="275" spans="29:38" x14ac:dyDescent="0.25"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</row>
    <row r="276" spans="29:38" x14ac:dyDescent="0.25"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</row>
    <row r="277" spans="29:38" x14ac:dyDescent="0.25"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</row>
    <row r="278" spans="29:38" x14ac:dyDescent="0.25"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</row>
    <row r="279" spans="29:38" x14ac:dyDescent="0.25"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</row>
    <row r="280" spans="29:38" x14ac:dyDescent="0.25"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</row>
    <row r="281" spans="29:38" x14ac:dyDescent="0.25"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</row>
    <row r="282" spans="29:38" x14ac:dyDescent="0.25"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</row>
    <row r="283" spans="29:38" x14ac:dyDescent="0.25"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</row>
    <row r="284" spans="29:38" x14ac:dyDescent="0.25"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</row>
    <row r="285" spans="29:38" x14ac:dyDescent="0.25"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</row>
    <row r="286" spans="29:38" x14ac:dyDescent="0.25"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</row>
    <row r="287" spans="29:38" x14ac:dyDescent="0.25"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</row>
    <row r="288" spans="29:38" x14ac:dyDescent="0.25"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</row>
    <row r="289" spans="29:38" x14ac:dyDescent="0.25"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</row>
    <row r="290" spans="29:38" x14ac:dyDescent="0.25"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</row>
    <row r="291" spans="29:38" x14ac:dyDescent="0.25"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</row>
    <row r="292" spans="29:38" x14ac:dyDescent="0.25"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</row>
    <row r="293" spans="29:38" x14ac:dyDescent="0.25"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</row>
    <row r="294" spans="29:38" x14ac:dyDescent="0.25"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</row>
    <row r="295" spans="29:38" x14ac:dyDescent="0.25"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</row>
    <row r="296" spans="29:38" x14ac:dyDescent="0.25"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</row>
    <row r="297" spans="29:38" x14ac:dyDescent="0.25"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</row>
    <row r="298" spans="29:38" x14ac:dyDescent="0.25"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</row>
    <row r="299" spans="29:38" x14ac:dyDescent="0.25"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</row>
    <row r="300" spans="29:38" x14ac:dyDescent="0.25"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</row>
    <row r="301" spans="29:38" x14ac:dyDescent="0.25"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</row>
    <row r="302" spans="29:38" x14ac:dyDescent="0.25"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</row>
    <row r="303" spans="29:38" x14ac:dyDescent="0.25"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</row>
    <row r="304" spans="29:38" x14ac:dyDescent="0.25"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</row>
    <row r="305" spans="29:38" x14ac:dyDescent="0.25"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</row>
    <row r="306" spans="29:38" x14ac:dyDescent="0.25"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</row>
    <row r="307" spans="29:38" x14ac:dyDescent="0.25"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</row>
    <row r="308" spans="29:38" x14ac:dyDescent="0.25"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</row>
    <row r="309" spans="29:38" x14ac:dyDescent="0.25"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</row>
    <row r="310" spans="29:38" x14ac:dyDescent="0.25"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</row>
    <row r="311" spans="29:38" x14ac:dyDescent="0.25"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</row>
    <row r="312" spans="29:38" x14ac:dyDescent="0.25"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</row>
    <row r="313" spans="29:38" x14ac:dyDescent="0.25"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</row>
    <row r="314" spans="29:38" x14ac:dyDescent="0.25"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</row>
    <row r="315" spans="29:38" x14ac:dyDescent="0.25"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</row>
    <row r="316" spans="29:38" x14ac:dyDescent="0.25"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</row>
    <row r="317" spans="29:38" x14ac:dyDescent="0.25"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</row>
    <row r="318" spans="29:38" x14ac:dyDescent="0.25"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</row>
    <row r="319" spans="29:38" x14ac:dyDescent="0.25"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</row>
    <row r="320" spans="29:38" x14ac:dyDescent="0.25"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</row>
    <row r="321" spans="29:38" x14ac:dyDescent="0.25"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</row>
    <row r="322" spans="29:38" x14ac:dyDescent="0.25"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</row>
    <row r="323" spans="29:38" x14ac:dyDescent="0.25"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</row>
    <row r="324" spans="29:38" x14ac:dyDescent="0.25"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</row>
    <row r="325" spans="29:38" x14ac:dyDescent="0.25"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</row>
    <row r="326" spans="29:38" x14ac:dyDescent="0.25"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</row>
    <row r="327" spans="29:38" x14ac:dyDescent="0.25"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</row>
    <row r="328" spans="29:38" x14ac:dyDescent="0.25"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</row>
    <row r="329" spans="29:38" x14ac:dyDescent="0.25"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</row>
    <row r="330" spans="29:38" x14ac:dyDescent="0.25"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</row>
    <row r="331" spans="29:38" x14ac:dyDescent="0.25"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</row>
    <row r="332" spans="29:38" x14ac:dyDescent="0.25"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</row>
    <row r="333" spans="29:38" x14ac:dyDescent="0.25"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</row>
    <row r="334" spans="29:38" x14ac:dyDescent="0.25"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</row>
    <row r="335" spans="29:38" x14ac:dyDescent="0.25"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</row>
    <row r="336" spans="29:38" x14ac:dyDescent="0.25"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</row>
    <row r="337" spans="29:38" x14ac:dyDescent="0.25"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</row>
    <row r="338" spans="29:38" x14ac:dyDescent="0.25"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</row>
    <row r="339" spans="29:38" x14ac:dyDescent="0.25"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</row>
    <row r="340" spans="29:38" x14ac:dyDescent="0.25"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</row>
    <row r="341" spans="29:38" x14ac:dyDescent="0.25"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</row>
    <row r="342" spans="29:38" x14ac:dyDescent="0.25"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</row>
    <row r="343" spans="29:38" x14ac:dyDescent="0.25"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</row>
    <row r="344" spans="29:38" x14ac:dyDescent="0.25"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</row>
    <row r="345" spans="29:38" x14ac:dyDescent="0.25"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</row>
    <row r="346" spans="29:38" x14ac:dyDescent="0.25"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</row>
    <row r="347" spans="29:38" x14ac:dyDescent="0.25"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</row>
    <row r="348" spans="29:38" x14ac:dyDescent="0.25"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</row>
    <row r="349" spans="29:38" x14ac:dyDescent="0.25"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</row>
    <row r="350" spans="29:38" x14ac:dyDescent="0.25"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</row>
    <row r="351" spans="29:38" x14ac:dyDescent="0.25"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</row>
    <row r="352" spans="29:38" x14ac:dyDescent="0.25"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</row>
    <row r="353" spans="29:38" x14ac:dyDescent="0.25"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</row>
    <row r="354" spans="29:38" x14ac:dyDescent="0.25"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</row>
    <row r="355" spans="29:38" x14ac:dyDescent="0.25"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</row>
    <row r="356" spans="29:38" x14ac:dyDescent="0.25"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</row>
    <row r="357" spans="29:38" x14ac:dyDescent="0.25"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</row>
    <row r="358" spans="29:38" x14ac:dyDescent="0.25"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</row>
    <row r="359" spans="29:38" x14ac:dyDescent="0.25"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</row>
    <row r="360" spans="29:38" x14ac:dyDescent="0.25"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</row>
    <row r="361" spans="29:38" x14ac:dyDescent="0.25"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</row>
    <row r="362" spans="29:38" x14ac:dyDescent="0.25"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</row>
    <row r="363" spans="29:38" x14ac:dyDescent="0.25"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</row>
    <row r="364" spans="29:38" x14ac:dyDescent="0.25"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</row>
    <row r="365" spans="29:38" x14ac:dyDescent="0.25"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</row>
    <row r="366" spans="29:38" x14ac:dyDescent="0.25"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</row>
    <row r="367" spans="29:38" x14ac:dyDescent="0.25"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</row>
    <row r="368" spans="29:38" x14ac:dyDescent="0.25"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</row>
    <row r="369" spans="29:38" x14ac:dyDescent="0.25"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</row>
    <row r="370" spans="29:38" x14ac:dyDescent="0.25"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</row>
    <row r="371" spans="29:38" x14ac:dyDescent="0.25"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</row>
    <row r="372" spans="29:38" x14ac:dyDescent="0.25"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</row>
    <row r="373" spans="29:38" x14ac:dyDescent="0.25"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</row>
    <row r="374" spans="29:38" x14ac:dyDescent="0.25"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</row>
    <row r="375" spans="29:38" x14ac:dyDescent="0.25"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</row>
    <row r="376" spans="29:38" x14ac:dyDescent="0.25"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</row>
    <row r="377" spans="29:38" x14ac:dyDescent="0.25"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</row>
    <row r="378" spans="29:38" x14ac:dyDescent="0.25"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</row>
    <row r="379" spans="29:38" x14ac:dyDescent="0.25"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</row>
    <row r="380" spans="29:38" x14ac:dyDescent="0.25"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</row>
    <row r="381" spans="29:38" x14ac:dyDescent="0.25"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</row>
    <row r="382" spans="29:38" x14ac:dyDescent="0.25"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</row>
    <row r="383" spans="29:38" x14ac:dyDescent="0.25"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</row>
    <row r="384" spans="29:38" x14ac:dyDescent="0.25"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</row>
    <row r="385" spans="29:38" x14ac:dyDescent="0.25"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</row>
    <row r="386" spans="29:38" x14ac:dyDescent="0.25"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</row>
    <row r="387" spans="29:38" x14ac:dyDescent="0.25"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</row>
    <row r="388" spans="29:38" x14ac:dyDescent="0.25"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</row>
    <row r="389" spans="29:38" x14ac:dyDescent="0.25"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</row>
    <row r="390" spans="29:38" x14ac:dyDescent="0.25"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</row>
    <row r="391" spans="29:38" x14ac:dyDescent="0.25"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</row>
    <row r="392" spans="29:38" x14ac:dyDescent="0.25"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</row>
    <row r="393" spans="29:38" x14ac:dyDescent="0.25"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</row>
    <row r="394" spans="29:38" x14ac:dyDescent="0.25"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</row>
    <row r="395" spans="29:38" x14ac:dyDescent="0.25"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</row>
    <row r="396" spans="29:38" x14ac:dyDescent="0.25"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</row>
    <row r="397" spans="29:38" x14ac:dyDescent="0.25"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</row>
    <row r="398" spans="29:38" x14ac:dyDescent="0.25"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</row>
    <row r="399" spans="29:38" x14ac:dyDescent="0.25"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</row>
    <row r="400" spans="29:38" x14ac:dyDescent="0.25"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</row>
    <row r="401" spans="29:38" x14ac:dyDescent="0.25"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</row>
    <row r="402" spans="29:38" x14ac:dyDescent="0.25"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</row>
    <row r="403" spans="29:38" x14ac:dyDescent="0.25"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</row>
    <row r="404" spans="29:38" x14ac:dyDescent="0.25"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</row>
    <row r="405" spans="29:38" x14ac:dyDescent="0.25"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</row>
    <row r="406" spans="29:38" x14ac:dyDescent="0.25"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</row>
    <row r="407" spans="29:38" x14ac:dyDescent="0.25"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</row>
    <row r="408" spans="29:38" x14ac:dyDescent="0.25"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</row>
    <row r="409" spans="29:38" x14ac:dyDescent="0.25"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</row>
    <row r="410" spans="29:38" x14ac:dyDescent="0.25"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</row>
    <row r="411" spans="29:38" x14ac:dyDescent="0.25"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</row>
    <row r="412" spans="29:38" x14ac:dyDescent="0.25"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</row>
    <row r="413" spans="29:38" x14ac:dyDescent="0.25"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</row>
    <row r="414" spans="29:38" x14ac:dyDescent="0.25"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</row>
    <row r="415" spans="29:38" x14ac:dyDescent="0.25"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</row>
    <row r="416" spans="29:38" x14ac:dyDescent="0.25"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</row>
    <row r="417" spans="29:38" x14ac:dyDescent="0.25"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</row>
    <row r="418" spans="29:38" x14ac:dyDescent="0.25"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</row>
    <row r="419" spans="29:38" x14ac:dyDescent="0.25"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</row>
    <row r="420" spans="29:38" x14ac:dyDescent="0.25"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</row>
    <row r="421" spans="29:38" x14ac:dyDescent="0.25"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</row>
    <row r="422" spans="29:38" x14ac:dyDescent="0.25"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</row>
    <row r="423" spans="29:38" x14ac:dyDescent="0.25"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</row>
    <row r="424" spans="29:38" x14ac:dyDescent="0.25"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</row>
    <row r="425" spans="29:38" x14ac:dyDescent="0.25"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</row>
    <row r="426" spans="29:38" x14ac:dyDescent="0.25"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</row>
    <row r="427" spans="29:38" x14ac:dyDescent="0.25"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</row>
    <row r="428" spans="29:38" x14ac:dyDescent="0.25"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</row>
    <row r="429" spans="29:38" x14ac:dyDescent="0.25"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</row>
    <row r="430" spans="29:38" x14ac:dyDescent="0.25"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</row>
    <row r="431" spans="29:38" x14ac:dyDescent="0.25"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</row>
    <row r="432" spans="29:38" x14ac:dyDescent="0.25"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</row>
    <row r="433" spans="29:38" x14ac:dyDescent="0.25"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</row>
    <row r="434" spans="29:38" x14ac:dyDescent="0.25"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</row>
    <row r="435" spans="29:38" x14ac:dyDescent="0.25"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</row>
    <row r="436" spans="29:38" x14ac:dyDescent="0.25"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</row>
    <row r="437" spans="29:38" x14ac:dyDescent="0.25"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</row>
    <row r="438" spans="29:38" x14ac:dyDescent="0.25"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</row>
    <row r="439" spans="29:38" x14ac:dyDescent="0.25"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</row>
    <row r="440" spans="29:38" x14ac:dyDescent="0.25"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</row>
    <row r="441" spans="29:38" x14ac:dyDescent="0.25"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</row>
    <row r="442" spans="29:38" x14ac:dyDescent="0.25"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</row>
    <row r="443" spans="29:38" x14ac:dyDescent="0.25"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</row>
    <row r="444" spans="29:38" x14ac:dyDescent="0.25"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</row>
    <row r="445" spans="29:38" x14ac:dyDescent="0.25"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</row>
    <row r="446" spans="29:38" x14ac:dyDescent="0.25"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</row>
    <row r="447" spans="29:38" x14ac:dyDescent="0.25"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</row>
    <row r="448" spans="29:38" x14ac:dyDescent="0.25"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</row>
    <row r="449" spans="29:38" x14ac:dyDescent="0.25"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</row>
    <row r="450" spans="29:38" x14ac:dyDescent="0.25"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</row>
    <row r="451" spans="29:38" x14ac:dyDescent="0.25"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</row>
    <row r="452" spans="29:38" x14ac:dyDescent="0.25"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</row>
    <row r="453" spans="29:38" x14ac:dyDescent="0.25"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</row>
    <row r="454" spans="29:38" x14ac:dyDescent="0.25"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</row>
    <row r="455" spans="29:38" x14ac:dyDescent="0.25"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</row>
    <row r="456" spans="29:38" x14ac:dyDescent="0.25"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</row>
    <row r="457" spans="29:38" x14ac:dyDescent="0.25"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</row>
    <row r="458" spans="29:38" x14ac:dyDescent="0.25"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</row>
    <row r="459" spans="29:38" x14ac:dyDescent="0.25"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</row>
    <row r="460" spans="29:38" x14ac:dyDescent="0.25"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</row>
    <row r="461" spans="29:38" x14ac:dyDescent="0.25"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</row>
    <row r="462" spans="29:38" x14ac:dyDescent="0.25"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</row>
    <row r="463" spans="29:38" x14ac:dyDescent="0.25"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</row>
    <row r="464" spans="29:38" x14ac:dyDescent="0.25"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</row>
    <row r="465" spans="29:38" x14ac:dyDescent="0.25"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</row>
    <row r="466" spans="29:38" x14ac:dyDescent="0.25"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</row>
    <row r="467" spans="29:38" x14ac:dyDescent="0.25"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</row>
    <row r="468" spans="29:38" x14ac:dyDescent="0.25"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</row>
    <row r="469" spans="29:38" x14ac:dyDescent="0.25"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</row>
    <row r="470" spans="29:38" x14ac:dyDescent="0.25"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</row>
    <row r="471" spans="29:38" x14ac:dyDescent="0.25"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</row>
    <row r="472" spans="29:38" x14ac:dyDescent="0.25"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</row>
    <row r="473" spans="29:38" x14ac:dyDescent="0.25"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</row>
    <row r="474" spans="29:38" x14ac:dyDescent="0.25"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</row>
    <row r="475" spans="29:38" x14ac:dyDescent="0.25"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</row>
    <row r="476" spans="29:38" x14ac:dyDescent="0.25"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</row>
    <row r="477" spans="29:38" x14ac:dyDescent="0.25"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</row>
    <row r="478" spans="29:38" x14ac:dyDescent="0.25"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</row>
    <row r="479" spans="29:38" x14ac:dyDescent="0.25"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</row>
    <row r="480" spans="29:38" x14ac:dyDescent="0.25"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</row>
    <row r="481" spans="29:38" x14ac:dyDescent="0.25"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</row>
    <row r="482" spans="29:38" x14ac:dyDescent="0.25"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</row>
    <row r="483" spans="29:38" x14ac:dyDescent="0.25"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</row>
    <row r="484" spans="29:38" x14ac:dyDescent="0.25"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</row>
    <row r="485" spans="29:38" x14ac:dyDescent="0.25"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</row>
    <row r="486" spans="29:38" x14ac:dyDescent="0.25"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</row>
    <row r="487" spans="29:38" x14ac:dyDescent="0.25"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</row>
    <row r="488" spans="29:38" x14ac:dyDescent="0.25"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</row>
    <row r="489" spans="29:38" x14ac:dyDescent="0.25"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</row>
    <row r="490" spans="29:38" x14ac:dyDescent="0.25"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</row>
    <row r="491" spans="29:38" x14ac:dyDescent="0.25"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</row>
    <row r="492" spans="29:38" x14ac:dyDescent="0.25"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</row>
    <row r="493" spans="29:38" x14ac:dyDescent="0.25"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</row>
    <row r="494" spans="29:38" x14ac:dyDescent="0.25"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</row>
    <row r="495" spans="29:38" x14ac:dyDescent="0.25"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</row>
    <row r="496" spans="29:38" x14ac:dyDescent="0.25"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</row>
    <row r="497" spans="29:38" x14ac:dyDescent="0.25"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</row>
    <row r="498" spans="29:38" x14ac:dyDescent="0.25"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</row>
    <row r="499" spans="29:38" x14ac:dyDescent="0.25"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</row>
    <row r="500" spans="29:38" x14ac:dyDescent="0.25"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</row>
    <row r="501" spans="29:38" x14ac:dyDescent="0.25"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</row>
    <row r="502" spans="29:38" x14ac:dyDescent="0.25"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</row>
    <row r="503" spans="29:38" x14ac:dyDescent="0.25"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</row>
    <row r="504" spans="29:38" x14ac:dyDescent="0.25"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</row>
    <row r="505" spans="29:38" x14ac:dyDescent="0.25"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</row>
    <row r="506" spans="29:38" x14ac:dyDescent="0.25"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</row>
    <row r="507" spans="29:38" x14ac:dyDescent="0.25"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</row>
    <row r="508" spans="29:38" x14ac:dyDescent="0.25"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</row>
    <row r="509" spans="29:38" x14ac:dyDescent="0.25"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</row>
    <row r="510" spans="29:38" x14ac:dyDescent="0.25"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</row>
    <row r="511" spans="29:38" x14ac:dyDescent="0.25"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</row>
    <row r="512" spans="29:38" x14ac:dyDescent="0.25"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</row>
    <row r="513" spans="29:38" x14ac:dyDescent="0.25"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</row>
    <row r="514" spans="29:38" x14ac:dyDescent="0.25"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</row>
    <row r="515" spans="29:38" x14ac:dyDescent="0.25"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</row>
    <row r="516" spans="29:38" x14ac:dyDescent="0.25"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</row>
    <row r="517" spans="29:38" x14ac:dyDescent="0.25"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</row>
    <row r="518" spans="29:38" x14ac:dyDescent="0.25"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</row>
    <row r="519" spans="29:38" x14ac:dyDescent="0.25"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</row>
    <row r="520" spans="29:38" x14ac:dyDescent="0.25"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</row>
    <row r="521" spans="29:38" x14ac:dyDescent="0.25"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</row>
    <row r="522" spans="29:38" x14ac:dyDescent="0.25"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</row>
    <row r="523" spans="29:38" x14ac:dyDescent="0.25"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</row>
    <row r="524" spans="29:38" x14ac:dyDescent="0.25"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</row>
    <row r="525" spans="29:38" x14ac:dyDescent="0.25"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</row>
    <row r="526" spans="29:38" x14ac:dyDescent="0.25"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</row>
    <row r="527" spans="29:38" x14ac:dyDescent="0.25"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</row>
    <row r="528" spans="29:38" x14ac:dyDescent="0.25"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</row>
    <row r="529" spans="29:38" x14ac:dyDescent="0.25"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</row>
    <row r="530" spans="29:38" x14ac:dyDescent="0.25"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</row>
    <row r="531" spans="29:38" x14ac:dyDescent="0.25"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</row>
    <row r="532" spans="29:38" x14ac:dyDescent="0.25"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</row>
    <row r="533" spans="29:38" x14ac:dyDescent="0.25"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</row>
    <row r="534" spans="29:38" x14ac:dyDescent="0.25"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</row>
    <row r="535" spans="29:38" x14ac:dyDescent="0.25"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</row>
    <row r="536" spans="29:38" x14ac:dyDescent="0.25"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</row>
    <row r="537" spans="29:38" x14ac:dyDescent="0.25"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</row>
    <row r="538" spans="29:38" x14ac:dyDescent="0.25"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</row>
    <row r="539" spans="29:38" x14ac:dyDescent="0.25"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</row>
    <row r="540" spans="29:38" x14ac:dyDescent="0.25"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</row>
    <row r="541" spans="29:38" x14ac:dyDescent="0.25"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</row>
    <row r="542" spans="29:38" x14ac:dyDescent="0.25"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</row>
    <row r="543" spans="29:38" x14ac:dyDescent="0.25"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</row>
    <row r="544" spans="29:38" x14ac:dyDescent="0.25"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</row>
    <row r="545" spans="29:38" x14ac:dyDescent="0.25"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</row>
    <row r="546" spans="29:38" x14ac:dyDescent="0.25"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</row>
    <row r="547" spans="29:38" x14ac:dyDescent="0.25"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</row>
    <row r="548" spans="29:38" x14ac:dyDescent="0.25"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</row>
    <row r="549" spans="29:38" x14ac:dyDescent="0.25"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</row>
    <row r="550" spans="29:38" x14ac:dyDescent="0.25"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</row>
    <row r="551" spans="29:38" x14ac:dyDescent="0.25"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</row>
    <row r="552" spans="29:38" x14ac:dyDescent="0.25"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</row>
    <row r="553" spans="29:38" x14ac:dyDescent="0.25"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</row>
    <row r="554" spans="29:38" x14ac:dyDescent="0.25"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</row>
    <row r="555" spans="29:38" x14ac:dyDescent="0.25"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</row>
    <row r="556" spans="29:38" x14ac:dyDescent="0.25"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</row>
    <row r="557" spans="29:38" x14ac:dyDescent="0.25"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</row>
    <row r="558" spans="29:38" x14ac:dyDescent="0.25"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</row>
    <row r="559" spans="29:38" x14ac:dyDescent="0.25"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</row>
    <row r="560" spans="29:38" x14ac:dyDescent="0.25"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</row>
    <row r="561" spans="29:38" x14ac:dyDescent="0.25"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</row>
    <row r="562" spans="29:38" x14ac:dyDescent="0.25"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</row>
    <row r="563" spans="29:38" x14ac:dyDescent="0.25"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</row>
    <row r="564" spans="29:38" x14ac:dyDescent="0.25"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</row>
    <row r="565" spans="29:38" x14ac:dyDescent="0.25"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</row>
    <row r="566" spans="29:38" x14ac:dyDescent="0.25"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</row>
    <row r="567" spans="29:38" x14ac:dyDescent="0.25"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</row>
    <row r="568" spans="29:38" x14ac:dyDescent="0.25"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</row>
    <row r="569" spans="29:38" x14ac:dyDescent="0.25"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</row>
    <row r="570" spans="29:38" x14ac:dyDescent="0.25"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</row>
    <row r="571" spans="29:38" x14ac:dyDescent="0.25"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</row>
    <row r="572" spans="29:38" x14ac:dyDescent="0.25"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</row>
    <row r="573" spans="29:38" x14ac:dyDescent="0.25"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</row>
    <row r="574" spans="29:38" x14ac:dyDescent="0.25"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</row>
    <row r="575" spans="29:38" x14ac:dyDescent="0.25"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</row>
    <row r="576" spans="29:38" x14ac:dyDescent="0.25"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</row>
    <row r="577" spans="29:38" x14ac:dyDescent="0.25"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</row>
    <row r="578" spans="29:38" x14ac:dyDescent="0.25"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</row>
    <row r="579" spans="29:38" x14ac:dyDescent="0.25"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</row>
    <row r="580" spans="29:38" x14ac:dyDescent="0.25"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</row>
    <row r="581" spans="29:38" x14ac:dyDescent="0.25"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</row>
    <row r="582" spans="29:38" x14ac:dyDescent="0.25"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</row>
    <row r="583" spans="29:38" x14ac:dyDescent="0.25"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</row>
    <row r="584" spans="29:38" x14ac:dyDescent="0.25"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</row>
    <row r="585" spans="29:38" x14ac:dyDescent="0.25"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</row>
    <row r="586" spans="29:38" x14ac:dyDescent="0.25"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</row>
    <row r="587" spans="29:38" x14ac:dyDescent="0.25"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</row>
    <row r="588" spans="29:38" x14ac:dyDescent="0.25"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</row>
    <row r="589" spans="29:38" x14ac:dyDescent="0.25"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</row>
    <row r="590" spans="29:38" x14ac:dyDescent="0.25"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</row>
    <row r="591" spans="29:38" x14ac:dyDescent="0.25"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</row>
    <row r="592" spans="29:38" x14ac:dyDescent="0.25"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</row>
    <row r="593" spans="29:38" x14ac:dyDescent="0.25"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</row>
    <row r="594" spans="29:38" x14ac:dyDescent="0.25"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</row>
    <row r="595" spans="29:38" x14ac:dyDescent="0.25"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</row>
    <row r="596" spans="29:38" x14ac:dyDescent="0.25"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</row>
    <row r="597" spans="29:38" x14ac:dyDescent="0.25"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</row>
    <row r="598" spans="29:38" x14ac:dyDescent="0.25"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</row>
    <row r="599" spans="29:38" x14ac:dyDescent="0.25"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</row>
    <row r="600" spans="29:38" x14ac:dyDescent="0.25"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</row>
    <row r="601" spans="29:38" x14ac:dyDescent="0.25"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</row>
    <row r="602" spans="29:38" x14ac:dyDescent="0.25"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</row>
    <row r="603" spans="29:38" x14ac:dyDescent="0.25"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</row>
    <row r="604" spans="29:38" x14ac:dyDescent="0.25"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</row>
    <row r="605" spans="29:38" x14ac:dyDescent="0.25"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</row>
    <row r="606" spans="29:38" x14ac:dyDescent="0.25"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</row>
    <row r="607" spans="29:38" x14ac:dyDescent="0.25"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</row>
    <row r="608" spans="29:38" x14ac:dyDescent="0.25"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</row>
    <row r="609" spans="29:38" x14ac:dyDescent="0.25"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</row>
    <row r="610" spans="29:38" x14ac:dyDescent="0.25"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</row>
    <row r="611" spans="29:38" x14ac:dyDescent="0.25"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</row>
    <row r="612" spans="29:38" x14ac:dyDescent="0.25"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</row>
    <row r="613" spans="29:38" x14ac:dyDescent="0.25"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</row>
    <row r="614" spans="29:38" x14ac:dyDescent="0.25"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</row>
    <row r="615" spans="29:38" x14ac:dyDescent="0.25"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</row>
    <row r="616" spans="29:38" x14ac:dyDescent="0.25"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</row>
    <row r="617" spans="29:38" x14ac:dyDescent="0.25"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</row>
    <row r="618" spans="29:38" x14ac:dyDescent="0.25"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</row>
    <row r="619" spans="29:38" x14ac:dyDescent="0.25"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</row>
    <row r="620" spans="29:38" x14ac:dyDescent="0.25"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</row>
    <row r="621" spans="29:38" x14ac:dyDescent="0.25"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</row>
    <row r="622" spans="29:38" x14ac:dyDescent="0.25"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</row>
    <row r="623" spans="29:38" x14ac:dyDescent="0.25"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</row>
    <row r="624" spans="29:38" x14ac:dyDescent="0.25"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</row>
    <row r="625" spans="29:38" x14ac:dyDescent="0.25"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</row>
    <row r="626" spans="29:38" x14ac:dyDescent="0.25"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</row>
    <row r="627" spans="29:38" x14ac:dyDescent="0.25"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</row>
    <row r="628" spans="29:38" x14ac:dyDescent="0.25"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</row>
    <row r="629" spans="29:38" x14ac:dyDescent="0.25"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</row>
    <row r="630" spans="29:38" x14ac:dyDescent="0.25"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</row>
    <row r="631" spans="29:38" x14ac:dyDescent="0.25"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</row>
    <row r="632" spans="29:38" x14ac:dyDescent="0.25"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</row>
    <row r="633" spans="29:38" x14ac:dyDescent="0.25"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</row>
    <row r="634" spans="29:38" x14ac:dyDescent="0.25"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</row>
    <row r="635" spans="29:38" x14ac:dyDescent="0.25"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</row>
    <row r="636" spans="29:38" x14ac:dyDescent="0.25"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</row>
    <row r="637" spans="29:38" x14ac:dyDescent="0.25"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</row>
    <row r="638" spans="29:38" x14ac:dyDescent="0.25"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</row>
    <row r="639" spans="29:38" x14ac:dyDescent="0.25"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</row>
    <row r="640" spans="29:38" x14ac:dyDescent="0.25"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</row>
    <row r="641" spans="29:38" x14ac:dyDescent="0.25"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</row>
    <row r="642" spans="29:38" x14ac:dyDescent="0.25"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</row>
    <row r="643" spans="29:38" x14ac:dyDescent="0.25"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</row>
    <row r="644" spans="29:38" x14ac:dyDescent="0.25"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</row>
    <row r="645" spans="29:38" x14ac:dyDescent="0.25"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</row>
    <row r="646" spans="29:38" x14ac:dyDescent="0.25"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</row>
    <row r="647" spans="29:38" x14ac:dyDescent="0.25"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</row>
    <row r="648" spans="29:38" x14ac:dyDescent="0.25"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</row>
    <row r="649" spans="29:38" x14ac:dyDescent="0.25"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</row>
    <row r="650" spans="29:38" x14ac:dyDescent="0.25"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</row>
    <row r="651" spans="29:38" x14ac:dyDescent="0.25"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</row>
    <row r="652" spans="29:38" x14ac:dyDescent="0.25"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</row>
    <row r="653" spans="29:38" x14ac:dyDescent="0.25"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</row>
    <row r="654" spans="29:38" x14ac:dyDescent="0.25"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</row>
    <row r="655" spans="29:38" x14ac:dyDescent="0.25"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</row>
    <row r="656" spans="29:38" x14ac:dyDescent="0.25"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</row>
    <row r="657" spans="29:38" x14ac:dyDescent="0.25"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</row>
    <row r="658" spans="29:38" x14ac:dyDescent="0.25"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</row>
    <row r="659" spans="29:38" x14ac:dyDescent="0.25"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</row>
    <row r="660" spans="29:38" x14ac:dyDescent="0.25"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</row>
    <row r="661" spans="29:38" x14ac:dyDescent="0.25"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</row>
    <row r="662" spans="29:38" x14ac:dyDescent="0.25"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</row>
    <row r="663" spans="29:38" x14ac:dyDescent="0.25"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</row>
    <row r="664" spans="29:38" x14ac:dyDescent="0.25"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</row>
    <row r="665" spans="29:38" x14ac:dyDescent="0.25"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</row>
    <row r="666" spans="29:38" x14ac:dyDescent="0.25"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</row>
    <row r="667" spans="29:38" x14ac:dyDescent="0.25"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</row>
    <row r="668" spans="29:38" x14ac:dyDescent="0.25"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</row>
    <row r="669" spans="29:38" x14ac:dyDescent="0.25"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</row>
    <row r="670" spans="29:38" x14ac:dyDescent="0.25"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</row>
    <row r="671" spans="29:38" x14ac:dyDescent="0.25"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</row>
    <row r="672" spans="29:38" x14ac:dyDescent="0.25"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</row>
    <row r="673" spans="29:38" x14ac:dyDescent="0.25"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</row>
    <row r="674" spans="29:38" x14ac:dyDescent="0.25"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</row>
    <row r="675" spans="29:38" x14ac:dyDescent="0.25"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</row>
    <row r="676" spans="29:38" x14ac:dyDescent="0.25"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</row>
    <row r="677" spans="29:38" x14ac:dyDescent="0.25"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</row>
    <row r="678" spans="29:38" x14ac:dyDescent="0.25"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</row>
    <row r="679" spans="29:38" x14ac:dyDescent="0.25"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</row>
    <row r="680" spans="29:38" x14ac:dyDescent="0.25"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</row>
    <row r="681" spans="29:38" x14ac:dyDescent="0.25"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</row>
    <row r="682" spans="29:38" x14ac:dyDescent="0.25"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</row>
    <row r="683" spans="29:38" x14ac:dyDescent="0.25"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</row>
    <row r="684" spans="29:38" x14ac:dyDescent="0.25"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</row>
    <row r="685" spans="29:38" x14ac:dyDescent="0.25"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</row>
    <row r="686" spans="29:38" x14ac:dyDescent="0.25"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</row>
    <row r="687" spans="29:38" x14ac:dyDescent="0.25"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</row>
    <row r="688" spans="29:38" x14ac:dyDescent="0.25"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</row>
    <row r="689" spans="29:38" x14ac:dyDescent="0.25"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</row>
    <row r="690" spans="29:38" x14ac:dyDescent="0.25"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</row>
    <row r="691" spans="29:38" x14ac:dyDescent="0.25"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</row>
    <row r="692" spans="29:38" x14ac:dyDescent="0.25"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</row>
    <row r="693" spans="29:38" x14ac:dyDescent="0.25"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</row>
    <row r="694" spans="29:38" x14ac:dyDescent="0.25"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</row>
    <row r="695" spans="29:38" x14ac:dyDescent="0.25"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</row>
    <row r="696" spans="29:38" x14ac:dyDescent="0.25"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</row>
    <row r="697" spans="29:38" x14ac:dyDescent="0.25"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</row>
    <row r="698" spans="29:38" x14ac:dyDescent="0.25"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</row>
    <row r="699" spans="29:38" x14ac:dyDescent="0.25"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</row>
    <row r="700" spans="29:38" x14ac:dyDescent="0.25"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</row>
    <row r="701" spans="29:38" x14ac:dyDescent="0.25"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</row>
    <row r="702" spans="29:38" x14ac:dyDescent="0.25"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</row>
    <row r="703" spans="29:38" x14ac:dyDescent="0.25"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</row>
    <row r="704" spans="29:38" x14ac:dyDescent="0.25"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</row>
    <row r="705" spans="29:38" x14ac:dyDescent="0.25"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</row>
    <row r="706" spans="29:38" x14ac:dyDescent="0.25"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</row>
    <row r="707" spans="29:38" x14ac:dyDescent="0.25"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</row>
    <row r="708" spans="29:38" x14ac:dyDescent="0.25"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</row>
    <row r="709" spans="29:38" x14ac:dyDescent="0.25"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</row>
    <row r="710" spans="29:38" x14ac:dyDescent="0.25"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</row>
    <row r="711" spans="29:38" x14ac:dyDescent="0.25"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</row>
    <row r="712" spans="29:38" x14ac:dyDescent="0.25"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</row>
    <row r="713" spans="29:38" x14ac:dyDescent="0.25"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</row>
    <row r="714" spans="29:38" x14ac:dyDescent="0.25"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</row>
    <row r="715" spans="29:38" x14ac:dyDescent="0.25"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</row>
    <row r="716" spans="29:38" x14ac:dyDescent="0.25"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</row>
    <row r="717" spans="29:38" x14ac:dyDescent="0.25"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</row>
    <row r="718" spans="29:38" x14ac:dyDescent="0.25"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</row>
    <row r="719" spans="29:38" x14ac:dyDescent="0.25"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</row>
    <row r="720" spans="29:38" x14ac:dyDescent="0.25"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</row>
    <row r="721" spans="29:38" x14ac:dyDescent="0.25"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</row>
    <row r="722" spans="29:38" x14ac:dyDescent="0.25"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</row>
    <row r="723" spans="29:38" x14ac:dyDescent="0.25"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</row>
    <row r="724" spans="29:38" x14ac:dyDescent="0.25"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</row>
    <row r="725" spans="29:38" x14ac:dyDescent="0.25"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</row>
    <row r="726" spans="29:38" x14ac:dyDescent="0.25"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</row>
    <row r="727" spans="29:38" x14ac:dyDescent="0.25"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</row>
    <row r="728" spans="29:38" x14ac:dyDescent="0.25"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</row>
    <row r="729" spans="29:38" x14ac:dyDescent="0.25"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</row>
    <row r="730" spans="29:38" x14ac:dyDescent="0.25"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</row>
    <row r="731" spans="29:38" x14ac:dyDescent="0.25"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</row>
    <row r="732" spans="29:38" x14ac:dyDescent="0.25"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</row>
    <row r="733" spans="29:38" x14ac:dyDescent="0.25"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</row>
    <row r="734" spans="29:38" x14ac:dyDescent="0.25"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</row>
    <row r="735" spans="29:38" x14ac:dyDescent="0.25"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</row>
    <row r="736" spans="29:38" x14ac:dyDescent="0.25"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</row>
    <row r="737" spans="29:38" x14ac:dyDescent="0.25"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</row>
    <row r="738" spans="29:38" x14ac:dyDescent="0.25"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</row>
    <row r="739" spans="29:38" x14ac:dyDescent="0.25"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</row>
    <row r="740" spans="29:38" x14ac:dyDescent="0.25"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</row>
    <row r="741" spans="29:38" x14ac:dyDescent="0.25"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</row>
    <row r="742" spans="29:38" x14ac:dyDescent="0.25"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</row>
    <row r="743" spans="29:38" x14ac:dyDescent="0.25"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</row>
    <row r="744" spans="29:38" x14ac:dyDescent="0.25"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</row>
    <row r="745" spans="29:38" x14ac:dyDescent="0.25"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</row>
    <row r="746" spans="29:38" x14ac:dyDescent="0.25"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</row>
    <row r="747" spans="29:38" x14ac:dyDescent="0.25"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</row>
    <row r="748" spans="29:38" x14ac:dyDescent="0.25"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</row>
    <row r="749" spans="29:38" x14ac:dyDescent="0.25"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</row>
    <row r="750" spans="29:38" x14ac:dyDescent="0.25"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</row>
    <row r="751" spans="29:38" x14ac:dyDescent="0.25"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</row>
    <row r="752" spans="29:38" x14ac:dyDescent="0.25"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</row>
    <row r="753" spans="29:38" x14ac:dyDescent="0.25"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</row>
    <row r="754" spans="29:38" x14ac:dyDescent="0.25"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</row>
    <row r="755" spans="29:38" x14ac:dyDescent="0.25"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</row>
    <row r="756" spans="29:38" x14ac:dyDescent="0.25"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</row>
    <row r="757" spans="29:38" x14ac:dyDescent="0.25"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</row>
    <row r="758" spans="29:38" x14ac:dyDescent="0.25"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</row>
    <row r="759" spans="29:38" x14ac:dyDescent="0.25"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</row>
    <row r="760" spans="29:38" x14ac:dyDescent="0.25"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</row>
    <row r="761" spans="29:38" x14ac:dyDescent="0.25"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</row>
    <row r="762" spans="29:38" x14ac:dyDescent="0.25"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</row>
    <row r="763" spans="29:38" x14ac:dyDescent="0.25"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</row>
    <row r="764" spans="29:38" x14ac:dyDescent="0.25"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</row>
    <row r="765" spans="29:38" x14ac:dyDescent="0.25"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</row>
    <row r="766" spans="29:38" x14ac:dyDescent="0.25"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</row>
    <row r="767" spans="29:38" x14ac:dyDescent="0.25"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</row>
    <row r="768" spans="29:38" x14ac:dyDescent="0.25"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</row>
    <row r="769" spans="29:38" x14ac:dyDescent="0.25"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</row>
    <row r="770" spans="29:38" x14ac:dyDescent="0.25"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</row>
    <row r="771" spans="29:38" x14ac:dyDescent="0.25"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</row>
    <row r="772" spans="29:38" x14ac:dyDescent="0.25"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</row>
    <row r="773" spans="29:38" x14ac:dyDescent="0.25"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</row>
    <row r="774" spans="29:38" x14ac:dyDescent="0.25"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</row>
    <row r="775" spans="29:38" x14ac:dyDescent="0.25"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</row>
    <row r="776" spans="29:38" x14ac:dyDescent="0.25"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</row>
    <row r="777" spans="29:38" x14ac:dyDescent="0.25"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</row>
    <row r="778" spans="29:38" x14ac:dyDescent="0.25"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</row>
    <row r="779" spans="29:38" x14ac:dyDescent="0.25"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</row>
    <row r="780" spans="29:38" x14ac:dyDescent="0.25"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</row>
    <row r="781" spans="29:38" x14ac:dyDescent="0.25"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</row>
    <row r="782" spans="29:38" x14ac:dyDescent="0.25"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</row>
    <row r="783" spans="29:38" x14ac:dyDescent="0.25"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</row>
    <row r="784" spans="29:38" x14ac:dyDescent="0.25"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</row>
    <row r="785" spans="29:38" x14ac:dyDescent="0.25"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</row>
    <row r="786" spans="29:38" x14ac:dyDescent="0.25"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</row>
    <row r="787" spans="29:38" x14ac:dyDescent="0.25"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</row>
    <row r="788" spans="29:38" x14ac:dyDescent="0.25"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</row>
    <row r="789" spans="29:38" x14ac:dyDescent="0.25"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</row>
    <row r="790" spans="29:38" x14ac:dyDescent="0.25"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</row>
    <row r="791" spans="29:38" x14ac:dyDescent="0.25"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</row>
    <row r="792" spans="29:38" x14ac:dyDescent="0.25"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</row>
    <row r="793" spans="29:38" x14ac:dyDescent="0.25"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</row>
    <row r="794" spans="29:38" x14ac:dyDescent="0.25"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</row>
    <row r="795" spans="29:38" x14ac:dyDescent="0.25"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</row>
    <row r="796" spans="29:38" x14ac:dyDescent="0.25"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</row>
    <row r="797" spans="29:38" x14ac:dyDescent="0.25"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</row>
    <row r="798" spans="29:38" x14ac:dyDescent="0.25"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</row>
    <row r="799" spans="29:38" x14ac:dyDescent="0.25"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</row>
    <row r="800" spans="29:38" x14ac:dyDescent="0.25"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</row>
    <row r="801" spans="29:38" x14ac:dyDescent="0.25"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</row>
    <row r="802" spans="29:38" x14ac:dyDescent="0.25"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</row>
    <row r="803" spans="29:38" x14ac:dyDescent="0.25"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</row>
    <row r="804" spans="29:38" x14ac:dyDescent="0.25"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</row>
    <row r="805" spans="29:38" x14ac:dyDescent="0.25"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</row>
    <row r="806" spans="29:38" x14ac:dyDescent="0.25"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</row>
    <row r="807" spans="29:38" x14ac:dyDescent="0.25"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</row>
    <row r="808" spans="29:38" x14ac:dyDescent="0.25"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</row>
    <row r="809" spans="29:38" x14ac:dyDescent="0.25"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</row>
    <row r="810" spans="29:38" x14ac:dyDescent="0.25"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</row>
    <row r="811" spans="29:38" x14ac:dyDescent="0.25"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</row>
    <row r="812" spans="29:38" x14ac:dyDescent="0.25"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</row>
    <row r="813" spans="29:38" x14ac:dyDescent="0.25"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</row>
    <row r="814" spans="29:38" x14ac:dyDescent="0.25"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</row>
    <row r="815" spans="29:38" x14ac:dyDescent="0.25"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</row>
    <row r="816" spans="29:38" x14ac:dyDescent="0.25"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</row>
    <row r="817" spans="29:38" x14ac:dyDescent="0.25"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</row>
    <row r="818" spans="29:38" x14ac:dyDescent="0.25"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</row>
    <row r="819" spans="29:38" x14ac:dyDescent="0.25"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</row>
    <row r="820" spans="29:38" x14ac:dyDescent="0.25"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</row>
    <row r="821" spans="29:38" x14ac:dyDescent="0.25"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</row>
    <row r="822" spans="29:38" x14ac:dyDescent="0.25"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</row>
    <row r="823" spans="29:38" x14ac:dyDescent="0.25"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</row>
    <row r="824" spans="29:38" x14ac:dyDescent="0.25"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</row>
    <row r="825" spans="29:38" x14ac:dyDescent="0.25"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</row>
    <row r="826" spans="29:38" x14ac:dyDescent="0.25"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</row>
    <row r="827" spans="29:38" x14ac:dyDescent="0.25"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</row>
    <row r="828" spans="29:38" x14ac:dyDescent="0.25"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</row>
    <row r="829" spans="29:38" x14ac:dyDescent="0.25"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</row>
    <row r="830" spans="29:38" x14ac:dyDescent="0.25"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</row>
    <row r="831" spans="29:38" x14ac:dyDescent="0.25"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</row>
    <row r="832" spans="29:38" x14ac:dyDescent="0.25"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</row>
    <row r="833" spans="29:38" x14ac:dyDescent="0.25"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</row>
    <row r="834" spans="29:38" x14ac:dyDescent="0.25"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</row>
    <row r="835" spans="29:38" x14ac:dyDescent="0.25"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</row>
    <row r="836" spans="29:38" x14ac:dyDescent="0.25"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</row>
    <row r="837" spans="29:38" x14ac:dyDescent="0.25"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</row>
    <row r="838" spans="29:38" x14ac:dyDescent="0.25"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</row>
    <row r="839" spans="29:38" x14ac:dyDescent="0.25"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</row>
    <row r="840" spans="29:38" x14ac:dyDescent="0.25"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</row>
    <row r="841" spans="29:38" x14ac:dyDescent="0.25"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</row>
    <row r="842" spans="29:38" x14ac:dyDescent="0.25"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</row>
    <row r="843" spans="29:38" x14ac:dyDescent="0.25"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</row>
    <row r="844" spans="29:38" x14ac:dyDescent="0.25"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</row>
    <row r="845" spans="29:38" x14ac:dyDescent="0.25"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</row>
    <row r="846" spans="29:38" x14ac:dyDescent="0.25"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</row>
    <row r="847" spans="29:38" x14ac:dyDescent="0.25"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</row>
    <row r="848" spans="29:38" x14ac:dyDescent="0.25"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</row>
    <row r="849" spans="29:38" x14ac:dyDescent="0.25"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</row>
    <row r="850" spans="29:38" x14ac:dyDescent="0.25"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</row>
    <row r="851" spans="29:38" x14ac:dyDescent="0.25"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</row>
    <row r="852" spans="29:38" x14ac:dyDescent="0.25"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</row>
    <row r="853" spans="29:38" x14ac:dyDescent="0.25"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</row>
    <row r="854" spans="29:38" x14ac:dyDescent="0.25"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</row>
    <row r="855" spans="29:38" x14ac:dyDescent="0.25"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</row>
    <row r="856" spans="29:38" x14ac:dyDescent="0.25"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</row>
    <row r="857" spans="29:38" x14ac:dyDescent="0.25"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</row>
    <row r="858" spans="29:38" x14ac:dyDescent="0.25"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</row>
    <row r="859" spans="29:38" x14ac:dyDescent="0.25"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</row>
    <row r="860" spans="29:38" x14ac:dyDescent="0.25"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</row>
    <row r="861" spans="29:38" x14ac:dyDescent="0.25"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</row>
    <row r="862" spans="29:38" x14ac:dyDescent="0.25"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</row>
    <row r="863" spans="29:38" x14ac:dyDescent="0.25"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</row>
    <row r="864" spans="29:38" x14ac:dyDescent="0.25"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</row>
    <row r="865" spans="29:38" x14ac:dyDescent="0.25"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</row>
    <row r="866" spans="29:38" x14ac:dyDescent="0.25"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</row>
    <row r="867" spans="29:38" x14ac:dyDescent="0.25"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</row>
    <row r="868" spans="29:38" x14ac:dyDescent="0.25"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</row>
    <row r="869" spans="29:38" x14ac:dyDescent="0.25"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</row>
    <row r="870" spans="29:38" x14ac:dyDescent="0.25"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</row>
    <row r="871" spans="29:38" x14ac:dyDescent="0.25"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</row>
    <row r="872" spans="29:38" x14ac:dyDescent="0.25"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</row>
    <row r="873" spans="29:38" x14ac:dyDescent="0.25"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</row>
    <row r="874" spans="29:38" x14ac:dyDescent="0.25"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</row>
    <row r="875" spans="29:38" x14ac:dyDescent="0.25"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</row>
    <row r="876" spans="29:38" x14ac:dyDescent="0.25"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</row>
    <row r="877" spans="29:38" x14ac:dyDescent="0.25"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</row>
    <row r="878" spans="29:38" x14ac:dyDescent="0.25"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</row>
    <row r="879" spans="29:38" x14ac:dyDescent="0.25"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</row>
    <row r="880" spans="29:38" x14ac:dyDescent="0.25"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</row>
    <row r="881" spans="29:38" x14ac:dyDescent="0.25"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</row>
    <row r="882" spans="29:38" x14ac:dyDescent="0.25"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</row>
    <row r="883" spans="29:38" x14ac:dyDescent="0.25"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</row>
    <row r="884" spans="29:38" x14ac:dyDescent="0.25"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</row>
    <row r="885" spans="29:38" x14ac:dyDescent="0.25"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</row>
    <row r="886" spans="29:38" x14ac:dyDescent="0.25"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</row>
    <row r="887" spans="29:38" x14ac:dyDescent="0.25"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</row>
    <row r="888" spans="29:38" x14ac:dyDescent="0.25"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</row>
    <row r="889" spans="29:38" x14ac:dyDescent="0.25"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</row>
    <row r="890" spans="29:38" x14ac:dyDescent="0.25"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</row>
    <row r="891" spans="29:38" x14ac:dyDescent="0.25"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</row>
    <row r="892" spans="29:38" x14ac:dyDescent="0.25"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</row>
    <row r="893" spans="29:38" x14ac:dyDescent="0.25"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</row>
    <row r="894" spans="29:38" x14ac:dyDescent="0.25"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</row>
    <row r="895" spans="29:38" x14ac:dyDescent="0.25"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</row>
    <row r="896" spans="29:38" x14ac:dyDescent="0.25"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</row>
    <row r="897" spans="29:38" x14ac:dyDescent="0.25"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</row>
    <row r="898" spans="29:38" x14ac:dyDescent="0.25"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</row>
    <row r="899" spans="29:38" x14ac:dyDescent="0.25"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</row>
    <row r="900" spans="29:38" x14ac:dyDescent="0.25"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</row>
    <row r="901" spans="29:38" x14ac:dyDescent="0.25"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</row>
    <row r="902" spans="29:38" x14ac:dyDescent="0.25"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</row>
    <row r="903" spans="29:38" x14ac:dyDescent="0.25"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</row>
    <row r="904" spans="29:38" x14ac:dyDescent="0.25"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</row>
    <row r="905" spans="29:38" x14ac:dyDescent="0.25"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</row>
    <row r="906" spans="29:38" x14ac:dyDescent="0.25"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</row>
    <row r="907" spans="29:38" x14ac:dyDescent="0.25"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</row>
    <row r="908" spans="29:38" x14ac:dyDescent="0.25"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</row>
    <row r="909" spans="29:38" x14ac:dyDescent="0.25"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</row>
    <row r="910" spans="29:38" x14ac:dyDescent="0.25"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</row>
    <row r="911" spans="29:38" x14ac:dyDescent="0.25"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</row>
    <row r="912" spans="29:38" x14ac:dyDescent="0.25"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</row>
    <row r="913" spans="29:38" x14ac:dyDescent="0.25"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</row>
    <row r="914" spans="29:38" x14ac:dyDescent="0.25"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</row>
    <row r="915" spans="29:38" x14ac:dyDescent="0.25"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</row>
    <row r="916" spans="29:38" x14ac:dyDescent="0.25"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</row>
    <row r="917" spans="29:38" x14ac:dyDescent="0.25"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</row>
    <row r="918" spans="29:38" x14ac:dyDescent="0.25"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</row>
    <row r="919" spans="29:38" x14ac:dyDescent="0.25"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</row>
    <row r="920" spans="29:38" x14ac:dyDescent="0.25"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</row>
    <row r="921" spans="29:38" x14ac:dyDescent="0.25"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</row>
    <row r="922" spans="29:38" x14ac:dyDescent="0.25"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</row>
    <row r="923" spans="29:38" x14ac:dyDescent="0.25"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</row>
    <row r="924" spans="29:38" x14ac:dyDescent="0.25"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</row>
    <row r="925" spans="29:38" x14ac:dyDescent="0.25"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</row>
    <row r="926" spans="29:38" x14ac:dyDescent="0.25"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</row>
    <row r="927" spans="29:38" x14ac:dyDescent="0.25"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</row>
    <row r="928" spans="29:38" x14ac:dyDescent="0.25"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</row>
    <row r="929" spans="29:38" x14ac:dyDescent="0.25"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</row>
    <row r="930" spans="29:38" x14ac:dyDescent="0.25"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</row>
    <row r="931" spans="29:38" x14ac:dyDescent="0.25"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</row>
    <row r="932" spans="29:38" x14ac:dyDescent="0.25"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</row>
    <row r="933" spans="29:38" x14ac:dyDescent="0.25"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</row>
    <row r="934" spans="29:38" x14ac:dyDescent="0.25"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</row>
    <row r="935" spans="29:38" x14ac:dyDescent="0.25"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</row>
    <row r="936" spans="29:38" x14ac:dyDescent="0.25"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</row>
    <row r="937" spans="29:38" x14ac:dyDescent="0.25"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</row>
    <row r="938" spans="29:38" x14ac:dyDescent="0.25"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</row>
    <row r="939" spans="29:38" x14ac:dyDescent="0.25"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</row>
    <row r="940" spans="29:38" x14ac:dyDescent="0.25"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</row>
    <row r="941" spans="29:38" x14ac:dyDescent="0.25"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</row>
    <row r="942" spans="29:38" x14ac:dyDescent="0.25"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</row>
    <row r="943" spans="29:38" x14ac:dyDescent="0.25"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</row>
    <row r="944" spans="29:38" x14ac:dyDescent="0.25"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</row>
    <row r="945" spans="29:38" x14ac:dyDescent="0.25"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</row>
    <row r="946" spans="29:38" x14ac:dyDescent="0.25"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</row>
    <row r="947" spans="29:38" x14ac:dyDescent="0.25"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</row>
    <row r="948" spans="29:38" x14ac:dyDescent="0.25"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</row>
    <row r="949" spans="29:38" x14ac:dyDescent="0.25"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</row>
    <row r="950" spans="29:38" x14ac:dyDescent="0.25"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</row>
    <row r="951" spans="29:38" x14ac:dyDescent="0.25"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</row>
    <row r="952" spans="29:38" x14ac:dyDescent="0.25"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</row>
    <row r="953" spans="29:38" x14ac:dyDescent="0.25"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</row>
    <row r="954" spans="29:38" x14ac:dyDescent="0.25"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</row>
    <row r="955" spans="29:38" x14ac:dyDescent="0.25"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</row>
    <row r="956" spans="29:38" x14ac:dyDescent="0.25"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</row>
    <row r="957" spans="29:38" x14ac:dyDescent="0.25"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</row>
    <row r="958" spans="29:38" x14ac:dyDescent="0.25"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</row>
    <row r="959" spans="29:38" x14ac:dyDescent="0.25"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</row>
    <row r="960" spans="29:38" x14ac:dyDescent="0.25"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</row>
    <row r="961" spans="29:38" x14ac:dyDescent="0.25"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</row>
    <row r="962" spans="29:38" x14ac:dyDescent="0.25"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</row>
    <row r="963" spans="29:38" x14ac:dyDescent="0.25"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</row>
    <row r="964" spans="29:38" x14ac:dyDescent="0.25"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</row>
    <row r="965" spans="29:38" x14ac:dyDescent="0.25"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</row>
    <row r="966" spans="29:38" x14ac:dyDescent="0.25"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</row>
    <row r="967" spans="29:38" x14ac:dyDescent="0.25"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</row>
    <row r="968" spans="29:38" x14ac:dyDescent="0.25"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</row>
    <row r="969" spans="29:38" x14ac:dyDescent="0.25"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</row>
    <row r="970" spans="29:38" x14ac:dyDescent="0.25"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</row>
    <row r="971" spans="29:38" x14ac:dyDescent="0.25"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</row>
    <row r="972" spans="29:38" x14ac:dyDescent="0.25"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</row>
    <row r="973" spans="29:38" x14ac:dyDescent="0.25"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</row>
    <row r="974" spans="29:38" x14ac:dyDescent="0.25"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</row>
    <row r="975" spans="29:38" x14ac:dyDescent="0.25"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</row>
    <row r="976" spans="29:38" x14ac:dyDescent="0.25"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</row>
    <row r="977" spans="29:38" x14ac:dyDescent="0.25"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</row>
    <row r="978" spans="29:38" x14ac:dyDescent="0.25"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</row>
    <row r="979" spans="29:38" x14ac:dyDescent="0.25"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</row>
    <row r="980" spans="29:38" x14ac:dyDescent="0.25"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</row>
    <row r="981" spans="29:38" x14ac:dyDescent="0.25"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</row>
    <row r="982" spans="29:38" x14ac:dyDescent="0.25"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</row>
    <row r="983" spans="29:38" x14ac:dyDescent="0.25"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</row>
    <row r="984" spans="29:38" x14ac:dyDescent="0.25"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</row>
    <row r="985" spans="29:38" x14ac:dyDescent="0.25"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</row>
    <row r="986" spans="29:38" x14ac:dyDescent="0.25"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</row>
    <row r="987" spans="29:38" x14ac:dyDescent="0.25"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</row>
    <row r="988" spans="29:38" x14ac:dyDescent="0.25"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</row>
    <row r="989" spans="29:38" x14ac:dyDescent="0.25"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</row>
    <row r="990" spans="29:38" x14ac:dyDescent="0.25"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</row>
    <row r="991" spans="29:38" x14ac:dyDescent="0.25"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</row>
    <row r="992" spans="29:38" x14ac:dyDescent="0.25"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</row>
    <row r="993" spans="29:38" x14ac:dyDescent="0.25"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</row>
    <row r="994" spans="29:38" x14ac:dyDescent="0.25"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</row>
    <row r="995" spans="29:38" x14ac:dyDescent="0.25"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</row>
    <row r="996" spans="29:38" x14ac:dyDescent="0.25"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</row>
    <row r="997" spans="29:38" x14ac:dyDescent="0.25"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</row>
    <row r="998" spans="29:38" x14ac:dyDescent="0.25"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</row>
    <row r="999" spans="29:38" x14ac:dyDescent="0.25"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</row>
    <row r="1000" spans="29:38" x14ac:dyDescent="0.25"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</row>
    <row r="1001" spans="29:38" x14ac:dyDescent="0.25"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</row>
    <row r="1002" spans="29:38" x14ac:dyDescent="0.25"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</row>
    <row r="1003" spans="29:38" x14ac:dyDescent="0.25"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</row>
    <row r="1004" spans="29:38" x14ac:dyDescent="0.25"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</row>
    <row r="1005" spans="29:38" x14ac:dyDescent="0.25"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</row>
    <row r="1006" spans="29:38" x14ac:dyDescent="0.25"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</row>
    <row r="1007" spans="29:38" x14ac:dyDescent="0.25"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</row>
    <row r="1008" spans="29:38" x14ac:dyDescent="0.25"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</row>
    <row r="1009" spans="29:38" x14ac:dyDescent="0.25"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</row>
    <row r="1010" spans="29:38" x14ac:dyDescent="0.25"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</row>
    <row r="1011" spans="29:38" x14ac:dyDescent="0.25"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</row>
    <row r="1012" spans="29:38" x14ac:dyDescent="0.25"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</row>
    <row r="1013" spans="29:38" x14ac:dyDescent="0.25"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</row>
    <row r="1014" spans="29:38" x14ac:dyDescent="0.25"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</row>
    <row r="1015" spans="29:38" x14ac:dyDescent="0.25"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</row>
    <row r="1016" spans="29:38" x14ac:dyDescent="0.25"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</row>
    <row r="1017" spans="29:38" x14ac:dyDescent="0.25"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</row>
    <row r="1018" spans="29:38" x14ac:dyDescent="0.25"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</row>
    <row r="1019" spans="29:38" x14ac:dyDescent="0.25"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</row>
    <row r="1020" spans="29:38" x14ac:dyDescent="0.25"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</row>
    <row r="1021" spans="29:38" x14ac:dyDescent="0.25"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</row>
    <row r="1022" spans="29:38" x14ac:dyDescent="0.25"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</row>
    <row r="1023" spans="29:38" x14ac:dyDescent="0.25"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</row>
    <row r="1024" spans="29:38" x14ac:dyDescent="0.25"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</row>
    <row r="1025" spans="29:38" x14ac:dyDescent="0.25"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</row>
    <row r="1026" spans="29:38" x14ac:dyDescent="0.25"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</row>
    <row r="1027" spans="29:38" x14ac:dyDescent="0.25"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</row>
    <row r="1028" spans="29:38" x14ac:dyDescent="0.25"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</row>
    <row r="1029" spans="29:38" x14ac:dyDescent="0.25"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</row>
    <row r="1030" spans="29:38" x14ac:dyDescent="0.25"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</row>
    <row r="1031" spans="29:38" x14ac:dyDescent="0.25"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</row>
    <row r="1032" spans="29:38" x14ac:dyDescent="0.25"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</row>
    <row r="1033" spans="29:38" x14ac:dyDescent="0.25"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</row>
    <row r="1034" spans="29:38" x14ac:dyDescent="0.25"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</row>
    <row r="1035" spans="29:38" x14ac:dyDescent="0.25"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</row>
    <row r="1036" spans="29:38" x14ac:dyDescent="0.25"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</row>
    <row r="1037" spans="29:38" x14ac:dyDescent="0.25"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</row>
    <row r="1038" spans="29:38" x14ac:dyDescent="0.25"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</row>
    <row r="1039" spans="29:38" x14ac:dyDescent="0.25"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</row>
    <row r="1040" spans="29:38" x14ac:dyDescent="0.25"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</row>
    <row r="1041" spans="29:38" x14ac:dyDescent="0.25"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</row>
    <row r="1042" spans="29:38" x14ac:dyDescent="0.25"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</row>
    <row r="1043" spans="29:38" x14ac:dyDescent="0.25"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</row>
    <row r="1044" spans="29:38" x14ac:dyDescent="0.25"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</row>
    <row r="1045" spans="29:38" x14ac:dyDescent="0.25"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</row>
    <row r="1046" spans="29:38" x14ac:dyDescent="0.25"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</row>
    <row r="1047" spans="29:38" x14ac:dyDescent="0.25"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</row>
    <row r="1048" spans="29:38" x14ac:dyDescent="0.25"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</row>
    <row r="1049" spans="29:38" x14ac:dyDescent="0.25"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</row>
    <row r="1050" spans="29:38" x14ac:dyDescent="0.25"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</row>
    <row r="1051" spans="29:38" x14ac:dyDescent="0.25"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</row>
    <row r="1052" spans="29:38" x14ac:dyDescent="0.25"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</row>
    <row r="1053" spans="29:38" x14ac:dyDescent="0.25"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</row>
    <row r="1054" spans="29:38" x14ac:dyDescent="0.25"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</row>
    <row r="1055" spans="29:38" x14ac:dyDescent="0.25"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</row>
    <row r="1056" spans="29:38" x14ac:dyDescent="0.25"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</row>
    <row r="1057" spans="29:38" x14ac:dyDescent="0.25"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</row>
    <row r="1058" spans="29:38" x14ac:dyDescent="0.25"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</row>
    <row r="1059" spans="29:38" x14ac:dyDescent="0.25"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</row>
    <row r="1060" spans="29:38" x14ac:dyDescent="0.25"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</row>
    <row r="1061" spans="29:38" x14ac:dyDescent="0.25"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</row>
    <row r="1062" spans="29:38" x14ac:dyDescent="0.25"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</row>
    <row r="1063" spans="29:38" x14ac:dyDescent="0.25"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</row>
    <row r="1064" spans="29:38" x14ac:dyDescent="0.25"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</row>
    <row r="1065" spans="29:38" x14ac:dyDescent="0.25"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</row>
    <row r="1066" spans="29:38" x14ac:dyDescent="0.25"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</row>
    <row r="1067" spans="29:38" x14ac:dyDescent="0.25"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</row>
    <row r="1068" spans="29:38" x14ac:dyDescent="0.25"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</row>
    <row r="1069" spans="29:38" x14ac:dyDescent="0.25"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</row>
    <row r="1070" spans="29:38" x14ac:dyDescent="0.25"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</row>
    <row r="1071" spans="29:38" x14ac:dyDescent="0.25"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</row>
    <row r="1072" spans="29:38" x14ac:dyDescent="0.25"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</row>
    <row r="1073" spans="29:38" x14ac:dyDescent="0.25"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</row>
    <row r="1074" spans="29:38" x14ac:dyDescent="0.25"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</row>
    <row r="1075" spans="29:38" x14ac:dyDescent="0.25"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</row>
    <row r="1076" spans="29:38" x14ac:dyDescent="0.25"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</row>
    <row r="1077" spans="29:38" x14ac:dyDescent="0.25"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</row>
    <row r="1078" spans="29:38" x14ac:dyDescent="0.25"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</row>
    <row r="1079" spans="29:38" x14ac:dyDescent="0.25"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</row>
    <row r="1080" spans="29:38" x14ac:dyDescent="0.25"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</row>
    <row r="1081" spans="29:38" x14ac:dyDescent="0.25"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</row>
    <row r="1082" spans="29:38" x14ac:dyDescent="0.25"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</row>
    <row r="1083" spans="29:38" x14ac:dyDescent="0.25"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</row>
    <row r="1084" spans="29:38" x14ac:dyDescent="0.25"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</row>
    <row r="1085" spans="29:38" x14ac:dyDescent="0.25"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</row>
    <row r="1086" spans="29:38" x14ac:dyDescent="0.25"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</row>
    <row r="1087" spans="29:38" x14ac:dyDescent="0.25"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</row>
    <row r="1088" spans="29:38" x14ac:dyDescent="0.25"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</row>
    <row r="1089" spans="29:38" x14ac:dyDescent="0.25"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</row>
    <row r="1090" spans="29:38" x14ac:dyDescent="0.25"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</row>
    <row r="1091" spans="29:38" x14ac:dyDescent="0.25"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</row>
    <row r="1092" spans="29:38" x14ac:dyDescent="0.25"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</row>
    <row r="1093" spans="29:38" x14ac:dyDescent="0.25"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</row>
    <row r="1094" spans="29:38" x14ac:dyDescent="0.25"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</row>
    <row r="1095" spans="29:38" x14ac:dyDescent="0.25"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</row>
    <row r="1096" spans="29:38" x14ac:dyDescent="0.25"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</row>
    <row r="1097" spans="29:38" x14ac:dyDescent="0.25"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</row>
    <row r="1098" spans="29:38" x14ac:dyDescent="0.25"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</row>
    <row r="1099" spans="29:38" x14ac:dyDescent="0.25"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</row>
    <row r="1100" spans="29:38" x14ac:dyDescent="0.25"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</row>
    <row r="1101" spans="29:38" x14ac:dyDescent="0.25"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</row>
    <row r="1102" spans="29:38" x14ac:dyDescent="0.25"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</row>
    <row r="1103" spans="29:38" x14ac:dyDescent="0.25"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</row>
    <row r="1104" spans="29:38" x14ac:dyDescent="0.25"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</row>
    <row r="1105" spans="29:38" x14ac:dyDescent="0.25"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</row>
    <row r="1106" spans="29:38" x14ac:dyDescent="0.25"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</row>
    <row r="1107" spans="29:38" x14ac:dyDescent="0.25"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</row>
    <row r="1108" spans="29:38" x14ac:dyDescent="0.25"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</row>
    <row r="1109" spans="29:38" x14ac:dyDescent="0.25"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</row>
    <row r="1110" spans="29:38" x14ac:dyDescent="0.25"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</row>
    <row r="1111" spans="29:38" x14ac:dyDescent="0.25"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</row>
    <row r="1112" spans="29:38" x14ac:dyDescent="0.25"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</row>
    <row r="1113" spans="29:38" x14ac:dyDescent="0.25"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</row>
    <row r="1114" spans="29:38" x14ac:dyDescent="0.25"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</row>
    <row r="1115" spans="29:38" x14ac:dyDescent="0.25"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</row>
    <row r="1116" spans="29:38" x14ac:dyDescent="0.25"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</row>
    <row r="1117" spans="29:38" x14ac:dyDescent="0.25"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</row>
    <row r="1118" spans="29:38" x14ac:dyDescent="0.25"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</row>
    <row r="1119" spans="29:38" x14ac:dyDescent="0.25"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</row>
    <row r="1120" spans="29:38" x14ac:dyDescent="0.25"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</row>
    <row r="1121" spans="29:38" x14ac:dyDescent="0.25"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</row>
    <row r="1122" spans="29:38" x14ac:dyDescent="0.25"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</row>
    <row r="1123" spans="29:38" x14ac:dyDescent="0.25"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</row>
    <row r="1124" spans="29:38" x14ac:dyDescent="0.25"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</row>
    <row r="1125" spans="29:38" x14ac:dyDescent="0.25"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</row>
    <row r="1126" spans="29:38" x14ac:dyDescent="0.25"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</row>
    <row r="1127" spans="29:38" x14ac:dyDescent="0.25"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</row>
    <row r="1128" spans="29:38" x14ac:dyDescent="0.25"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</row>
    <row r="1129" spans="29:38" x14ac:dyDescent="0.25"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</row>
    <row r="1130" spans="29:38" x14ac:dyDescent="0.25"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</row>
    <row r="1131" spans="29:38" x14ac:dyDescent="0.25"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</row>
    <row r="1132" spans="29:38" x14ac:dyDescent="0.25"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</row>
    <row r="1133" spans="29:38" x14ac:dyDescent="0.25"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</row>
    <row r="1134" spans="29:38" x14ac:dyDescent="0.25"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</row>
    <row r="1135" spans="29:38" x14ac:dyDescent="0.25"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</row>
    <row r="1136" spans="29:38" x14ac:dyDescent="0.25"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</row>
    <row r="1137" spans="29:38" x14ac:dyDescent="0.25"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</row>
    <row r="1138" spans="29:38" x14ac:dyDescent="0.25"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</row>
    <row r="1139" spans="29:38" x14ac:dyDescent="0.25"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</row>
    <row r="1140" spans="29:38" x14ac:dyDescent="0.25"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</row>
    <row r="1141" spans="29:38" x14ac:dyDescent="0.25"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</row>
    <row r="1142" spans="29:38" x14ac:dyDescent="0.25"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</row>
    <row r="1143" spans="29:38" x14ac:dyDescent="0.25"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</row>
    <row r="1144" spans="29:38" x14ac:dyDescent="0.25"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</row>
    <row r="1145" spans="29:38" x14ac:dyDescent="0.25"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</row>
    <row r="1146" spans="29:38" x14ac:dyDescent="0.25"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</row>
    <row r="1147" spans="29:38" x14ac:dyDescent="0.25"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</row>
    <row r="1148" spans="29:38" x14ac:dyDescent="0.25"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</row>
    <row r="1149" spans="29:38" x14ac:dyDescent="0.25"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</row>
    <row r="1150" spans="29:38" x14ac:dyDescent="0.25"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</row>
    <row r="1151" spans="29:38" x14ac:dyDescent="0.25"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</row>
    <row r="1152" spans="29:38" x14ac:dyDescent="0.25"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</row>
    <row r="1153" spans="29:38" x14ac:dyDescent="0.25"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</row>
    <row r="1154" spans="29:38" x14ac:dyDescent="0.25"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</row>
    <row r="1155" spans="29:38" x14ac:dyDescent="0.25"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</row>
    <row r="1156" spans="29:38" x14ac:dyDescent="0.25"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</row>
    <row r="1157" spans="29:38" x14ac:dyDescent="0.25"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</row>
    <row r="1158" spans="29:38" x14ac:dyDescent="0.25"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</row>
    <row r="1159" spans="29:38" x14ac:dyDescent="0.25"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</row>
    <row r="1160" spans="29:38" x14ac:dyDescent="0.25"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</row>
    <row r="1161" spans="29:38" x14ac:dyDescent="0.25"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</row>
    <row r="1162" spans="29:38" x14ac:dyDescent="0.25"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</row>
    <row r="1163" spans="29:38" x14ac:dyDescent="0.25"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</row>
    <row r="1164" spans="29:38" x14ac:dyDescent="0.25"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</row>
    <row r="1165" spans="29:38" x14ac:dyDescent="0.25"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</row>
    <row r="1166" spans="29:38" x14ac:dyDescent="0.25"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</row>
    <row r="1167" spans="29:38" x14ac:dyDescent="0.25"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</row>
    <row r="1168" spans="29:38" x14ac:dyDescent="0.25"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</row>
    <row r="1169" spans="29:38" x14ac:dyDescent="0.25"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</row>
    <row r="1170" spans="29:38" x14ac:dyDescent="0.25"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</row>
    <row r="1171" spans="29:38" x14ac:dyDescent="0.25"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</row>
    <row r="1172" spans="29:38" x14ac:dyDescent="0.25"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</row>
    <row r="1173" spans="29:38" x14ac:dyDescent="0.25"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</row>
    <row r="1174" spans="29:38" x14ac:dyDescent="0.25"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</row>
    <row r="1175" spans="29:38" x14ac:dyDescent="0.25"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</row>
    <row r="1176" spans="29:38" x14ac:dyDescent="0.25"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</row>
    <row r="1177" spans="29:38" x14ac:dyDescent="0.25"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</row>
    <row r="1178" spans="29:38" x14ac:dyDescent="0.25"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</row>
    <row r="1179" spans="29:38" x14ac:dyDescent="0.25"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</row>
    <row r="1180" spans="29:38" x14ac:dyDescent="0.25"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</row>
    <row r="1181" spans="29:38" x14ac:dyDescent="0.25"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</row>
    <row r="1182" spans="29:38" x14ac:dyDescent="0.25"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</row>
    <row r="1183" spans="29:38" x14ac:dyDescent="0.25"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</row>
    <row r="1184" spans="29:38" x14ac:dyDescent="0.25"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</row>
    <row r="1185" spans="29:38" x14ac:dyDescent="0.25"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</row>
    <row r="1186" spans="29:38" x14ac:dyDescent="0.25"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</row>
    <row r="1187" spans="29:38" x14ac:dyDescent="0.25"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</row>
    <row r="1188" spans="29:38" x14ac:dyDescent="0.25"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</row>
    <row r="1189" spans="29:38" x14ac:dyDescent="0.25"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</row>
    <row r="1190" spans="29:38" x14ac:dyDescent="0.25"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</row>
    <row r="1191" spans="29:38" x14ac:dyDescent="0.25"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</row>
    <row r="1192" spans="29:38" x14ac:dyDescent="0.25"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</row>
    <row r="1193" spans="29:38" x14ac:dyDescent="0.25"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</row>
    <row r="1194" spans="29:38" x14ac:dyDescent="0.25"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</row>
    <row r="1195" spans="29:38" x14ac:dyDescent="0.25"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</row>
    <row r="1196" spans="29:38" x14ac:dyDescent="0.25"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</row>
    <row r="1197" spans="29:38" x14ac:dyDescent="0.25"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</row>
    <row r="1198" spans="29:38" x14ac:dyDescent="0.25"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</row>
    <row r="1199" spans="29:38" x14ac:dyDescent="0.25"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</row>
    <row r="1200" spans="29:38" x14ac:dyDescent="0.25"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</row>
    <row r="1201" spans="29:38" x14ac:dyDescent="0.25"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</row>
    <row r="1202" spans="29:38" x14ac:dyDescent="0.25"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</row>
    <row r="1203" spans="29:38" x14ac:dyDescent="0.25"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</row>
    <row r="1204" spans="29:38" x14ac:dyDescent="0.25"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</row>
    <row r="1205" spans="29:38" x14ac:dyDescent="0.25"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</row>
    <row r="1206" spans="29:38" x14ac:dyDescent="0.25"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</row>
    <row r="1207" spans="29:38" x14ac:dyDescent="0.25"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</row>
    <row r="1208" spans="29:38" x14ac:dyDescent="0.25"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</row>
    <row r="1209" spans="29:38" x14ac:dyDescent="0.25"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</row>
    <row r="1210" spans="29:38" x14ac:dyDescent="0.25"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</row>
    <row r="1211" spans="29:38" x14ac:dyDescent="0.25"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</row>
    <row r="1212" spans="29:38" x14ac:dyDescent="0.25"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</row>
    <row r="1213" spans="29:38" x14ac:dyDescent="0.25"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</row>
    <row r="1214" spans="29:38" x14ac:dyDescent="0.25"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</row>
    <row r="1215" spans="29:38" x14ac:dyDescent="0.25"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</row>
    <row r="1216" spans="29:38" x14ac:dyDescent="0.25"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</row>
    <row r="1217" spans="29:38" x14ac:dyDescent="0.25"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</row>
    <row r="1218" spans="29:38" x14ac:dyDescent="0.25"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</row>
    <row r="1219" spans="29:38" x14ac:dyDescent="0.25"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</row>
    <row r="1220" spans="29:38" x14ac:dyDescent="0.25"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</row>
    <row r="1221" spans="29:38" x14ac:dyDescent="0.25"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</row>
    <row r="1222" spans="29:38" x14ac:dyDescent="0.25"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</row>
    <row r="1223" spans="29:38" x14ac:dyDescent="0.25"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</row>
    <row r="1224" spans="29:38" x14ac:dyDescent="0.25"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</row>
    <row r="1225" spans="29:38" x14ac:dyDescent="0.25"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</row>
    <row r="1226" spans="29:38" x14ac:dyDescent="0.25"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</row>
    <row r="1227" spans="29:38" x14ac:dyDescent="0.25"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</row>
    <row r="1228" spans="29:38" x14ac:dyDescent="0.25"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</row>
    <row r="1229" spans="29:38" x14ac:dyDescent="0.25"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</row>
    <row r="1230" spans="29:38" x14ac:dyDescent="0.25"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</row>
    <row r="1231" spans="29:38" x14ac:dyDescent="0.25"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</row>
    <row r="1232" spans="29:38" x14ac:dyDescent="0.25"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</row>
    <row r="1233" spans="29:38" x14ac:dyDescent="0.25"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</row>
    <row r="1234" spans="29:38" x14ac:dyDescent="0.25"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</row>
    <row r="1235" spans="29:38" x14ac:dyDescent="0.25"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</row>
    <row r="1236" spans="29:38" x14ac:dyDescent="0.25"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</row>
    <row r="1237" spans="29:38" x14ac:dyDescent="0.25"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</row>
    <row r="1238" spans="29:38" x14ac:dyDescent="0.25"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</row>
    <row r="1239" spans="29:38" x14ac:dyDescent="0.25"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</row>
    <row r="1240" spans="29:38" x14ac:dyDescent="0.25"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</row>
    <row r="1241" spans="29:38" x14ac:dyDescent="0.25"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</row>
    <row r="1242" spans="29:38" x14ac:dyDescent="0.25"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</row>
    <row r="1243" spans="29:38" x14ac:dyDescent="0.25"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</row>
    <row r="1244" spans="29:38" x14ac:dyDescent="0.25"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</row>
    <row r="1245" spans="29:38" x14ac:dyDescent="0.25"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</row>
    <row r="1246" spans="29:38" x14ac:dyDescent="0.25"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</row>
    <row r="1247" spans="29:38" x14ac:dyDescent="0.25"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</row>
    <row r="1248" spans="29:38" x14ac:dyDescent="0.25"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</row>
    <row r="1249" spans="29:38" x14ac:dyDescent="0.25"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</row>
    <row r="1250" spans="29:38" x14ac:dyDescent="0.25"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</row>
    <row r="1251" spans="29:38" x14ac:dyDescent="0.25"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</row>
    <row r="1252" spans="29:38" x14ac:dyDescent="0.25"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</row>
    <row r="1253" spans="29:38" x14ac:dyDescent="0.25"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</row>
    <row r="1254" spans="29:38" x14ac:dyDescent="0.25"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</row>
    <row r="1255" spans="29:38" x14ac:dyDescent="0.25"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</row>
    <row r="1256" spans="29:38" x14ac:dyDescent="0.25"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</row>
    <row r="1257" spans="29:38" x14ac:dyDescent="0.25"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</row>
    <row r="1258" spans="29:38" x14ac:dyDescent="0.25"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</row>
    <row r="1259" spans="29:38" x14ac:dyDescent="0.25"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</row>
    <row r="1260" spans="29:38" x14ac:dyDescent="0.25"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</row>
    <row r="1261" spans="29:38" x14ac:dyDescent="0.25"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</row>
    <row r="1262" spans="29:38" x14ac:dyDescent="0.25"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</row>
    <row r="1263" spans="29:38" x14ac:dyDescent="0.25"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</row>
    <row r="1264" spans="29:38" x14ac:dyDescent="0.25"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</row>
    <row r="1265" spans="29:38" x14ac:dyDescent="0.25"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</row>
    <row r="1266" spans="29:38" x14ac:dyDescent="0.25"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</row>
    <row r="1267" spans="29:38" x14ac:dyDescent="0.25"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</row>
    <row r="1268" spans="29:38" x14ac:dyDescent="0.25"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</row>
    <row r="1269" spans="29:38" x14ac:dyDescent="0.25"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</row>
    <row r="1270" spans="29:38" x14ac:dyDescent="0.25"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</row>
    <row r="1271" spans="29:38" x14ac:dyDescent="0.25"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</row>
    <row r="1272" spans="29:38" x14ac:dyDescent="0.25"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</row>
    <row r="1273" spans="29:38" x14ac:dyDescent="0.25"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</row>
    <row r="1274" spans="29:38" x14ac:dyDescent="0.25"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</row>
    <row r="1275" spans="29:38" x14ac:dyDescent="0.25"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</row>
    <row r="1276" spans="29:38" x14ac:dyDescent="0.25"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</row>
    <row r="1277" spans="29:38" x14ac:dyDescent="0.25"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</row>
    <row r="1278" spans="29:38" x14ac:dyDescent="0.25"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</row>
    <row r="1279" spans="29:38" x14ac:dyDescent="0.25"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</row>
    <row r="1280" spans="29:38" x14ac:dyDescent="0.25"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</row>
    <row r="1281" spans="29:38" x14ac:dyDescent="0.25"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</row>
    <row r="1282" spans="29:38" x14ac:dyDescent="0.25"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</row>
    <row r="1283" spans="29:38" x14ac:dyDescent="0.25"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</row>
    <row r="1284" spans="29:38" x14ac:dyDescent="0.25"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</row>
    <row r="1285" spans="29:38" x14ac:dyDescent="0.25"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</row>
    <row r="1286" spans="29:38" x14ac:dyDescent="0.25"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</row>
    <row r="1287" spans="29:38" x14ac:dyDescent="0.25"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</row>
    <row r="1288" spans="29:38" x14ac:dyDescent="0.25"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</row>
    <row r="1289" spans="29:38" x14ac:dyDescent="0.25"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</row>
    <row r="1290" spans="29:38" x14ac:dyDescent="0.25"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</row>
    <row r="1291" spans="29:38" x14ac:dyDescent="0.25"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</row>
    <row r="1292" spans="29:38" x14ac:dyDescent="0.25"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</row>
    <row r="1293" spans="29:38" x14ac:dyDescent="0.25"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</row>
    <row r="1294" spans="29:38" x14ac:dyDescent="0.25"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</row>
    <row r="1295" spans="29:38" x14ac:dyDescent="0.25"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</row>
    <row r="1296" spans="29:38" x14ac:dyDescent="0.25"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</row>
    <row r="1297" spans="29:38" x14ac:dyDescent="0.25"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</row>
    <row r="1298" spans="29:38" x14ac:dyDescent="0.25"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</row>
    <row r="1299" spans="29:38" x14ac:dyDescent="0.25"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</row>
    <row r="1300" spans="29:38" x14ac:dyDescent="0.25"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</row>
    <row r="1301" spans="29:38" x14ac:dyDescent="0.25"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</row>
    <row r="1302" spans="29:38" x14ac:dyDescent="0.25"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</row>
    <row r="1303" spans="29:38" x14ac:dyDescent="0.25"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</row>
    <row r="1304" spans="29:38" x14ac:dyDescent="0.25"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</row>
    <row r="1305" spans="29:38" x14ac:dyDescent="0.25"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</row>
    <row r="1306" spans="29:38" x14ac:dyDescent="0.25"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</row>
    <row r="1307" spans="29:38" x14ac:dyDescent="0.25"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</row>
    <row r="1308" spans="29:38" x14ac:dyDescent="0.25"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</row>
    <row r="1309" spans="29:38" x14ac:dyDescent="0.25"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</row>
    <row r="1310" spans="29:38" x14ac:dyDescent="0.25"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</row>
    <row r="1311" spans="29:38" x14ac:dyDescent="0.25"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</row>
    <row r="1312" spans="29:38" x14ac:dyDescent="0.25"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</row>
    <row r="1313" spans="29:38" x14ac:dyDescent="0.25"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</row>
    <row r="1314" spans="29:38" x14ac:dyDescent="0.25"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</row>
    <row r="1315" spans="29:38" x14ac:dyDescent="0.25"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</row>
    <row r="1316" spans="29:38" x14ac:dyDescent="0.25"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</row>
    <row r="1317" spans="29:38" x14ac:dyDescent="0.25"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</row>
    <row r="1318" spans="29:38" x14ac:dyDescent="0.25"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</row>
    <row r="1319" spans="29:38" x14ac:dyDescent="0.25"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</row>
    <row r="1320" spans="29:38" x14ac:dyDescent="0.25"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</row>
    <row r="1321" spans="29:38" x14ac:dyDescent="0.25"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</row>
    <row r="1322" spans="29:38" x14ac:dyDescent="0.25"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</row>
    <row r="1323" spans="29:38" x14ac:dyDescent="0.25"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</row>
    <row r="1324" spans="29:38" x14ac:dyDescent="0.25"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</row>
    <row r="1325" spans="29:38" x14ac:dyDescent="0.25"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</row>
    <row r="1326" spans="29:38" x14ac:dyDescent="0.25"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</row>
    <row r="1327" spans="29:38" x14ac:dyDescent="0.25"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</row>
    <row r="1328" spans="29:38" x14ac:dyDescent="0.25"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</row>
    <row r="1329" spans="29:38" x14ac:dyDescent="0.25"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</row>
    <row r="1330" spans="29:38" x14ac:dyDescent="0.25"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</row>
    <row r="1331" spans="29:38" x14ac:dyDescent="0.25"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</row>
    <row r="1332" spans="29:38" x14ac:dyDescent="0.25"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</row>
    <row r="1333" spans="29:38" x14ac:dyDescent="0.25"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</row>
    <row r="1334" spans="29:38" x14ac:dyDescent="0.25"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</row>
    <row r="1335" spans="29:38" x14ac:dyDescent="0.25"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</row>
    <row r="1336" spans="29:38" x14ac:dyDescent="0.25"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</row>
    <row r="1337" spans="29:38" x14ac:dyDescent="0.25"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</row>
    <row r="1338" spans="29:38" x14ac:dyDescent="0.25"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</row>
    <row r="1339" spans="29:38" x14ac:dyDescent="0.25"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</row>
    <row r="1340" spans="29:38" x14ac:dyDescent="0.25"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</row>
    <row r="1341" spans="29:38" x14ac:dyDescent="0.25"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</row>
    <row r="1342" spans="29:38" x14ac:dyDescent="0.25"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</row>
    <row r="1343" spans="29:38" x14ac:dyDescent="0.25"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</row>
    <row r="1344" spans="29:38" x14ac:dyDescent="0.25"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</row>
    <row r="1345" spans="29:38" x14ac:dyDescent="0.25"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</row>
    <row r="1346" spans="29:38" x14ac:dyDescent="0.25"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</row>
    <row r="1347" spans="29:38" x14ac:dyDescent="0.25"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</row>
    <row r="1348" spans="29:38" x14ac:dyDescent="0.25"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</row>
    <row r="1349" spans="29:38" x14ac:dyDescent="0.25"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</row>
    <row r="1350" spans="29:38" x14ac:dyDescent="0.25"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</row>
    <row r="1351" spans="29:38" x14ac:dyDescent="0.25"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</row>
    <row r="1352" spans="29:38" x14ac:dyDescent="0.25"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</row>
    <row r="1353" spans="29:38" x14ac:dyDescent="0.25"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</row>
    <row r="1354" spans="29:38" x14ac:dyDescent="0.25"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</row>
    <row r="1355" spans="29:38" x14ac:dyDescent="0.25"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</row>
    <row r="1356" spans="29:38" x14ac:dyDescent="0.25"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</row>
    <row r="1357" spans="29:38" x14ac:dyDescent="0.25"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</row>
    <row r="1358" spans="29:38" x14ac:dyDescent="0.25"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</row>
    <row r="1359" spans="29:38" x14ac:dyDescent="0.25"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</row>
    <row r="1360" spans="29:38" x14ac:dyDescent="0.25"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</row>
    <row r="1361" spans="29:38" x14ac:dyDescent="0.25"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</row>
    <row r="1362" spans="29:38" x14ac:dyDescent="0.25"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</row>
    <row r="1363" spans="29:38" x14ac:dyDescent="0.25"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</row>
    <row r="1364" spans="29:38" x14ac:dyDescent="0.25"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</row>
    <row r="1365" spans="29:38" x14ac:dyDescent="0.25"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</row>
    <row r="1366" spans="29:38" x14ac:dyDescent="0.25"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</row>
    <row r="1367" spans="29:38" x14ac:dyDescent="0.25"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</row>
    <row r="1368" spans="29:38" x14ac:dyDescent="0.25"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</row>
    <row r="1369" spans="29:38" x14ac:dyDescent="0.25"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</row>
    <row r="1370" spans="29:38" x14ac:dyDescent="0.25"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</row>
    <row r="1371" spans="29:38" x14ac:dyDescent="0.25"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</row>
    <row r="1372" spans="29:38" x14ac:dyDescent="0.25"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</row>
    <row r="1373" spans="29:38" x14ac:dyDescent="0.25"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</row>
    <row r="1374" spans="29:38" x14ac:dyDescent="0.25"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</row>
    <row r="1375" spans="29:38" x14ac:dyDescent="0.25"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</row>
    <row r="1376" spans="29:38" x14ac:dyDescent="0.25"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</row>
    <row r="1377" spans="29:38" x14ac:dyDescent="0.25"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</row>
    <row r="1378" spans="29:38" x14ac:dyDescent="0.25"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</row>
    <row r="1379" spans="29:38" x14ac:dyDescent="0.25"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</row>
    <row r="1380" spans="29:38" x14ac:dyDescent="0.25"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</row>
    <row r="1381" spans="29:38" x14ac:dyDescent="0.25"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</row>
    <row r="1382" spans="29:38" x14ac:dyDescent="0.25"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</row>
    <row r="1383" spans="29:38" x14ac:dyDescent="0.25"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</row>
    <row r="1384" spans="29:38" x14ac:dyDescent="0.25"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</row>
    <row r="1385" spans="29:38" x14ac:dyDescent="0.25"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</row>
    <row r="1386" spans="29:38" x14ac:dyDescent="0.25"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</row>
    <row r="1387" spans="29:38" x14ac:dyDescent="0.25"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</row>
    <row r="1388" spans="29:38" x14ac:dyDescent="0.25"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</row>
    <row r="1389" spans="29:38" x14ac:dyDescent="0.25"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</row>
    <row r="1390" spans="29:38" x14ac:dyDescent="0.25"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</row>
    <row r="1391" spans="29:38" x14ac:dyDescent="0.25"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</row>
    <row r="1392" spans="29:38" x14ac:dyDescent="0.25"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</row>
    <row r="1393" spans="29:38" x14ac:dyDescent="0.25"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</row>
    <row r="1394" spans="29:38" x14ac:dyDescent="0.25"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</row>
    <row r="1395" spans="29:38" x14ac:dyDescent="0.25"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</row>
    <row r="1396" spans="29:38" x14ac:dyDescent="0.25"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</row>
    <row r="1397" spans="29:38" x14ac:dyDescent="0.25"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</row>
    <row r="1398" spans="29:38" x14ac:dyDescent="0.25"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</row>
    <row r="1399" spans="29:38" x14ac:dyDescent="0.25"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</row>
    <row r="1400" spans="29:38" x14ac:dyDescent="0.25"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</row>
    <row r="1401" spans="29:38" x14ac:dyDescent="0.25"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</row>
    <row r="1402" spans="29:38" x14ac:dyDescent="0.25"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</row>
    <row r="1403" spans="29:38" x14ac:dyDescent="0.25"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</row>
    <row r="1404" spans="29:38" x14ac:dyDescent="0.25"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</row>
    <row r="1405" spans="29:38" x14ac:dyDescent="0.25"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</row>
    <row r="1406" spans="29:38" x14ac:dyDescent="0.25"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</row>
    <row r="1407" spans="29:38" x14ac:dyDescent="0.25"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</row>
    <row r="1408" spans="29:38" x14ac:dyDescent="0.25"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</row>
    <row r="1409" spans="29:38" x14ac:dyDescent="0.25"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</row>
    <row r="1410" spans="29:38" x14ac:dyDescent="0.25"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</row>
    <row r="1411" spans="29:38" x14ac:dyDescent="0.25"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</row>
    <row r="1412" spans="29:38" x14ac:dyDescent="0.25"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</row>
    <row r="1413" spans="29:38" x14ac:dyDescent="0.25"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</row>
    <row r="1414" spans="29:38" x14ac:dyDescent="0.25"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</row>
    <row r="1415" spans="29:38" x14ac:dyDescent="0.25"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</row>
    <row r="1416" spans="29:38" x14ac:dyDescent="0.25"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</row>
    <row r="1417" spans="29:38" x14ac:dyDescent="0.25"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</row>
    <row r="1418" spans="29:38" x14ac:dyDescent="0.25"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</row>
    <row r="1419" spans="29:38" x14ac:dyDescent="0.25"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</row>
    <row r="1420" spans="29:38" x14ac:dyDescent="0.25"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</row>
    <row r="1421" spans="29:38" x14ac:dyDescent="0.25"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</row>
    <row r="1422" spans="29:38" x14ac:dyDescent="0.25"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</row>
    <row r="1423" spans="29:38" x14ac:dyDescent="0.25"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</row>
    <row r="1424" spans="29:38" x14ac:dyDescent="0.25"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</row>
    <row r="1425" spans="29:38" x14ac:dyDescent="0.25"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</row>
    <row r="1426" spans="29:38" x14ac:dyDescent="0.25"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</row>
    <row r="1427" spans="29:38" x14ac:dyDescent="0.25"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</row>
    <row r="1428" spans="29:38" x14ac:dyDescent="0.25"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</row>
    <row r="1429" spans="29:38" x14ac:dyDescent="0.25"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</row>
    <row r="1430" spans="29:38" x14ac:dyDescent="0.25"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</row>
    <row r="1431" spans="29:38" x14ac:dyDescent="0.25"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</row>
    <row r="1432" spans="29:38" x14ac:dyDescent="0.25"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</row>
    <row r="1433" spans="29:38" x14ac:dyDescent="0.25"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</row>
    <row r="1434" spans="29:38" x14ac:dyDescent="0.25"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</row>
    <row r="1435" spans="29:38" x14ac:dyDescent="0.25"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</row>
    <row r="1436" spans="29:38" x14ac:dyDescent="0.25"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</row>
    <row r="1437" spans="29:38" x14ac:dyDescent="0.25"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</row>
    <row r="1438" spans="29:38" x14ac:dyDescent="0.25"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</row>
    <row r="1439" spans="29:38" x14ac:dyDescent="0.25"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</row>
    <row r="1440" spans="29:38" x14ac:dyDescent="0.25"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</row>
    <row r="1441" spans="29:38" x14ac:dyDescent="0.25"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</row>
    <row r="1442" spans="29:38" x14ac:dyDescent="0.25"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</row>
    <row r="1443" spans="29:38" x14ac:dyDescent="0.25"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</row>
    <row r="1444" spans="29:38" x14ac:dyDescent="0.25"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</row>
    <row r="1445" spans="29:38" x14ac:dyDescent="0.25"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</row>
    <row r="1446" spans="29:38" x14ac:dyDescent="0.25"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</row>
    <row r="1447" spans="29:38" x14ac:dyDescent="0.25"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</row>
    <row r="1448" spans="29:38" x14ac:dyDescent="0.25"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</row>
    <row r="1449" spans="29:38" x14ac:dyDescent="0.25"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</row>
    <row r="1450" spans="29:38" x14ac:dyDescent="0.25"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</row>
    <row r="1451" spans="29:38" x14ac:dyDescent="0.25"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</row>
    <row r="1452" spans="29:38" x14ac:dyDescent="0.25"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</row>
    <row r="1453" spans="29:38" x14ac:dyDescent="0.25"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</row>
    <row r="1454" spans="29:38" x14ac:dyDescent="0.25"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</row>
    <row r="1455" spans="29:38" x14ac:dyDescent="0.25"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</row>
    <row r="1456" spans="29:38" x14ac:dyDescent="0.25"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</row>
    <row r="1457" spans="29:38" x14ac:dyDescent="0.25"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</row>
    <row r="1458" spans="29:38" x14ac:dyDescent="0.25"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</row>
    <row r="1459" spans="29:38" x14ac:dyDescent="0.25"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</row>
    <row r="1460" spans="29:38" x14ac:dyDescent="0.25"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</row>
    <row r="1461" spans="29:38" x14ac:dyDescent="0.25"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</row>
    <row r="1462" spans="29:38" x14ac:dyDescent="0.25"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</row>
    <row r="1463" spans="29:38" x14ac:dyDescent="0.25"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</row>
    <row r="1464" spans="29:38" x14ac:dyDescent="0.25"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</row>
    <row r="1465" spans="29:38" x14ac:dyDescent="0.25"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</row>
    <row r="1466" spans="29:38" x14ac:dyDescent="0.25"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</row>
    <row r="1467" spans="29:38" x14ac:dyDescent="0.25"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</row>
    <row r="1468" spans="29:38" x14ac:dyDescent="0.25"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</row>
    <row r="1469" spans="29:38" x14ac:dyDescent="0.25"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</row>
    <row r="1470" spans="29:38" x14ac:dyDescent="0.25"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</row>
    <row r="1471" spans="29:38" x14ac:dyDescent="0.25"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</row>
    <row r="1472" spans="29:38" x14ac:dyDescent="0.25"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</row>
    <row r="1473" spans="29:38" x14ac:dyDescent="0.25"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</row>
    <row r="1474" spans="29:38" x14ac:dyDescent="0.25"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</row>
    <row r="1475" spans="29:38" x14ac:dyDescent="0.25"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</row>
    <row r="1476" spans="29:38" x14ac:dyDescent="0.25"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</row>
    <row r="1477" spans="29:38" x14ac:dyDescent="0.25"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</row>
    <row r="1478" spans="29:38" x14ac:dyDescent="0.25"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</row>
    <row r="1479" spans="29:38" x14ac:dyDescent="0.25"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</row>
    <row r="1480" spans="29:38" x14ac:dyDescent="0.25"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</row>
    <row r="1481" spans="29:38" x14ac:dyDescent="0.25"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</row>
    <row r="1482" spans="29:38" x14ac:dyDescent="0.25"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</row>
    <row r="1483" spans="29:38" x14ac:dyDescent="0.25"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</row>
    <row r="1484" spans="29:38" x14ac:dyDescent="0.25"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</row>
    <row r="1485" spans="29:38" x14ac:dyDescent="0.25"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</row>
    <row r="1486" spans="29:38" x14ac:dyDescent="0.25"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</row>
    <row r="1487" spans="29:38" x14ac:dyDescent="0.25"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</row>
    <row r="1488" spans="29:38" x14ac:dyDescent="0.25"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</row>
    <row r="1489" spans="29:38" x14ac:dyDescent="0.25"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</row>
    <row r="1490" spans="29:38" x14ac:dyDescent="0.25"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</row>
    <row r="1491" spans="29:38" x14ac:dyDescent="0.25"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</row>
    <row r="1492" spans="29:38" x14ac:dyDescent="0.25"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</row>
    <row r="1493" spans="29:38" x14ac:dyDescent="0.25"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</row>
    <row r="1494" spans="29:38" x14ac:dyDescent="0.25"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</row>
    <row r="1495" spans="29:38" x14ac:dyDescent="0.25"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</row>
    <row r="1496" spans="29:38" x14ac:dyDescent="0.25"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</row>
    <row r="1497" spans="29:38" x14ac:dyDescent="0.25"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</row>
    <row r="1498" spans="29:38" x14ac:dyDescent="0.25"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</row>
    <row r="1499" spans="29:38" x14ac:dyDescent="0.25"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</row>
    <row r="1500" spans="29:38" x14ac:dyDescent="0.25"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</row>
    <row r="1501" spans="29:38" x14ac:dyDescent="0.25"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</row>
    <row r="1502" spans="29:38" x14ac:dyDescent="0.25"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</row>
    <row r="1503" spans="29:38" x14ac:dyDescent="0.25"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</row>
    <row r="1504" spans="29:38" x14ac:dyDescent="0.25"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</row>
    <row r="1505" spans="29:38" x14ac:dyDescent="0.25"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</row>
    <row r="1506" spans="29:38" x14ac:dyDescent="0.25"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</row>
    <row r="1507" spans="29:38" x14ac:dyDescent="0.25"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</row>
    <row r="1508" spans="29:38" x14ac:dyDescent="0.25"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</row>
    <row r="1509" spans="29:38" x14ac:dyDescent="0.25"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</row>
    <row r="1510" spans="29:38" x14ac:dyDescent="0.25"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</row>
    <row r="1511" spans="29:38" x14ac:dyDescent="0.25"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</row>
    <row r="1512" spans="29:38" x14ac:dyDescent="0.25"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</row>
    <row r="1513" spans="29:38" x14ac:dyDescent="0.25"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</row>
    <row r="1514" spans="29:38" x14ac:dyDescent="0.25"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</row>
    <row r="1515" spans="29:38" x14ac:dyDescent="0.25"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</row>
    <row r="1516" spans="29:38" x14ac:dyDescent="0.25"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</row>
    <row r="1517" spans="29:38" x14ac:dyDescent="0.25"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</row>
    <row r="1518" spans="29:38" x14ac:dyDescent="0.25"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</row>
    <row r="1519" spans="29:38" x14ac:dyDescent="0.25"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</row>
    <row r="1520" spans="29:38" x14ac:dyDescent="0.25"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</row>
    <row r="1521" spans="29:38" x14ac:dyDescent="0.25"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</row>
    <row r="1522" spans="29:38" x14ac:dyDescent="0.25"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</row>
    <row r="1523" spans="29:38" x14ac:dyDescent="0.25"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</row>
    <row r="1524" spans="29:38" x14ac:dyDescent="0.25"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</row>
    <row r="1525" spans="29:38" x14ac:dyDescent="0.25"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</row>
    <row r="1526" spans="29:38" x14ac:dyDescent="0.25"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</row>
    <row r="1527" spans="29:38" x14ac:dyDescent="0.25"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</row>
    <row r="1528" spans="29:38" x14ac:dyDescent="0.25"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</row>
    <row r="1529" spans="29:38" x14ac:dyDescent="0.25"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</row>
    <row r="1530" spans="29:38" x14ac:dyDescent="0.25"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</row>
    <row r="1531" spans="29:38" x14ac:dyDescent="0.25"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</row>
    <row r="1532" spans="29:38" x14ac:dyDescent="0.25"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</row>
    <row r="1533" spans="29:38" x14ac:dyDescent="0.25"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</row>
    <row r="1534" spans="29:38" x14ac:dyDescent="0.25"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</row>
    <row r="1535" spans="29:38" x14ac:dyDescent="0.25"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</row>
    <row r="1536" spans="29:38" x14ac:dyDescent="0.25"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</row>
    <row r="1537" spans="29:38" x14ac:dyDescent="0.25"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</row>
    <row r="1538" spans="29:38" x14ac:dyDescent="0.25"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</row>
    <row r="1539" spans="29:38" x14ac:dyDescent="0.25"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</row>
    <row r="1540" spans="29:38" x14ac:dyDescent="0.25"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</row>
    <row r="1541" spans="29:38" x14ac:dyDescent="0.25"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</row>
    <row r="1542" spans="29:38" x14ac:dyDescent="0.25"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</row>
    <row r="1543" spans="29:38" x14ac:dyDescent="0.25"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</row>
    <row r="1544" spans="29:38" x14ac:dyDescent="0.25"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</row>
    <row r="1545" spans="29:38" x14ac:dyDescent="0.25"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</row>
    <row r="1546" spans="29:38" x14ac:dyDescent="0.25"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</row>
    <row r="1547" spans="29:38" x14ac:dyDescent="0.25"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</row>
    <row r="1548" spans="29:38" x14ac:dyDescent="0.25"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</row>
    <row r="1549" spans="29:38" x14ac:dyDescent="0.25"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</row>
    <row r="1550" spans="29:38" x14ac:dyDescent="0.25"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</row>
    <row r="1551" spans="29:38" x14ac:dyDescent="0.25"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</row>
    <row r="1552" spans="29:38" x14ac:dyDescent="0.25"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</row>
    <row r="1553" spans="29:38" x14ac:dyDescent="0.25"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</row>
    <row r="1554" spans="29:38" x14ac:dyDescent="0.25"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</row>
    <row r="1555" spans="29:38" x14ac:dyDescent="0.25"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</row>
    <row r="1556" spans="29:38" x14ac:dyDescent="0.25"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</row>
    <row r="1557" spans="29:38" x14ac:dyDescent="0.25"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</row>
    <row r="1558" spans="29:38" x14ac:dyDescent="0.25"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</row>
    <row r="1559" spans="29:38" x14ac:dyDescent="0.25"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</row>
    <row r="1560" spans="29:38" x14ac:dyDescent="0.25"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</row>
    <row r="1561" spans="29:38" x14ac:dyDescent="0.25"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</row>
    <row r="1562" spans="29:38" x14ac:dyDescent="0.25"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</row>
    <row r="1563" spans="29:38" x14ac:dyDescent="0.25"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</row>
    <row r="1564" spans="29:38" x14ac:dyDescent="0.25"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</row>
    <row r="1565" spans="29:38" x14ac:dyDescent="0.25"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</row>
    <row r="1566" spans="29:38" x14ac:dyDescent="0.25"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</row>
    <row r="1567" spans="29:38" x14ac:dyDescent="0.25"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</row>
    <row r="1568" spans="29:38" x14ac:dyDescent="0.25"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</row>
    <row r="1569" spans="29:38" x14ac:dyDescent="0.25"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</row>
    <row r="1570" spans="29:38" x14ac:dyDescent="0.25"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</row>
    <row r="1571" spans="29:38" x14ac:dyDescent="0.25"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</row>
    <row r="1572" spans="29:38" x14ac:dyDescent="0.25"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</row>
    <row r="1573" spans="29:38" x14ac:dyDescent="0.25"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</row>
    <row r="1574" spans="29:38" x14ac:dyDescent="0.25"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</row>
    <row r="1575" spans="29:38" x14ac:dyDescent="0.25"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</row>
    <row r="1576" spans="29:38" x14ac:dyDescent="0.25"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</row>
    <row r="1577" spans="29:38" x14ac:dyDescent="0.25"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</row>
    <row r="1578" spans="29:38" x14ac:dyDescent="0.25"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</row>
    <row r="1579" spans="29:38" x14ac:dyDescent="0.25"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</row>
    <row r="1580" spans="29:38" x14ac:dyDescent="0.25"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</row>
    <row r="1581" spans="29:38" x14ac:dyDescent="0.25"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</row>
    <row r="1582" spans="29:38" x14ac:dyDescent="0.25"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</row>
    <row r="1583" spans="29:38" x14ac:dyDescent="0.25"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</row>
    <row r="1584" spans="29:38" x14ac:dyDescent="0.25"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</row>
    <row r="1585" spans="29:38" x14ac:dyDescent="0.25"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</row>
    <row r="1586" spans="29:38" x14ac:dyDescent="0.25"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</row>
    <row r="1587" spans="29:38" x14ac:dyDescent="0.25"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</row>
    <row r="1588" spans="29:38" x14ac:dyDescent="0.25"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</row>
    <row r="1589" spans="29:38" x14ac:dyDescent="0.25"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</row>
    <row r="1590" spans="29:38" x14ac:dyDescent="0.25"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</row>
    <row r="1591" spans="29:38" x14ac:dyDescent="0.25"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</row>
    <row r="1592" spans="29:38" x14ac:dyDescent="0.25"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</row>
    <row r="1593" spans="29:38" x14ac:dyDescent="0.25"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</row>
    <row r="1594" spans="29:38" x14ac:dyDescent="0.25"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</row>
    <row r="1595" spans="29:38" x14ac:dyDescent="0.25"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</row>
    <row r="1596" spans="29:38" x14ac:dyDescent="0.25"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</row>
    <row r="1597" spans="29:38" x14ac:dyDescent="0.25"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</row>
    <row r="1598" spans="29:38" x14ac:dyDescent="0.25"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</row>
    <row r="1599" spans="29:38" x14ac:dyDescent="0.25"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</row>
    <row r="1600" spans="29:38" x14ac:dyDescent="0.25"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</row>
    <row r="1601" spans="29:38" x14ac:dyDescent="0.25"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</row>
    <row r="1602" spans="29:38" x14ac:dyDescent="0.25"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</row>
    <row r="1603" spans="29:38" x14ac:dyDescent="0.25"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</row>
    <row r="1604" spans="29:38" x14ac:dyDescent="0.25"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</row>
    <row r="1605" spans="29:38" x14ac:dyDescent="0.25"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</row>
    <row r="1606" spans="29:38" x14ac:dyDescent="0.25"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</row>
    <row r="1607" spans="29:38" x14ac:dyDescent="0.25"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</row>
    <row r="1608" spans="29:38" x14ac:dyDescent="0.25"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</row>
    <row r="1609" spans="29:38" x14ac:dyDescent="0.25"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</row>
    <row r="1610" spans="29:38" x14ac:dyDescent="0.25"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</row>
    <row r="1611" spans="29:38" x14ac:dyDescent="0.25"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</row>
    <row r="1612" spans="29:38" x14ac:dyDescent="0.25"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</row>
    <row r="1613" spans="29:38" x14ac:dyDescent="0.25"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</row>
    <row r="1614" spans="29:38" x14ac:dyDescent="0.25"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</row>
    <row r="1615" spans="29:38" x14ac:dyDescent="0.25"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</row>
    <row r="1616" spans="29:38" x14ac:dyDescent="0.25"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</row>
    <row r="1617" spans="29:38" x14ac:dyDescent="0.25"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</row>
    <row r="1618" spans="29:38" x14ac:dyDescent="0.25"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</row>
    <row r="1619" spans="29:38" x14ac:dyDescent="0.25"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</row>
    <row r="1620" spans="29:38" x14ac:dyDescent="0.25"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</row>
    <row r="1621" spans="29:38" x14ac:dyDescent="0.25"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</row>
    <row r="1622" spans="29:38" x14ac:dyDescent="0.25"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</row>
    <row r="1623" spans="29:38" x14ac:dyDescent="0.25"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</row>
    <row r="1624" spans="29:38" x14ac:dyDescent="0.25"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</row>
    <row r="1625" spans="29:38" x14ac:dyDescent="0.25"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</row>
    <row r="1626" spans="29:38" x14ac:dyDescent="0.25"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</row>
    <row r="1627" spans="29:38" x14ac:dyDescent="0.25"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</row>
    <row r="1628" spans="29:38" x14ac:dyDescent="0.25"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</row>
    <row r="1629" spans="29:38" x14ac:dyDescent="0.25"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</row>
    <row r="1630" spans="29:38" x14ac:dyDescent="0.25"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</row>
    <row r="1631" spans="29:38" x14ac:dyDescent="0.25"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</row>
    <row r="1632" spans="29:38" x14ac:dyDescent="0.25"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</row>
    <row r="1633" spans="29:38" x14ac:dyDescent="0.25"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</row>
    <row r="1634" spans="29:38" x14ac:dyDescent="0.25"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</row>
    <row r="1635" spans="29:38" x14ac:dyDescent="0.25"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</row>
    <row r="1636" spans="29:38" x14ac:dyDescent="0.25"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</row>
    <row r="1637" spans="29:38" x14ac:dyDescent="0.25"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</row>
    <row r="1638" spans="29:38" x14ac:dyDescent="0.25"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</row>
    <row r="1639" spans="29:38" x14ac:dyDescent="0.25"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</row>
    <row r="1640" spans="29:38" x14ac:dyDescent="0.25"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</row>
    <row r="1641" spans="29:38" x14ac:dyDescent="0.25"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</row>
    <row r="1642" spans="29:38" x14ac:dyDescent="0.25"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</row>
    <row r="1643" spans="29:38" x14ac:dyDescent="0.25"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</row>
    <row r="1644" spans="29:38" x14ac:dyDescent="0.25"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</row>
    <row r="1645" spans="29:38" x14ac:dyDescent="0.25"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</row>
    <row r="1646" spans="29:38" x14ac:dyDescent="0.25"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</row>
    <row r="1647" spans="29:38" x14ac:dyDescent="0.25"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</row>
    <row r="1648" spans="29:38" x14ac:dyDescent="0.25"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</row>
    <row r="1649" spans="29:38" x14ac:dyDescent="0.25"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</row>
    <row r="1650" spans="29:38" x14ac:dyDescent="0.25"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</row>
    <row r="1651" spans="29:38" x14ac:dyDescent="0.25"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</row>
    <row r="1652" spans="29:38" x14ac:dyDescent="0.25"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</row>
    <row r="1653" spans="29:38" x14ac:dyDescent="0.25"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</row>
    <row r="1654" spans="29:38" x14ac:dyDescent="0.25"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</row>
    <row r="1655" spans="29:38" x14ac:dyDescent="0.25"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</row>
    <row r="1656" spans="29:38" x14ac:dyDescent="0.25"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</row>
    <row r="1657" spans="29:38" x14ac:dyDescent="0.25"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</row>
    <row r="1658" spans="29:38" x14ac:dyDescent="0.25"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</row>
    <row r="1659" spans="29:38" x14ac:dyDescent="0.25"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</row>
    <row r="1660" spans="29:38" x14ac:dyDescent="0.25"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</row>
    <row r="1661" spans="29:38" x14ac:dyDescent="0.25"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</row>
    <row r="1662" spans="29:38" x14ac:dyDescent="0.25"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</row>
    <row r="1663" spans="29:38" x14ac:dyDescent="0.25"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</row>
    <row r="1664" spans="29:38" x14ac:dyDescent="0.25"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</row>
    <row r="1665" spans="29:38" x14ac:dyDescent="0.25"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</row>
    <row r="1666" spans="29:38" x14ac:dyDescent="0.25"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</row>
    <row r="1667" spans="29:38" x14ac:dyDescent="0.25"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</row>
    <row r="1668" spans="29:38" x14ac:dyDescent="0.25"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</row>
    <row r="1669" spans="29:38" x14ac:dyDescent="0.25"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</row>
    <row r="1670" spans="29:38" x14ac:dyDescent="0.25"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</row>
    <row r="1671" spans="29:38" x14ac:dyDescent="0.25"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</row>
    <row r="1672" spans="29:38" x14ac:dyDescent="0.25"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</row>
    <row r="1673" spans="29:38" x14ac:dyDescent="0.25"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</row>
    <row r="1674" spans="29:38" x14ac:dyDescent="0.25"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</row>
    <row r="1675" spans="29:38" x14ac:dyDescent="0.25"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</row>
    <row r="1676" spans="29:38" x14ac:dyDescent="0.25"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</row>
    <row r="1677" spans="29:38" x14ac:dyDescent="0.25"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</row>
    <row r="1678" spans="29:38" x14ac:dyDescent="0.25"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</row>
    <row r="1679" spans="29:38" x14ac:dyDescent="0.25"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</row>
    <row r="1680" spans="29:38" x14ac:dyDescent="0.25"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</row>
    <row r="1681" spans="29:38" x14ac:dyDescent="0.25"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</row>
    <row r="1682" spans="29:38" x14ac:dyDescent="0.25"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</row>
    <row r="1683" spans="29:38" x14ac:dyDescent="0.25"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</row>
    <row r="1684" spans="29:38" x14ac:dyDescent="0.25"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</row>
    <row r="1685" spans="29:38" x14ac:dyDescent="0.25"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</row>
    <row r="1686" spans="29:38" x14ac:dyDescent="0.25"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</row>
    <row r="1687" spans="29:38" x14ac:dyDescent="0.25"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</row>
    <row r="1688" spans="29:38" x14ac:dyDescent="0.25"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</row>
    <row r="1689" spans="29:38" x14ac:dyDescent="0.25"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</row>
    <row r="1690" spans="29:38" x14ac:dyDescent="0.25"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</row>
    <row r="1691" spans="29:38" x14ac:dyDescent="0.25"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</row>
    <row r="1692" spans="29:38" x14ac:dyDescent="0.25"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</row>
    <row r="1693" spans="29:38" x14ac:dyDescent="0.25"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</row>
    <row r="1694" spans="29:38" x14ac:dyDescent="0.25"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</row>
    <row r="1695" spans="29:38" x14ac:dyDescent="0.25"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</row>
    <row r="1696" spans="29:38" x14ac:dyDescent="0.25"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</row>
    <row r="1697" spans="29:38" x14ac:dyDescent="0.25"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</row>
    <row r="1698" spans="29:38" x14ac:dyDescent="0.25"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</row>
    <row r="1699" spans="29:38" x14ac:dyDescent="0.25"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</row>
    <row r="1700" spans="29:38" x14ac:dyDescent="0.25"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</row>
    <row r="1701" spans="29:38" x14ac:dyDescent="0.25"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</row>
    <row r="1702" spans="29:38" x14ac:dyDescent="0.25"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</row>
    <row r="1703" spans="29:38" x14ac:dyDescent="0.25"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</row>
    <row r="1704" spans="29:38" x14ac:dyDescent="0.25"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</row>
    <row r="1705" spans="29:38" x14ac:dyDescent="0.25"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</row>
    <row r="1706" spans="29:38" x14ac:dyDescent="0.25"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</row>
    <row r="1707" spans="29:38" x14ac:dyDescent="0.25"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</row>
    <row r="1708" spans="29:38" x14ac:dyDescent="0.25"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</row>
    <row r="1709" spans="29:38" x14ac:dyDescent="0.25"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</row>
    <row r="1710" spans="29:38" x14ac:dyDescent="0.25"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</row>
    <row r="1711" spans="29:38" x14ac:dyDescent="0.25"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</row>
    <row r="1712" spans="29:38" x14ac:dyDescent="0.25"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</row>
    <row r="1713" spans="29:38" x14ac:dyDescent="0.25"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</row>
    <row r="1714" spans="29:38" x14ac:dyDescent="0.25"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</row>
    <row r="1715" spans="29:38" x14ac:dyDescent="0.25"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</row>
    <row r="1716" spans="29:38" x14ac:dyDescent="0.25"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</row>
    <row r="1717" spans="29:38" x14ac:dyDescent="0.25"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</row>
    <row r="1718" spans="29:38" x14ac:dyDescent="0.25"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</row>
    <row r="1719" spans="29:38" x14ac:dyDescent="0.25"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</row>
    <row r="1720" spans="29:38" x14ac:dyDescent="0.25"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</row>
    <row r="1721" spans="29:38" x14ac:dyDescent="0.25"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</row>
    <row r="1722" spans="29:38" x14ac:dyDescent="0.25"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</row>
    <row r="1723" spans="29:38" x14ac:dyDescent="0.25"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</row>
    <row r="1724" spans="29:38" x14ac:dyDescent="0.25"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</row>
    <row r="1725" spans="29:38" x14ac:dyDescent="0.25"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</row>
    <row r="1726" spans="29:38" x14ac:dyDescent="0.25"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</row>
    <row r="1727" spans="29:38" x14ac:dyDescent="0.25"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</row>
    <row r="1728" spans="29:38" x14ac:dyDescent="0.25"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</row>
    <row r="1729" spans="29:38" x14ac:dyDescent="0.25"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</row>
    <row r="1730" spans="29:38" x14ac:dyDescent="0.25"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</row>
    <row r="1731" spans="29:38" x14ac:dyDescent="0.25"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</row>
    <row r="1732" spans="29:38" x14ac:dyDescent="0.25"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</row>
    <row r="1733" spans="29:38" x14ac:dyDescent="0.25"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</row>
    <row r="1734" spans="29:38" x14ac:dyDescent="0.25"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</row>
    <row r="1735" spans="29:38" x14ac:dyDescent="0.25"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</row>
    <row r="1736" spans="29:38" x14ac:dyDescent="0.25"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</row>
    <row r="1737" spans="29:38" x14ac:dyDescent="0.25"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</row>
    <row r="1738" spans="29:38" x14ac:dyDescent="0.25"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</row>
    <row r="1739" spans="29:38" x14ac:dyDescent="0.25"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</row>
    <row r="1740" spans="29:38" x14ac:dyDescent="0.25"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</row>
    <row r="1741" spans="29:38" x14ac:dyDescent="0.25"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</row>
    <row r="1742" spans="29:38" x14ac:dyDescent="0.25"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</row>
    <row r="1743" spans="29:38" x14ac:dyDescent="0.25"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</row>
    <row r="1744" spans="29:38" x14ac:dyDescent="0.25"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</row>
    <row r="1745" spans="29:38" x14ac:dyDescent="0.25"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</row>
    <row r="1746" spans="29:38" x14ac:dyDescent="0.25"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</row>
    <row r="1747" spans="29:38" x14ac:dyDescent="0.25"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</row>
    <row r="1748" spans="29:38" x14ac:dyDescent="0.25"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</row>
    <row r="1749" spans="29:38" x14ac:dyDescent="0.25"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</row>
    <row r="1750" spans="29:38" x14ac:dyDescent="0.25"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</row>
    <row r="1751" spans="29:38" x14ac:dyDescent="0.25"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</row>
    <row r="1752" spans="29:38" x14ac:dyDescent="0.25"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</row>
    <row r="1753" spans="29:38" x14ac:dyDescent="0.25"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</row>
    <row r="1754" spans="29:38" x14ac:dyDescent="0.25"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</row>
    <row r="1755" spans="29:38" x14ac:dyDescent="0.25"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</row>
    <row r="1756" spans="29:38" x14ac:dyDescent="0.25"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</row>
    <row r="1757" spans="29:38" x14ac:dyDescent="0.25"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</row>
    <row r="1758" spans="29:38" x14ac:dyDescent="0.25"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</row>
    <row r="1759" spans="29:38" x14ac:dyDescent="0.25"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</row>
    <row r="1760" spans="29:38" x14ac:dyDescent="0.25"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</row>
    <row r="1761" spans="29:38" x14ac:dyDescent="0.25"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</row>
    <row r="1762" spans="29:38" x14ac:dyDescent="0.25"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</row>
    <row r="1763" spans="29:38" x14ac:dyDescent="0.25"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</row>
    <row r="1764" spans="29:38" x14ac:dyDescent="0.25"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</row>
    <row r="1765" spans="29:38" x14ac:dyDescent="0.25"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</row>
    <row r="1766" spans="29:38" x14ac:dyDescent="0.25"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</row>
    <row r="1767" spans="29:38" x14ac:dyDescent="0.25"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</row>
    <row r="1768" spans="29:38" x14ac:dyDescent="0.25"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</row>
    <row r="1769" spans="29:38" x14ac:dyDescent="0.25"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</row>
    <row r="1770" spans="29:38" x14ac:dyDescent="0.25"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</row>
    <row r="1771" spans="29:38" x14ac:dyDescent="0.25"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</row>
    <row r="1772" spans="29:38" x14ac:dyDescent="0.25"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</row>
    <row r="1773" spans="29:38" x14ac:dyDescent="0.25"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</row>
    <row r="1774" spans="29:38" x14ac:dyDescent="0.25"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</row>
    <row r="1775" spans="29:38" x14ac:dyDescent="0.25"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</row>
    <row r="1776" spans="29:38" x14ac:dyDescent="0.25"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</row>
    <row r="1777" spans="29:38" x14ac:dyDescent="0.25"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</row>
    <row r="1778" spans="29:38" x14ac:dyDescent="0.25"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</row>
    <row r="1779" spans="29:38" x14ac:dyDescent="0.25"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</row>
    <row r="1780" spans="29:38" x14ac:dyDescent="0.25"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</row>
    <row r="1781" spans="29:38" x14ac:dyDescent="0.25"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</row>
    <row r="1782" spans="29:38" x14ac:dyDescent="0.25"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</row>
    <row r="1783" spans="29:38" x14ac:dyDescent="0.25"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</row>
    <row r="1784" spans="29:38" x14ac:dyDescent="0.25"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</row>
    <row r="1785" spans="29:38" x14ac:dyDescent="0.25"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</row>
    <row r="1786" spans="29:38" x14ac:dyDescent="0.25"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</row>
    <row r="1787" spans="29:38" x14ac:dyDescent="0.25"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</row>
    <row r="1788" spans="29:38" x14ac:dyDescent="0.25"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" right="0" top="0.11811023622047245" bottom="0.59055118110236227" header="0" footer="7.874015748031496E-2"/>
  <pageSetup paperSize="9" scale="85" fitToHeight="0" orientation="landscape" r:id="rId1"/>
  <headerFooter alignWithMargins="0">
    <oddHeader xml:space="preserve">&amp;R&amp;"Meiryo UI,標準"&amp;14Ver.2        </oddHeader>
    <oddFooter xml:space="preserve">&amp;L注１）　審査は、本書式で行いますので、必ずこの書式を使用してください。　　　　注２）　価格は数量（ｇ）(廃棄量込み）で計算して下さい。
注３）　エネルギーは整数、その他少数点以下第1位（少数点以下第2位を四捨五入）で記載して下さい。　　　　注４）　この献立表は、照会時に備えて、必ずコピーをして下さい。
</oddFooter>
  </headerFooter>
  <ignoredErrors>
    <ignoredError sqref="B15:B16" numberStoredAsText="1"/>
    <ignoredError sqref="G8:G4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824"/>
  <sheetViews>
    <sheetView zoomScale="85" zoomScaleNormal="85" workbookViewId="0"/>
  </sheetViews>
  <sheetFormatPr defaultRowHeight="15.75" x14ac:dyDescent="0.25"/>
  <cols>
    <col min="1" max="1" width="18.625" style="45" customWidth="1"/>
    <col min="2" max="2" width="8.125" style="46" customWidth="1"/>
    <col min="3" max="3" width="9" style="47"/>
    <col min="4" max="4" width="17.875" style="48" customWidth="1"/>
    <col min="5" max="5" width="9.625" style="45" hidden="1" customWidth="1"/>
    <col min="6" max="6" width="7.375" style="45" customWidth="1"/>
    <col min="7" max="7" width="14.125" style="45" hidden="1" customWidth="1"/>
    <col min="8" max="8" width="7.375" style="45" customWidth="1"/>
    <col min="9" max="9" width="38.75" style="45" hidden="1" customWidth="1"/>
    <col min="10" max="10" width="8.125" style="45" customWidth="1"/>
    <col min="11" max="11" width="7" style="49" customWidth="1"/>
    <col min="12" max="12" width="5.875" style="45" hidden="1" customWidth="1"/>
    <col min="13" max="13" width="9.125" style="45" customWidth="1"/>
    <col min="14" max="14" width="9.25" style="45" hidden="1" customWidth="1"/>
    <col min="15" max="15" width="9" style="45"/>
    <col min="16" max="16" width="16.25" style="45" hidden="1" customWidth="1"/>
    <col min="17" max="17" width="8.375" style="45" customWidth="1"/>
    <col min="18" max="18" width="5.875" style="45" hidden="1" customWidth="1"/>
    <col min="19" max="19" width="8.375" style="45" customWidth="1"/>
    <col min="20" max="20" width="8" style="45" hidden="1" customWidth="1"/>
    <col min="21" max="22" width="5.125" style="45" hidden="1" customWidth="1"/>
    <col min="23" max="23" width="9.625" style="45" bestFit="1" customWidth="1"/>
    <col min="24" max="24" width="5.875" style="45" hidden="1" customWidth="1"/>
    <col min="25" max="25" width="14.125" style="45" customWidth="1"/>
    <col min="26" max="26" width="24.625" style="45" customWidth="1"/>
    <col min="27" max="27" width="1.375" style="45" customWidth="1"/>
    <col min="28" max="38" width="8.875" style="45" hidden="1" customWidth="1"/>
    <col min="39" max="16384" width="9" style="45"/>
  </cols>
  <sheetData>
    <row r="1" spans="1:38" x14ac:dyDescent="0.25">
      <c r="Z1" s="50" t="s">
        <v>2597</v>
      </c>
    </row>
    <row r="2" spans="1:38" ht="19.5" x14ac:dyDescent="0.3">
      <c r="A2" s="144" t="s">
        <v>2608</v>
      </c>
      <c r="H2" s="51" t="s">
        <v>2600</v>
      </c>
      <c r="I2" s="52"/>
      <c r="AA2" s="53"/>
    </row>
    <row r="3" spans="1:38" ht="9" customHeight="1" x14ac:dyDescent="0.3">
      <c r="H3" s="51"/>
      <c r="I3" s="52"/>
      <c r="AA3" s="53"/>
    </row>
    <row r="4" spans="1:38" ht="9" customHeight="1" x14ac:dyDescent="0.25">
      <c r="Z4" s="54"/>
      <c r="AA4" s="53"/>
    </row>
    <row r="5" spans="1:38" ht="16.5" customHeight="1" thickBot="1" x14ac:dyDescent="0.3">
      <c r="A5" s="54" t="s">
        <v>695</v>
      </c>
      <c r="C5" s="55" t="s">
        <v>107</v>
      </c>
      <c r="D5" s="56"/>
      <c r="E5" s="57"/>
      <c r="F5" s="54" t="s">
        <v>108</v>
      </c>
      <c r="G5" s="54" t="s">
        <v>108</v>
      </c>
      <c r="H5" s="54"/>
      <c r="I5" s="54"/>
      <c r="J5" s="54"/>
      <c r="K5" s="58"/>
      <c r="L5" s="54"/>
      <c r="M5" s="54"/>
      <c r="N5" s="54"/>
      <c r="O5" s="54" t="s">
        <v>109</v>
      </c>
      <c r="P5" s="54" t="s">
        <v>109</v>
      </c>
      <c r="Q5" s="54"/>
      <c r="T5" s="54"/>
      <c r="U5" s="54"/>
      <c r="V5" s="54"/>
      <c r="W5" s="54"/>
      <c r="X5" s="54"/>
      <c r="Y5" s="54"/>
      <c r="Z5" s="54"/>
      <c r="AA5" s="59"/>
    </row>
    <row r="6" spans="1:38" ht="18.75" customHeight="1" x14ac:dyDescent="0.25">
      <c r="A6" s="416" t="s">
        <v>17</v>
      </c>
      <c r="B6" s="424" t="s">
        <v>692</v>
      </c>
      <c r="C6" s="420" t="s">
        <v>12</v>
      </c>
      <c r="D6" s="422" t="s">
        <v>18</v>
      </c>
      <c r="E6" s="422" t="s">
        <v>18</v>
      </c>
      <c r="F6" s="60" t="s">
        <v>9</v>
      </c>
      <c r="G6" s="60" t="s">
        <v>9</v>
      </c>
      <c r="H6" s="60" t="s">
        <v>14</v>
      </c>
      <c r="I6" s="60" t="s">
        <v>14</v>
      </c>
      <c r="J6" s="60" t="s">
        <v>10</v>
      </c>
      <c r="K6" s="61" t="s">
        <v>174</v>
      </c>
      <c r="L6" s="61" t="s">
        <v>174</v>
      </c>
      <c r="M6" s="60" t="s">
        <v>696</v>
      </c>
      <c r="N6" s="60" t="s">
        <v>696</v>
      </c>
      <c r="O6" s="60" t="s">
        <v>21</v>
      </c>
      <c r="P6" s="60" t="s">
        <v>21</v>
      </c>
      <c r="Q6" s="60" t="s">
        <v>15</v>
      </c>
      <c r="R6" s="60" t="s">
        <v>15</v>
      </c>
      <c r="S6" s="60" t="s">
        <v>20</v>
      </c>
      <c r="T6" s="60" t="s">
        <v>20</v>
      </c>
      <c r="U6" s="60" t="s">
        <v>22</v>
      </c>
      <c r="V6" s="60" t="s">
        <v>22</v>
      </c>
      <c r="W6" s="60" t="s">
        <v>762</v>
      </c>
      <c r="X6" s="60" t="s">
        <v>16</v>
      </c>
      <c r="Y6" s="60" t="s">
        <v>759</v>
      </c>
      <c r="Z6" s="414" t="s">
        <v>763</v>
      </c>
      <c r="AA6" s="62"/>
    </row>
    <row r="7" spans="1:38" ht="18.75" customHeight="1" thickBot="1" x14ac:dyDescent="0.3">
      <c r="A7" s="417"/>
      <c r="B7" s="425"/>
      <c r="C7" s="421"/>
      <c r="D7" s="423"/>
      <c r="E7" s="423"/>
      <c r="F7" s="63" t="s">
        <v>697</v>
      </c>
      <c r="G7" s="63" t="s">
        <v>697</v>
      </c>
      <c r="H7" s="63" t="s">
        <v>13</v>
      </c>
      <c r="I7" s="63" t="s">
        <v>13</v>
      </c>
      <c r="J7" s="63" t="s">
        <v>697</v>
      </c>
      <c r="K7" s="64" t="s">
        <v>175</v>
      </c>
      <c r="L7" s="64" t="s">
        <v>175</v>
      </c>
      <c r="M7" s="63" t="s">
        <v>698</v>
      </c>
      <c r="N7" s="63" t="s">
        <v>698</v>
      </c>
      <c r="O7" s="63" t="s">
        <v>697</v>
      </c>
      <c r="P7" s="63" t="s">
        <v>697</v>
      </c>
      <c r="Q7" s="63" t="s">
        <v>697</v>
      </c>
      <c r="R7" s="63" t="s">
        <v>697</v>
      </c>
      <c r="S7" s="63" t="s">
        <v>697</v>
      </c>
      <c r="T7" s="63" t="s">
        <v>697</v>
      </c>
      <c r="U7" s="63" t="s">
        <v>699</v>
      </c>
      <c r="V7" s="63" t="s">
        <v>699</v>
      </c>
      <c r="W7" s="63" t="s">
        <v>697</v>
      </c>
      <c r="X7" s="63" t="s">
        <v>697</v>
      </c>
      <c r="Y7" s="63" t="s">
        <v>760</v>
      </c>
      <c r="Z7" s="415"/>
      <c r="AC7" s="45" t="s">
        <v>30</v>
      </c>
      <c r="AD7" s="45" t="s">
        <v>31</v>
      </c>
      <c r="AE7" s="65" t="s">
        <v>28</v>
      </c>
      <c r="AF7" s="45" t="s">
        <v>29</v>
      </c>
      <c r="AG7" s="65" t="s">
        <v>23</v>
      </c>
      <c r="AH7" s="65" t="s">
        <v>24</v>
      </c>
      <c r="AI7" s="65" t="s">
        <v>25</v>
      </c>
      <c r="AJ7" s="65" t="s">
        <v>26</v>
      </c>
      <c r="AK7" s="66" t="s">
        <v>22</v>
      </c>
      <c r="AL7" s="65" t="s">
        <v>27</v>
      </c>
    </row>
    <row r="8" spans="1:38" ht="14.25" customHeight="1" x14ac:dyDescent="0.25">
      <c r="A8" s="67"/>
      <c r="B8" s="68"/>
      <c r="C8" s="69"/>
      <c r="D8" s="70" t="str">
        <f t="shared" ref="D8:D43" si="0">IF(B8="","",E8)</f>
        <v/>
      </c>
      <c r="E8" s="71" t="e">
        <f>IF(AD8="","",AD8)</f>
        <v>#N/A</v>
      </c>
      <c r="F8" s="72" t="str">
        <f>G8</f>
        <v/>
      </c>
      <c r="G8" s="73" t="str">
        <f t="shared" ref="G8:G43" si="1">IF(B8="","",J8/((100-K8)/100))</f>
        <v/>
      </c>
      <c r="H8" s="74" t="str">
        <f>I8</f>
        <v/>
      </c>
      <c r="I8" s="75" t="str">
        <f t="shared" ref="I8:I43" si="2">IF(B8="","",ROUND(G8*AF8,1))</f>
        <v/>
      </c>
      <c r="J8" s="76"/>
      <c r="K8" s="77" t="str">
        <f>IF(B8="","",L8)</f>
        <v/>
      </c>
      <c r="L8" s="71" t="e">
        <f>AE8</f>
        <v>#N/A</v>
      </c>
      <c r="M8" s="78" t="str">
        <f>N8</f>
        <v/>
      </c>
      <c r="N8" s="71" t="str">
        <f t="shared" ref="N8:N43" si="3">IF(B8="","",ROUND((J8*AG8)/100,0))</f>
        <v/>
      </c>
      <c r="O8" s="72" t="str">
        <f>P8</f>
        <v/>
      </c>
      <c r="P8" s="75" t="str">
        <f t="shared" ref="P8:P43" si="4">IF(B8="","",ROUND((J8*AH8)/100,1))</f>
        <v/>
      </c>
      <c r="Q8" s="72" t="str">
        <f>R8</f>
        <v/>
      </c>
      <c r="R8" s="75" t="str">
        <f t="shared" ref="R8:R43" si="5">IF(B8="","",ROUND((J8*AI8)/100,1))</f>
        <v/>
      </c>
      <c r="S8" s="72" t="str">
        <f>T8</f>
        <v/>
      </c>
      <c r="T8" s="75" t="str">
        <f t="shared" ref="T8:T43" si="6">IF(B8="","",ROUND((J8*AJ8)/100,1))</f>
        <v/>
      </c>
      <c r="U8" s="72" t="str">
        <f>V8</f>
        <v/>
      </c>
      <c r="V8" s="75" t="str">
        <f t="shared" ref="V8:V43" si="7">IF(B8="","",ROUND((J8*AK8)/100,1))</f>
        <v/>
      </c>
      <c r="W8" s="72" t="str">
        <f>X8</f>
        <v/>
      </c>
      <c r="X8" s="71" t="str">
        <f t="shared" ref="X8:X43" si="8">IF(B8="","",ROUND((J8*AL8)/100,1))</f>
        <v/>
      </c>
      <c r="Y8" s="79"/>
      <c r="Z8" s="80"/>
      <c r="AC8" s="81" t="e">
        <f>VLOOKUP(B8,栄養データ!$A$2:$J$482,1,)</f>
        <v>#N/A</v>
      </c>
      <c r="AD8" s="81" t="e">
        <f>VLOOKUP(B8,栄養データ!$A$2:$J$482,3,)</f>
        <v>#N/A</v>
      </c>
      <c r="AE8" s="81" t="e">
        <f>VLOOKUP(B8,栄養データ!$A$2:$J$482,4,)</f>
        <v>#N/A</v>
      </c>
      <c r="AF8" s="81" t="e">
        <f>VLOOKUP(B8,栄養データ!$A$2:$K$482,11,)</f>
        <v>#N/A</v>
      </c>
      <c r="AG8" s="81" t="e">
        <f>VLOOKUP(B8,栄養データ!$A$2:$J$482,5,)</f>
        <v>#N/A</v>
      </c>
      <c r="AH8" s="81" t="e">
        <f>VLOOKUP(B8,栄養データ!$A$2:$J$482,6,)</f>
        <v>#N/A</v>
      </c>
      <c r="AI8" s="81" t="e">
        <f>VLOOKUP(B8,栄養データ!$A$2:$J$482,7,)</f>
        <v>#N/A</v>
      </c>
      <c r="AJ8" s="81" t="e">
        <f>VLOOKUP(B8,栄養データ!$A$2:$J$482,8,)</f>
        <v>#N/A</v>
      </c>
      <c r="AK8" s="81" t="e">
        <f>VLOOKUP(B8,栄養データ!$A$2:$J$482,9,)</f>
        <v>#N/A</v>
      </c>
      <c r="AL8" s="81" t="e">
        <f>VLOOKUP(B8,栄養データ!$A$2:$J$482,10,)</f>
        <v>#N/A</v>
      </c>
    </row>
    <row r="9" spans="1:38" ht="14.25" customHeight="1" x14ac:dyDescent="0.25">
      <c r="A9" s="82"/>
      <c r="B9" s="83"/>
      <c r="C9" s="84"/>
      <c r="D9" s="85" t="str">
        <f t="shared" si="0"/>
        <v/>
      </c>
      <c r="E9" s="86" t="e">
        <f>IF(AD9="","",AD9)</f>
        <v>#N/A</v>
      </c>
      <c r="F9" s="87" t="str">
        <f t="shared" ref="F9:F43" si="9">G9</f>
        <v/>
      </c>
      <c r="G9" s="73" t="str">
        <f t="shared" si="1"/>
        <v/>
      </c>
      <c r="H9" s="88" t="str">
        <f t="shared" ref="H9:H43" si="10">I9</f>
        <v/>
      </c>
      <c r="I9" s="89" t="str">
        <f t="shared" si="2"/>
        <v/>
      </c>
      <c r="J9" s="90"/>
      <c r="K9" s="81" t="str">
        <f>IF(B9="","",L9)</f>
        <v/>
      </c>
      <c r="L9" s="86" t="e">
        <f t="shared" ref="L9:L43" si="11">AE9</f>
        <v>#N/A</v>
      </c>
      <c r="M9" s="91" t="str">
        <f t="shared" ref="M9:M43" si="12">N9</f>
        <v/>
      </c>
      <c r="N9" s="86" t="str">
        <f t="shared" si="3"/>
        <v/>
      </c>
      <c r="O9" s="87" t="str">
        <f t="shared" ref="O9:O43" si="13">P9</f>
        <v/>
      </c>
      <c r="P9" s="89" t="str">
        <f t="shared" si="4"/>
        <v/>
      </c>
      <c r="Q9" s="87" t="str">
        <f t="shared" ref="Q9:Q43" si="14">R9</f>
        <v/>
      </c>
      <c r="R9" s="89" t="str">
        <f t="shared" si="5"/>
        <v/>
      </c>
      <c r="S9" s="87" t="str">
        <f t="shared" ref="S9:S43" si="15">T9</f>
        <v/>
      </c>
      <c r="T9" s="89" t="str">
        <f t="shared" si="6"/>
        <v/>
      </c>
      <c r="U9" s="87" t="str">
        <f t="shared" ref="U9:U43" si="16">V9</f>
        <v/>
      </c>
      <c r="V9" s="89" t="str">
        <f t="shared" si="7"/>
        <v/>
      </c>
      <c r="W9" s="87" t="str">
        <f t="shared" ref="W9:W43" si="17">X9</f>
        <v/>
      </c>
      <c r="X9" s="86" t="str">
        <f t="shared" si="8"/>
        <v/>
      </c>
      <c r="Y9" s="92"/>
      <c r="Z9" s="93"/>
      <c r="AC9" s="81" t="e">
        <f>VLOOKUP(B9,栄養データ!$A$2:$J$482,1,)</f>
        <v>#N/A</v>
      </c>
      <c r="AD9" s="81" t="e">
        <f>VLOOKUP(B9,栄養データ!$A$2:$J$482,3,)</f>
        <v>#N/A</v>
      </c>
      <c r="AE9" s="81" t="e">
        <f>VLOOKUP(B9,栄養データ!$A$2:$J$482,4,)</f>
        <v>#N/A</v>
      </c>
      <c r="AF9" s="81" t="e">
        <f>VLOOKUP(B9,栄養データ!$A$2:$K$482,11,)</f>
        <v>#N/A</v>
      </c>
      <c r="AG9" s="81" t="e">
        <f>VLOOKUP(B9,栄養データ!$A$2:$J$482,5,)</f>
        <v>#N/A</v>
      </c>
      <c r="AH9" s="81" t="e">
        <f>VLOOKUP(B9,栄養データ!$A$2:$J$482,6,)</f>
        <v>#N/A</v>
      </c>
      <c r="AI9" s="81" t="e">
        <f>VLOOKUP(B9,栄養データ!$A$2:$J$482,7,)</f>
        <v>#N/A</v>
      </c>
      <c r="AJ9" s="81" t="e">
        <f>VLOOKUP(B9,栄養データ!$A$2:$J$482,8,)</f>
        <v>#N/A</v>
      </c>
      <c r="AK9" s="81" t="e">
        <f>VLOOKUP(B9,栄養データ!$A$2:$J$482,9,)</f>
        <v>#N/A</v>
      </c>
      <c r="AL9" s="81" t="e">
        <f>VLOOKUP(B9,栄養データ!$A$2:$J$482,10,)</f>
        <v>#N/A</v>
      </c>
    </row>
    <row r="10" spans="1:38" ht="14.25" customHeight="1" x14ac:dyDescent="0.25">
      <c r="A10" s="82"/>
      <c r="B10" s="83"/>
      <c r="C10" s="84"/>
      <c r="D10" s="85" t="str">
        <f t="shared" si="0"/>
        <v/>
      </c>
      <c r="E10" s="86" t="e">
        <f>IF(AD10="","",AD10)</f>
        <v>#N/A</v>
      </c>
      <c r="F10" s="87" t="str">
        <f t="shared" si="9"/>
        <v/>
      </c>
      <c r="G10" s="73" t="str">
        <f t="shared" si="1"/>
        <v/>
      </c>
      <c r="H10" s="88" t="str">
        <f t="shared" si="10"/>
        <v/>
      </c>
      <c r="I10" s="89" t="str">
        <f t="shared" si="2"/>
        <v/>
      </c>
      <c r="J10" s="90"/>
      <c r="K10" s="81" t="str">
        <f t="shared" ref="K10:K43" si="18">IF(B10="","",L10)</f>
        <v/>
      </c>
      <c r="L10" s="86" t="e">
        <f t="shared" si="11"/>
        <v>#N/A</v>
      </c>
      <c r="M10" s="91" t="str">
        <f t="shared" si="12"/>
        <v/>
      </c>
      <c r="N10" s="86" t="str">
        <f t="shared" si="3"/>
        <v/>
      </c>
      <c r="O10" s="87" t="str">
        <f t="shared" si="13"/>
        <v/>
      </c>
      <c r="P10" s="89" t="str">
        <f t="shared" si="4"/>
        <v/>
      </c>
      <c r="Q10" s="87" t="str">
        <f t="shared" si="14"/>
        <v/>
      </c>
      <c r="R10" s="89" t="str">
        <f t="shared" si="5"/>
        <v/>
      </c>
      <c r="S10" s="87" t="str">
        <f t="shared" si="15"/>
        <v/>
      </c>
      <c r="T10" s="89" t="str">
        <f t="shared" si="6"/>
        <v/>
      </c>
      <c r="U10" s="87" t="str">
        <f t="shared" si="16"/>
        <v/>
      </c>
      <c r="V10" s="89" t="str">
        <f t="shared" si="7"/>
        <v/>
      </c>
      <c r="W10" s="87" t="str">
        <f t="shared" si="17"/>
        <v/>
      </c>
      <c r="X10" s="86" t="str">
        <f t="shared" si="8"/>
        <v/>
      </c>
      <c r="Y10" s="92"/>
      <c r="Z10" s="93"/>
      <c r="AC10" s="81" t="e">
        <f>VLOOKUP(B10,栄養データ!$A$2:$J$482,1,)</f>
        <v>#N/A</v>
      </c>
      <c r="AD10" s="81" t="e">
        <f>VLOOKUP(B10,栄養データ!$A$2:$J$482,3,)</f>
        <v>#N/A</v>
      </c>
      <c r="AE10" s="81" t="e">
        <f>VLOOKUP(B10,栄養データ!$A$2:$J$482,4,)</f>
        <v>#N/A</v>
      </c>
      <c r="AF10" s="81" t="e">
        <f>VLOOKUP(B10,栄養データ!$A$2:$K$482,11,)</f>
        <v>#N/A</v>
      </c>
      <c r="AG10" s="81" t="e">
        <f>VLOOKUP(B10,栄養データ!$A$2:$J$482,5,)</f>
        <v>#N/A</v>
      </c>
      <c r="AH10" s="81" t="e">
        <f>VLOOKUP(B10,栄養データ!$A$2:$J$482,6,)</f>
        <v>#N/A</v>
      </c>
      <c r="AI10" s="81" t="e">
        <f>VLOOKUP(B10,栄養データ!$A$2:$J$482,7,)</f>
        <v>#N/A</v>
      </c>
      <c r="AJ10" s="81" t="e">
        <f>VLOOKUP(B10,栄養データ!$A$2:$J$482,8,)</f>
        <v>#N/A</v>
      </c>
      <c r="AK10" s="81" t="e">
        <f>VLOOKUP(B10,栄養データ!$A$2:$J$482,9,)</f>
        <v>#N/A</v>
      </c>
      <c r="AL10" s="81" t="e">
        <f>VLOOKUP(B10,栄養データ!$A$2:$J$482,10,)</f>
        <v>#N/A</v>
      </c>
    </row>
    <row r="11" spans="1:38" ht="14.25" customHeight="1" x14ac:dyDescent="0.25">
      <c r="A11" s="82"/>
      <c r="B11" s="83"/>
      <c r="C11" s="84"/>
      <c r="D11" s="85" t="str">
        <f t="shared" si="0"/>
        <v/>
      </c>
      <c r="E11" s="86" t="e">
        <f t="shared" ref="E11:E26" si="19">IF(AD11="","",AD11)</f>
        <v>#N/A</v>
      </c>
      <c r="F11" s="87" t="str">
        <f t="shared" si="9"/>
        <v/>
      </c>
      <c r="G11" s="73" t="str">
        <f t="shared" si="1"/>
        <v/>
      </c>
      <c r="H11" s="88" t="str">
        <f t="shared" si="10"/>
        <v/>
      </c>
      <c r="I11" s="89" t="str">
        <f t="shared" si="2"/>
        <v/>
      </c>
      <c r="J11" s="90"/>
      <c r="K11" s="81" t="str">
        <f t="shared" si="18"/>
        <v/>
      </c>
      <c r="L11" s="86" t="e">
        <f t="shared" si="11"/>
        <v>#N/A</v>
      </c>
      <c r="M11" s="91" t="str">
        <f t="shared" si="12"/>
        <v/>
      </c>
      <c r="N11" s="86" t="str">
        <f t="shared" si="3"/>
        <v/>
      </c>
      <c r="O11" s="87" t="str">
        <f t="shared" si="13"/>
        <v/>
      </c>
      <c r="P11" s="89" t="str">
        <f t="shared" si="4"/>
        <v/>
      </c>
      <c r="Q11" s="87" t="str">
        <f t="shared" si="14"/>
        <v/>
      </c>
      <c r="R11" s="89" t="str">
        <f t="shared" si="5"/>
        <v/>
      </c>
      <c r="S11" s="87" t="str">
        <f t="shared" si="15"/>
        <v/>
      </c>
      <c r="T11" s="89" t="str">
        <f t="shared" si="6"/>
        <v/>
      </c>
      <c r="U11" s="87" t="str">
        <f t="shared" si="16"/>
        <v/>
      </c>
      <c r="V11" s="89" t="str">
        <f t="shared" si="7"/>
        <v/>
      </c>
      <c r="W11" s="87" t="str">
        <f t="shared" si="17"/>
        <v/>
      </c>
      <c r="X11" s="86" t="str">
        <f t="shared" si="8"/>
        <v/>
      </c>
      <c r="Y11" s="92"/>
      <c r="Z11" s="93"/>
      <c r="AC11" s="81" t="e">
        <f>VLOOKUP(B11,栄養データ!$A$2:$J$482,1,)</f>
        <v>#N/A</v>
      </c>
      <c r="AD11" s="81" t="e">
        <f>VLOOKUP(B11,栄養データ!$A$2:$J$482,3,)</f>
        <v>#N/A</v>
      </c>
      <c r="AE11" s="81" t="e">
        <f>VLOOKUP(B11,栄養データ!$A$2:$J$482,4,)</f>
        <v>#N/A</v>
      </c>
      <c r="AF11" s="81" t="e">
        <f>VLOOKUP(B11,栄養データ!$A$2:$K$482,11,)</f>
        <v>#N/A</v>
      </c>
      <c r="AG11" s="81" t="e">
        <f>VLOOKUP(B11,栄養データ!$A$2:$J$482,5,)</f>
        <v>#N/A</v>
      </c>
      <c r="AH11" s="81" t="e">
        <f>VLOOKUP(B11,栄養データ!$A$2:$J$482,6,)</f>
        <v>#N/A</v>
      </c>
      <c r="AI11" s="81" t="e">
        <f>VLOOKUP(B11,栄養データ!$A$2:$J$482,7,)</f>
        <v>#N/A</v>
      </c>
      <c r="AJ11" s="81" t="e">
        <f>VLOOKUP(B11,栄養データ!$A$2:$J$482,8,)</f>
        <v>#N/A</v>
      </c>
      <c r="AK11" s="81" t="e">
        <f>VLOOKUP(B11,栄養データ!$A$2:$J$482,9,)</f>
        <v>#N/A</v>
      </c>
      <c r="AL11" s="81" t="e">
        <f>VLOOKUP(B11,栄養データ!$A$2:$J$482,10,)</f>
        <v>#N/A</v>
      </c>
    </row>
    <row r="12" spans="1:38" ht="14.25" customHeight="1" x14ac:dyDescent="0.25">
      <c r="A12" s="82"/>
      <c r="B12" s="83"/>
      <c r="C12" s="84"/>
      <c r="D12" s="85" t="str">
        <f t="shared" si="0"/>
        <v/>
      </c>
      <c r="E12" s="86" t="e">
        <f t="shared" si="19"/>
        <v>#N/A</v>
      </c>
      <c r="F12" s="87" t="str">
        <f t="shared" si="9"/>
        <v/>
      </c>
      <c r="G12" s="73" t="str">
        <f t="shared" si="1"/>
        <v/>
      </c>
      <c r="H12" s="88" t="str">
        <f t="shared" si="10"/>
        <v/>
      </c>
      <c r="I12" s="89" t="str">
        <f t="shared" si="2"/>
        <v/>
      </c>
      <c r="J12" s="90"/>
      <c r="K12" s="81" t="str">
        <f t="shared" si="18"/>
        <v/>
      </c>
      <c r="L12" s="86" t="e">
        <f t="shared" si="11"/>
        <v>#N/A</v>
      </c>
      <c r="M12" s="91" t="str">
        <f t="shared" si="12"/>
        <v/>
      </c>
      <c r="N12" s="86" t="str">
        <f t="shared" si="3"/>
        <v/>
      </c>
      <c r="O12" s="87" t="str">
        <f t="shared" si="13"/>
        <v/>
      </c>
      <c r="P12" s="89" t="str">
        <f t="shared" si="4"/>
        <v/>
      </c>
      <c r="Q12" s="87" t="str">
        <f t="shared" si="14"/>
        <v/>
      </c>
      <c r="R12" s="89" t="str">
        <f t="shared" si="5"/>
        <v/>
      </c>
      <c r="S12" s="87" t="str">
        <f t="shared" si="15"/>
        <v/>
      </c>
      <c r="T12" s="89" t="str">
        <f t="shared" si="6"/>
        <v/>
      </c>
      <c r="U12" s="87" t="str">
        <f t="shared" si="16"/>
        <v/>
      </c>
      <c r="V12" s="89" t="str">
        <f t="shared" si="7"/>
        <v/>
      </c>
      <c r="W12" s="87" t="str">
        <f t="shared" si="17"/>
        <v/>
      </c>
      <c r="X12" s="86" t="str">
        <f t="shared" si="8"/>
        <v/>
      </c>
      <c r="Y12" s="92"/>
      <c r="Z12" s="93"/>
      <c r="AC12" s="81" t="e">
        <f>VLOOKUP(B12,栄養データ!$A$2:$J$482,1,)</f>
        <v>#N/A</v>
      </c>
      <c r="AD12" s="81" t="e">
        <f>VLOOKUP(B12,栄養データ!$A$2:$J$482,3,)</f>
        <v>#N/A</v>
      </c>
      <c r="AE12" s="81" t="e">
        <f>VLOOKUP(B12,栄養データ!$A$2:$J$482,4,)</f>
        <v>#N/A</v>
      </c>
      <c r="AF12" s="81" t="e">
        <f>VLOOKUP(B12,栄養データ!$A$2:$K$482,11,)</f>
        <v>#N/A</v>
      </c>
      <c r="AG12" s="81" t="e">
        <f>VLOOKUP(B12,栄養データ!$A$2:$J$482,5,)</f>
        <v>#N/A</v>
      </c>
      <c r="AH12" s="81" t="e">
        <f>VLOOKUP(B12,栄養データ!$A$2:$J$482,6,)</f>
        <v>#N/A</v>
      </c>
      <c r="AI12" s="81" t="e">
        <f>VLOOKUP(B12,栄養データ!$A$2:$J$482,7,)</f>
        <v>#N/A</v>
      </c>
      <c r="AJ12" s="81" t="e">
        <f>VLOOKUP(B12,栄養データ!$A$2:$J$482,8,)</f>
        <v>#N/A</v>
      </c>
      <c r="AK12" s="81" t="e">
        <f>VLOOKUP(B12,栄養データ!$A$2:$J$482,9,)</f>
        <v>#N/A</v>
      </c>
      <c r="AL12" s="81" t="e">
        <f>VLOOKUP(B12,栄養データ!$A$2:$J$482,10,)</f>
        <v>#N/A</v>
      </c>
    </row>
    <row r="13" spans="1:38" ht="14.25" customHeight="1" x14ac:dyDescent="0.25">
      <c r="A13" s="82"/>
      <c r="B13" s="83"/>
      <c r="C13" s="84"/>
      <c r="D13" s="85" t="str">
        <f t="shared" si="0"/>
        <v/>
      </c>
      <c r="E13" s="86" t="e">
        <f t="shared" si="19"/>
        <v>#N/A</v>
      </c>
      <c r="F13" s="87" t="str">
        <f t="shared" si="9"/>
        <v/>
      </c>
      <c r="G13" s="73" t="str">
        <f t="shared" si="1"/>
        <v/>
      </c>
      <c r="H13" s="88" t="str">
        <f t="shared" si="10"/>
        <v/>
      </c>
      <c r="I13" s="89" t="str">
        <f t="shared" si="2"/>
        <v/>
      </c>
      <c r="J13" s="90"/>
      <c r="K13" s="81" t="str">
        <f t="shared" si="18"/>
        <v/>
      </c>
      <c r="L13" s="86" t="e">
        <f t="shared" si="11"/>
        <v>#N/A</v>
      </c>
      <c r="M13" s="91" t="str">
        <f t="shared" si="12"/>
        <v/>
      </c>
      <c r="N13" s="86" t="str">
        <f t="shared" si="3"/>
        <v/>
      </c>
      <c r="O13" s="87" t="str">
        <f t="shared" si="13"/>
        <v/>
      </c>
      <c r="P13" s="89" t="str">
        <f t="shared" si="4"/>
        <v/>
      </c>
      <c r="Q13" s="87" t="str">
        <f t="shared" si="14"/>
        <v/>
      </c>
      <c r="R13" s="89" t="str">
        <f t="shared" si="5"/>
        <v/>
      </c>
      <c r="S13" s="87" t="str">
        <f t="shared" si="15"/>
        <v/>
      </c>
      <c r="T13" s="89" t="str">
        <f t="shared" si="6"/>
        <v/>
      </c>
      <c r="U13" s="87" t="str">
        <f t="shared" si="16"/>
        <v/>
      </c>
      <c r="V13" s="89" t="str">
        <f t="shared" si="7"/>
        <v/>
      </c>
      <c r="W13" s="87" t="str">
        <f t="shared" si="17"/>
        <v/>
      </c>
      <c r="X13" s="86" t="str">
        <f t="shared" si="8"/>
        <v/>
      </c>
      <c r="Y13" s="92"/>
      <c r="Z13" s="93"/>
      <c r="AC13" s="81" t="e">
        <f>VLOOKUP(B13,栄養データ!$A$2:$J$482,1,)</f>
        <v>#N/A</v>
      </c>
      <c r="AD13" s="81" t="e">
        <f>VLOOKUP(B13,栄養データ!$A$2:$J$482,3,)</f>
        <v>#N/A</v>
      </c>
      <c r="AE13" s="81" t="e">
        <f>VLOOKUP(B13,栄養データ!$A$2:$J$482,4,)</f>
        <v>#N/A</v>
      </c>
      <c r="AF13" s="81" t="e">
        <f>VLOOKUP(B13,栄養データ!$A$2:$K$482,11,)</f>
        <v>#N/A</v>
      </c>
      <c r="AG13" s="81" t="e">
        <f>VLOOKUP(B13,栄養データ!$A$2:$J$482,5,)</f>
        <v>#N/A</v>
      </c>
      <c r="AH13" s="81" t="e">
        <f>VLOOKUP(B13,栄養データ!$A$2:$J$482,6,)</f>
        <v>#N/A</v>
      </c>
      <c r="AI13" s="81" t="e">
        <f>VLOOKUP(B13,栄養データ!$A$2:$J$482,7,)</f>
        <v>#N/A</v>
      </c>
      <c r="AJ13" s="81" t="e">
        <f>VLOOKUP(B13,栄養データ!$A$2:$J$482,8,)</f>
        <v>#N/A</v>
      </c>
      <c r="AK13" s="81" t="e">
        <f>VLOOKUP(B13,栄養データ!$A$2:$J$482,9,)</f>
        <v>#N/A</v>
      </c>
      <c r="AL13" s="81" t="e">
        <f>VLOOKUP(B13,栄養データ!$A$2:$J$482,10,)</f>
        <v>#N/A</v>
      </c>
    </row>
    <row r="14" spans="1:38" ht="14.25" customHeight="1" x14ac:dyDescent="0.25">
      <c r="A14" s="94"/>
      <c r="B14" s="83"/>
      <c r="C14" s="84"/>
      <c r="D14" s="85" t="str">
        <f t="shared" si="0"/>
        <v/>
      </c>
      <c r="E14" s="86" t="e">
        <f t="shared" si="19"/>
        <v>#N/A</v>
      </c>
      <c r="F14" s="87" t="str">
        <f t="shared" si="9"/>
        <v/>
      </c>
      <c r="G14" s="73" t="str">
        <f t="shared" si="1"/>
        <v/>
      </c>
      <c r="H14" s="88" t="str">
        <f t="shared" si="10"/>
        <v/>
      </c>
      <c r="I14" s="89" t="str">
        <f t="shared" si="2"/>
        <v/>
      </c>
      <c r="J14" s="90"/>
      <c r="K14" s="81" t="str">
        <f t="shared" si="18"/>
        <v/>
      </c>
      <c r="L14" s="86" t="e">
        <f t="shared" si="11"/>
        <v>#N/A</v>
      </c>
      <c r="M14" s="91" t="str">
        <f t="shared" si="12"/>
        <v/>
      </c>
      <c r="N14" s="86" t="str">
        <f t="shared" si="3"/>
        <v/>
      </c>
      <c r="O14" s="87" t="str">
        <f t="shared" si="13"/>
        <v/>
      </c>
      <c r="P14" s="89" t="str">
        <f t="shared" si="4"/>
        <v/>
      </c>
      <c r="Q14" s="87" t="str">
        <f t="shared" si="14"/>
        <v/>
      </c>
      <c r="R14" s="89" t="str">
        <f t="shared" si="5"/>
        <v/>
      </c>
      <c r="S14" s="87" t="str">
        <f t="shared" si="15"/>
        <v/>
      </c>
      <c r="T14" s="89" t="str">
        <f t="shared" si="6"/>
        <v/>
      </c>
      <c r="U14" s="87" t="str">
        <f t="shared" si="16"/>
        <v/>
      </c>
      <c r="V14" s="89" t="str">
        <f t="shared" si="7"/>
        <v/>
      </c>
      <c r="W14" s="87" t="str">
        <f t="shared" si="17"/>
        <v/>
      </c>
      <c r="X14" s="86" t="str">
        <f t="shared" si="8"/>
        <v/>
      </c>
      <c r="Y14" s="92"/>
      <c r="Z14" s="93"/>
      <c r="AC14" s="81" t="e">
        <f>VLOOKUP(B14,栄養データ!$A$2:$J$482,1,)</f>
        <v>#N/A</v>
      </c>
      <c r="AD14" s="81" t="e">
        <f>VLOOKUP(B14,栄養データ!$A$2:$J$482,3,)</f>
        <v>#N/A</v>
      </c>
      <c r="AE14" s="81" t="e">
        <f>VLOOKUP(B14,栄養データ!$A$2:$J$482,4,)</f>
        <v>#N/A</v>
      </c>
      <c r="AF14" s="81" t="e">
        <f>VLOOKUP(B14,栄養データ!$A$2:$K$482,11,)</f>
        <v>#N/A</v>
      </c>
      <c r="AG14" s="81" t="e">
        <f>VLOOKUP(B14,栄養データ!$A$2:$J$482,5,)</f>
        <v>#N/A</v>
      </c>
      <c r="AH14" s="81" t="e">
        <f>VLOOKUP(B14,栄養データ!$A$2:$J$482,6,)</f>
        <v>#N/A</v>
      </c>
      <c r="AI14" s="81" t="e">
        <f>VLOOKUP(B14,栄養データ!$A$2:$J$482,7,)</f>
        <v>#N/A</v>
      </c>
      <c r="AJ14" s="81" t="e">
        <f>VLOOKUP(B14,栄養データ!$A$2:$J$482,8,)</f>
        <v>#N/A</v>
      </c>
      <c r="AK14" s="81" t="e">
        <f>VLOOKUP(B14,栄養データ!$A$2:$J$482,9,)</f>
        <v>#N/A</v>
      </c>
      <c r="AL14" s="81" t="e">
        <f>VLOOKUP(B14,栄養データ!$A$2:$J$482,10,)</f>
        <v>#N/A</v>
      </c>
    </row>
    <row r="15" spans="1:38" ht="14.25" customHeight="1" x14ac:dyDescent="0.25">
      <c r="A15" s="82"/>
      <c r="B15" s="83"/>
      <c r="C15" s="84"/>
      <c r="D15" s="85" t="str">
        <f t="shared" si="0"/>
        <v/>
      </c>
      <c r="E15" s="86" t="e">
        <f t="shared" si="19"/>
        <v>#N/A</v>
      </c>
      <c r="F15" s="87" t="str">
        <f t="shared" si="9"/>
        <v/>
      </c>
      <c r="G15" s="73" t="str">
        <f t="shared" si="1"/>
        <v/>
      </c>
      <c r="H15" s="88" t="str">
        <f t="shared" si="10"/>
        <v/>
      </c>
      <c r="I15" s="89" t="str">
        <f t="shared" si="2"/>
        <v/>
      </c>
      <c r="J15" s="90"/>
      <c r="K15" s="81" t="str">
        <f t="shared" si="18"/>
        <v/>
      </c>
      <c r="L15" s="86" t="e">
        <f t="shared" si="11"/>
        <v>#N/A</v>
      </c>
      <c r="M15" s="91" t="str">
        <f t="shared" si="12"/>
        <v/>
      </c>
      <c r="N15" s="86" t="str">
        <f t="shared" si="3"/>
        <v/>
      </c>
      <c r="O15" s="87" t="str">
        <f t="shared" si="13"/>
        <v/>
      </c>
      <c r="P15" s="89" t="str">
        <f t="shared" si="4"/>
        <v/>
      </c>
      <c r="Q15" s="87" t="str">
        <f t="shared" si="14"/>
        <v/>
      </c>
      <c r="R15" s="89" t="str">
        <f t="shared" si="5"/>
        <v/>
      </c>
      <c r="S15" s="87" t="str">
        <f t="shared" si="15"/>
        <v/>
      </c>
      <c r="T15" s="89" t="str">
        <f t="shared" si="6"/>
        <v/>
      </c>
      <c r="U15" s="87" t="str">
        <f t="shared" si="16"/>
        <v/>
      </c>
      <c r="V15" s="89" t="str">
        <f t="shared" si="7"/>
        <v/>
      </c>
      <c r="W15" s="87" t="str">
        <f t="shared" si="17"/>
        <v/>
      </c>
      <c r="X15" s="86" t="str">
        <f t="shared" si="8"/>
        <v/>
      </c>
      <c r="Y15" s="92"/>
      <c r="Z15" s="93"/>
      <c r="AC15" s="81" t="e">
        <f>VLOOKUP(B15,栄養データ!$A$2:$J$482,1,)</f>
        <v>#N/A</v>
      </c>
      <c r="AD15" s="81" t="e">
        <f>VLOOKUP(B15,栄養データ!$A$2:$J$482,3,)</f>
        <v>#N/A</v>
      </c>
      <c r="AE15" s="81" t="e">
        <f>VLOOKUP(B15,栄養データ!$A$2:$J$482,4,)</f>
        <v>#N/A</v>
      </c>
      <c r="AF15" s="81" t="e">
        <f>VLOOKUP(B15,栄養データ!$A$2:$K$482,11,)</f>
        <v>#N/A</v>
      </c>
      <c r="AG15" s="81" t="e">
        <f>VLOOKUP(B15,栄養データ!$A$2:$J$482,5,)</f>
        <v>#N/A</v>
      </c>
      <c r="AH15" s="81" t="e">
        <f>VLOOKUP(B15,栄養データ!$A$2:$J$482,6,)</f>
        <v>#N/A</v>
      </c>
      <c r="AI15" s="81" t="e">
        <f>VLOOKUP(B15,栄養データ!$A$2:$J$482,7,)</f>
        <v>#N/A</v>
      </c>
      <c r="AJ15" s="81" t="e">
        <f>VLOOKUP(B15,栄養データ!$A$2:$J$482,8,)</f>
        <v>#N/A</v>
      </c>
      <c r="AK15" s="81" t="e">
        <f>VLOOKUP(B15,栄養データ!$A$2:$J$482,9,)</f>
        <v>#N/A</v>
      </c>
      <c r="AL15" s="81" t="e">
        <f>VLOOKUP(B15,栄養データ!$A$2:$J$482,10,)</f>
        <v>#N/A</v>
      </c>
    </row>
    <row r="16" spans="1:38" ht="14.25" customHeight="1" x14ac:dyDescent="0.25">
      <c r="A16" s="82"/>
      <c r="B16" s="83"/>
      <c r="C16" s="84"/>
      <c r="D16" s="85" t="str">
        <f t="shared" si="0"/>
        <v/>
      </c>
      <c r="E16" s="86" t="e">
        <f t="shared" si="19"/>
        <v>#N/A</v>
      </c>
      <c r="F16" s="87" t="str">
        <f t="shared" si="9"/>
        <v/>
      </c>
      <c r="G16" s="73" t="str">
        <f t="shared" si="1"/>
        <v/>
      </c>
      <c r="H16" s="88" t="str">
        <f>I16</f>
        <v/>
      </c>
      <c r="I16" s="89" t="str">
        <f t="shared" si="2"/>
        <v/>
      </c>
      <c r="J16" s="90"/>
      <c r="K16" s="81" t="str">
        <f t="shared" si="18"/>
        <v/>
      </c>
      <c r="L16" s="86" t="e">
        <f t="shared" si="11"/>
        <v>#N/A</v>
      </c>
      <c r="M16" s="91" t="str">
        <f t="shared" si="12"/>
        <v/>
      </c>
      <c r="N16" s="86" t="str">
        <f t="shared" si="3"/>
        <v/>
      </c>
      <c r="O16" s="87" t="str">
        <f t="shared" si="13"/>
        <v/>
      </c>
      <c r="P16" s="89" t="str">
        <f t="shared" si="4"/>
        <v/>
      </c>
      <c r="Q16" s="87" t="str">
        <f t="shared" si="14"/>
        <v/>
      </c>
      <c r="R16" s="89" t="str">
        <f t="shared" si="5"/>
        <v/>
      </c>
      <c r="S16" s="87" t="str">
        <f t="shared" si="15"/>
        <v/>
      </c>
      <c r="T16" s="89" t="str">
        <f t="shared" si="6"/>
        <v/>
      </c>
      <c r="U16" s="87" t="str">
        <f t="shared" si="16"/>
        <v/>
      </c>
      <c r="V16" s="89" t="str">
        <f t="shared" si="7"/>
        <v/>
      </c>
      <c r="W16" s="87" t="str">
        <f t="shared" si="17"/>
        <v/>
      </c>
      <c r="X16" s="86" t="str">
        <f t="shared" si="8"/>
        <v/>
      </c>
      <c r="Y16" s="92"/>
      <c r="Z16" s="93"/>
      <c r="AC16" s="81" t="e">
        <f>VLOOKUP(B16,栄養データ!$A$2:$J$482,1,)</f>
        <v>#N/A</v>
      </c>
      <c r="AD16" s="81" t="e">
        <f>VLOOKUP(B16,栄養データ!$A$2:$J$482,3,)</f>
        <v>#N/A</v>
      </c>
      <c r="AE16" s="81" t="e">
        <f>VLOOKUP(B16,栄養データ!$A$2:$J$482,4,)</f>
        <v>#N/A</v>
      </c>
      <c r="AF16" s="81" t="e">
        <f>VLOOKUP(B16,栄養データ!$A$2:$K$482,11,)</f>
        <v>#N/A</v>
      </c>
      <c r="AG16" s="81" t="e">
        <f>VLOOKUP(B16,栄養データ!$A$2:$J$482,5,)</f>
        <v>#N/A</v>
      </c>
      <c r="AH16" s="81" t="e">
        <f>VLOOKUP(B16,栄養データ!$A$2:$J$482,6,)</f>
        <v>#N/A</v>
      </c>
      <c r="AI16" s="81" t="e">
        <f>VLOOKUP(B16,栄養データ!$A$2:$J$482,7,)</f>
        <v>#N/A</v>
      </c>
      <c r="AJ16" s="81" t="e">
        <f>VLOOKUP(B16,栄養データ!$A$2:$J$482,8,)</f>
        <v>#N/A</v>
      </c>
      <c r="AK16" s="81" t="e">
        <f>VLOOKUP(B16,栄養データ!$A$2:$J$482,9,)</f>
        <v>#N/A</v>
      </c>
      <c r="AL16" s="81" t="e">
        <f>VLOOKUP(B16,栄養データ!$A$2:$J$482,10,)</f>
        <v>#N/A</v>
      </c>
    </row>
    <row r="17" spans="1:38" ht="14.25" customHeight="1" x14ac:dyDescent="0.25">
      <c r="A17" s="82"/>
      <c r="B17" s="83"/>
      <c r="C17" s="84"/>
      <c r="D17" s="85" t="str">
        <f t="shared" si="0"/>
        <v/>
      </c>
      <c r="E17" s="86" t="e">
        <f t="shared" si="19"/>
        <v>#N/A</v>
      </c>
      <c r="F17" s="87" t="str">
        <f t="shared" si="9"/>
        <v/>
      </c>
      <c r="G17" s="73" t="str">
        <f t="shared" si="1"/>
        <v/>
      </c>
      <c r="H17" s="88" t="str">
        <f t="shared" si="10"/>
        <v/>
      </c>
      <c r="I17" s="89" t="str">
        <f t="shared" si="2"/>
        <v/>
      </c>
      <c r="J17" s="90"/>
      <c r="K17" s="81" t="str">
        <f t="shared" si="18"/>
        <v/>
      </c>
      <c r="L17" s="86" t="e">
        <f t="shared" si="11"/>
        <v>#N/A</v>
      </c>
      <c r="M17" s="91" t="str">
        <f t="shared" si="12"/>
        <v/>
      </c>
      <c r="N17" s="86" t="str">
        <f t="shared" si="3"/>
        <v/>
      </c>
      <c r="O17" s="87" t="str">
        <f t="shared" si="13"/>
        <v/>
      </c>
      <c r="P17" s="89" t="str">
        <f t="shared" si="4"/>
        <v/>
      </c>
      <c r="Q17" s="87" t="str">
        <f t="shared" si="14"/>
        <v/>
      </c>
      <c r="R17" s="89" t="str">
        <f t="shared" si="5"/>
        <v/>
      </c>
      <c r="S17" s="87" t="str">
        <f t="shared" si="15"/>
        <v/>
      </c>
      <c r="T17" s="89" t="str">
        <f t="shared" si="6"/>
        <v/>
      </c>
      <c r="U17" s="87" t="str">
        <f t="shared" si="16"/>
        <v/>
      </c>
      <c r="V17" s="89" t="str">
        <f t="shared" si="7"/>
        <v/>
      </c>
      <c r="W17" s="87" t="str">
        <f t="shared" si="17"/>
        <v/>
      </c>
      <c r="X17" s="86" t="str">
        <f t="shared" si="8"/>
        <v/>
      </c>
      <c r="Y17" s="92"/>
      <c r="Z17" s="93"/>
      <c r="AC17" s="81" t="e">
        <f>VLOOKUP(B17,栄養データ!$A$2:$J$482,1,)</f>
        <v>#N/A</v>
      </c>
      <c r="AD17" s="81" t="e">
        <f>VLOOKUP(B17,栄養データ!$A$2:$J$482,3,)</f>
        <v>#N/A</v>
      </c>
      <c r="AE17" s="81" t="e">
        <f>VLOOKUP(B17,栄養データ!$A$2:$J$482,4,)</f>
        <v>#N/A</v>
      </c>
      <c r="AF17" s="81" t="e">
        <f>VLOOKUP(B17,栄養データ!$A$2:$K$482,11,)</f>
        <v>#N/A</v>
      </c>
      <c r="AG17" s="81" t="e">
        <f>VLOOKUP(B17,栄養データ!$A$2:$J$482,5,)</f>
        <v>#N/A</v>
      </c>
      <c r="AH17" s="81" t="e">
        <f>VLOOKUP(B17,栄養データ!$A$2:$J$482,6,)</f>
        <v>#N/A</v>
      </c>
      <c r="AI17" s="81" t="e">
        <f>VLOOKUP(B17,栄養データ!$A$2:$J$482,7,)</f>
        <v>#N/A</v>
      </c>
      <c r="AJ17" s="81" t="e">
        <f>VLOOKUP(B17,栄養データ!$A$2:$J$482,8,)</f>
        <v>#N/A</v>
      </c>
      <c r="AK17" s="81" t="e">
        <f>VLOOKUP(B17,栄養データ!$A$2:$J$482,9,)</f>
        <v>#N/A</v>
      </c>
      <c r="AL17" s="81" t="e">
        <f>VLOOKUP(B17,栄養データ!$A$2:$J$482,10,)</f>
        <v>#N/A</v>
      </c>
    </row>
    <row r="18" spans="1:38" ht="14.25" customHeight="1" x14ac:dyDescent="0.25">
      <c r="A18" s="82"/>
      <c r="B18" s="83"/>
      <c r="C18" s="84"/>
      <c r="D18" s="85" t="str">
        <f t="shared" si="0"/>
        <v/>
      </c>
      <c r="E18" s="86" t="e">
        <f t="shared" si="19"/>
        <v>#N/A</v>
      </c>
      <c r="F18" s="87" t="str">
        <f t="shared" si="9"/>
        <v/>
      </c>
      <c r="G18" s="73" t="str">
        <f t="shared" si="1"/>
        <v/>
      </c>
      <c r="H18" s="88" t="str">
        <f t="shared" si="10"/>
        <v/>
      </c>
      <c r="I18" s="89" t="str">
        <f t="shared" si="2"/>
        <v/>
      </c>
      <c r="J18" s="90"/>
      <c r="K18" s="81" t="str">
        <f t="shared" si="18"/>
        <v/>
      </c>
      <c r="L18" s="86" t="e">
        <f t="shared" si="11"/>
        <v>#N/A</v>
      </c>
      <c r="M18" s="91" t="str">
        <f t="shared" si="12"/>
        <v/>
      </c>
      <c r="N18" s="86" t="str">
        <f t="shared" si="3"/>
        <v/>
      </c>
      <c r="O18" s="87" t="str">
        <f t="shared" si="13"/>
        <v/>
      </c>
      <c r="P18" s="89" t="str">
        <f t="shared" si="4"/>
        <v/>
      </c>
      <c r="Q18" s="87" t="str">
        <f t="shared" si="14"/>
        <v/>
      </c>
      <c r="R18" s="89" t="str">
        <f t="shared" si="5"/>
        <v/>
      </c>
      <c r="S18" s="87" t="str">
        <f t="shared" si="15"/>
        <v/>
      </c>
      <c r="T18" s="89" t="str">
        <f t="shared" si="6"/>
        <v/>
      </c>
      <c r="U18" s="87" t="str">
        <f t="shared" si="16"/>
        <v/>
      </c>
      <c r="V18" s="89" t="str">
        <f t="shared" si="7"/>
        <v/>
      </c>
      <c r="W18" s="87" t="str">
        <f t="shared" si="17"/>
        <v/>
      </c>
      <c r="X18" s="86" t="str">
        <f t="shared" si="8"/>
        <v/>
      </c>
      <c r="Y18" s="92"/>
      <c r="Z18" s="93"/>
      <c r="AC18" s="81" t="e">
        <f>VLOOKUP(B18,栄養データ!$A$2:$J$482,1,)</f>
        <v>#N/A</v>
      </c>
      <c r="AD18" s="81" t="e">
        <f>VLOOKUP(B18,栄養データ!$A$2:$J$482,3,)</f>
        <v>#N/A</v>
      </c>
      <c r="AE18" s="81" t="e">
        <f>VLOOKUP(B18,栄養データ!$A$2:$J$482,4,)</f>
        <v>#N/A</v>
      </c>
      <c r="AF18" s="81" t="e">
        <f>VLOOKUP(B18,栄養データ!$A$2:$K$482,11,)</f>
        <v>#N/A</v>
      </c>
      <c r="AG18" s="81" t="e">
        <f>VLOOKUP(B18,栄養データ!$A$2:$J$482,5,)</f>
        <v>#N/A</v>
      </c>
      <c r="AH18" s="81" t="e">
        <f>VLOOKUP(B18,栄養データ!$A$2:$J$482,6,)</f>
        <v>#N/A</v>
      </c>
      <c r="AI18" s="81" t="e">
        <f>VLOOKUP(B18,栄養データ!$A$2:$J$482,7,)</f>
        <v>#N/A</v>
      </c>
      <c r="AJ18" s="81" t="e">
        <f>VLOOKUP(B18,栄養データ!$A$2:$J$482,8,)</f>
        <v>#N/A</v>
      </c>
      <c r="AK18" s="81" t="e">
        <f>VLOOKUP(B18,栄養データ!$A$2:$J$482,9,)</f>
        <v>#N/A</v>
      </c>
      <c r="AL18" s="81" t="e">
        <f>VLOOKUP(B18,栄養データ!$A$2:$J$482,10,)</f>
        <v>#N/A</v>
      </c>
    </row>
    <row r="19" spans="1:38" ht="14.25" customHeight="1" x14ac:dyDescent="0.25">
      <c r="A19" s="82"/>
      <c r="B19" s="83"/>
      <c r="C19" s="84"/>
      <c r="D19" s="85" t="str">
        <f t="shared" si="0"/>
        <v/>
      </c>
      <c r="E19" s="86" t="e">
        <f t="shared" si="19"/>
        <v>#N/A</v>
      </c>
      <c r="F19" s="87" t="str">
        <f t="shared" si="9"/>
        <v/>
      </c>
      <c r="G19" s="73" t="str">
        <f t="shared" si="1"/>
        <v/>
      </c>
      <c r="H19" s="88" t="str">
        <f t="shared" si="10"/>
        <v/>
      </c>
      <c r="I19" s="89" t="str">
        <f t="shared" si="2"/>
        <v/>
      </c>
      <c r="J19" s="90"/>
      <c r="K19" s="81" t="str">
        <f t="shared" si="18"/>
        <v/>
      </c>
      <c r="L19" s="86" t="e">
        <f t="shared" si="11"/>
        <v>#N/A</v>
      </c>
      <c r="M19" s="91" t="str">
        <f t="shared" si="12"/>
        <v/>
      </c>
      <c r="N19" s="86" t="str">
        <f t="shared" si="3"/>
        <v/>
      </c>
      <c r="O19" s="87" t="str">
        <f t="shared" si="13"/>
        <v/>
      </c>
      <c r="P19" s="89" t="str">
        <f t="shared" si="4"/>
        <v/>
      </c>
      <c r="Q19" s="87" t="str">
        <f t="shared" si="14"/>
        <v/>
      </c>
      <c r="R19" s="89" t="str">
        <f t="shared" si="5"/>
        <v/>
      </c>
      <c r="S19" s="87" t="str">
        <f t="shared" si="15"/>
        <v/>
      </c>
      <c r="T19" s="89" t="str">
        <f t="shared" si="6"/>
        <v/>
      </c>
      <c r="U19" s="87" t="str">
        <f t="shared" si="16"/>
        <v/>
      </c>
      <c r="V19" s="89" t="str">
        <f t="shared" si="7"/>
        <v/>
      </c>
      <c r="W19" s="87" t="str">
        <f t="shared" si="17"/>
        <v/>
      </c>
      <c r="X19" s="86" t="str">
        <f t="shared" si="8"/>
        <v/>
      </c>
      <c r="Y19" s="92"/>
      <c r="Z19" s="93"/>
      <c r="AC19" s="81" t="e">
        <f>VLOOKUP(B19,栄養データ!$A$2:$J$482,1,)</f>
        <v>#N/A</v>
      </c>
      <c r="AD19" s="81" t="e">
        <f>VLOOKUP(B19,栄養データ!$A$2:$J$482,3,)</f>
        <v>#N/A</v>
      </c>
      <c r="AE19" s="81" t="e">
        <f>VLOOKUP(B19,栄養データ!$A$2:$J$482,4,)</f>
        <v>#N/A</v>
      </c>
      <c r="AF19" s="81" t="e">
        <f>VLOOKUP(B19,栄養データ!$A$2:$K$482,11,)</f>
        <v>#N/A</v>
      </c>
      <c r="AG19" s="81" t="e">
        <f>VLOOKUP(B19,栄養データ!$A$2:$J$482,5,)</f>
        <v>#N/A</v>
      </c>
      <c r="AH19" s="81" t="e">
        <f>VLOOKUP(B19,栄養データ!$A$2:$J$482,6,)</f>
        <v>#N/A</v>
      </c>
      <c r="AI19" s="81" t="e">
        <f>VLOOKUP(B19,栄養データ!$A$2:$J$482,7,)</f>
        <v>#N/A</v>
      </c>
      <c r="AJ19" s="81" t="e">
        <f>VLOOKUP(B19,栄養データ!$A$2:$J$482,8,)</f>
        <v>#N/A</v>
      </c>
      <c r="AK19" s="81" t="e">
        <f>VLOOKUP(B19,栄養データ!$A$2:$J$482,9,)</f>
        <v>#N/A</v>
      </c>
      <c r="AL19" s="81" t="e">
        <f>VLOOKUP(B19,栄養データ!$A$2:$J$482,10,)</f>
        <v>#N/A</v>
      </c>
    </row>
    <row r="20" spans="1:38" ht="14.25" customHeight="1" x14ac:dyDescent="0.25">
      <c r="A20" s="82"/>
      <c r="B20" s="83"/>
      <c r="C20" s="84"/>
      <c r="D20" s="85" t="str">
        <f t="shared" si="0"/>
        <v/>
      </c>
      <c r="E20" s="86" t="e">
        <f t="shared" si="19"/>
        <v>#N/A</v>
      </c>
      <c r="F20" s="87" t="str">
        <f t="shared" si="9"/>
        <v/>
      </c>
      <c r="G20" s="73" t="str">
        <f t="shared" si="1"/>
        <v/>
      </c>
      <c r="H20" s="88" t="str">
        <f t="shared" si="10"/>
        <v/>
      </c>
      <c r="I20" s="89" t="str">
        <f t="shared" si="2"/>
        <v/>
      </c>
      <c r="J20" s="90"/>
      <c r="K20" s="81" t="str">
        <f t="shared" si="18"/>
        <v/>
      </c>
      <c r="L20" s="86" t="e">
        <f t="shared" si="11"/>
        <v>#N/A</v>
      </c>
      <c r="M20" s="91" t="str">
        <f t="shared" si="12"/>
        <v/>
      </c>
      <c r="N20" s="86" t="str">
        <f t="shared" si="3"/>
        <v/>
      </c>
      <c r="O20" s="87" t="str">
        <f t="shared" si="13"/>
        <v/>
      </c>
      <c r="P20" s="89" t="str">
        <f t="shared" si="4"/>
        <v/>
      </c>
      <c r="Q20" s="87" t="str">
        <f t="shared" si="14"/>
        <v/>
      </c>
      <c r="R20" s="89" t="str">
        <f t="shared" si="5"/>
        <v/>
      </c>
      <c r="S20" s="87" t="str">
        <f t="shared" si="15"/>
        <v/>
      </c>
      <c r="T20" s="89" t="str">
        <f t="shared" si="6"/>
        <v/>
      </c>
      <c r="U20" s="87" t="str">
        <f t="shared" si="16"/>
        <v/>
      </c>
      <c r="V20" s="89" t="str">
        <f t="shared" si="7"/>
        <v/>
      </c>
      <c r="W20" s="87" t="str">
        <f t="shared" si="17"/>
        <v/>
      </c>
      <c r="X20" s="86" t="str">
        <f t="shared" si="8"/>
        <v/>
      </c>
      <c r="Y20" s="92"/>
      <c r="Z20" s="95"/>
      <c r="AC20" s="81" t="e">
        <f>VLOOKUP(B20,栄養データ!$A$2:$J$482,1,)</f>
        <v>#N/A</v>
      </c>
      <c r="AD20" s="81" t="e">
        <f>VLOOKUP(B20,栄養データ!$A$2:$J$482,3,)</f>
        <v>#N/A</v>
      </c>
      <c r="AE20" s="81" t="e">
        <f>VLOOKUP(B20,栄養データ!$A$2:$J$482,4,)</f>
        <v>#N/A</v>
      </c>
      <c r="AF20" s="81" t="e">
        <f>VLOOKUP(B20,栄養データ!$A$2:$K$482,11,)</f>
        <v>#N/A</v>
      </c>
      <c r="AG20" s="81" t="e">
        <f>VLOOKUP(B20,栄養データ!$A$2:$J$482,5,)</f>
        <v>#N/A</v>
      </c>
      <c r="AH20" s="81" t="e">
        <f>VLOOKUP(B20,栄養データ!$A$2:$J$482,6,)</f>
        <v>#N/A</v>
      </c>
      <c r="AI20" s="81" t="e">
        <f>VLOOKUP(B20,栄養データ!$A$2:$J$482,7,)</f>
        <v>#N/A</v>
      </c>
      <c r="AJ20" s="81" t="e">
        <f>VLOOKUP(B20,栄養データ!$A$2:$J$482,8,)</f>
        <v>#N/A</v>
      </c>
      <c r="AK20" s="81" t="e">
        <f>VLOOKUP(B20,栄養データ!$A$2:$J$482,9,)</f>
        <v>#N/A</v>
      </c>
      <c r="AL20" s="81" t="e">
        <f>VLOOKUP(B20,栄養データ!$A$2:$J$482,10,)</f>
        <v>#N/A</v>
      </c>
    </row>
    <row r="21" spans="1:38" ht="14.25" customHeight="1" x14ac:dyDescent="0.25">
      <c r="A21" s="82"/>
      <c r="B21" s="83"/>
      <c r="C21" s="84"/>
      <c r="D21" s="85" t="str">
        <f t="shared" si="0"/>
        <v/>
      </c>
      <c r="E21" s="86" t="e">
        <f t="shared" si="19"/>
        <v>#N/A</v>
      </c>
      <c r="F21" s="87" t="str">
        <f t="shared" si="9"/>
        <v/>
      </c>
      <c r="G21" s="73" t="str">
        <f t="shared" si="1"/>
        <v/>
      </c>
      <c r="H21" s="88" t="str">
        <f t="shared" si="10"/>
        <v/>
      </c>
      <c r="I21" s="89" t="str">
        <f t="shared" si="2"/>
        <v/>
      </c>
      <c r="J21" s="90"/>
      <c r="K21" s="81" t="str">
        <f t="shared" si="18"/>
        <v/>
      </c>
      <c r="L21" s="86" t="e">
        <f t="shared" si="11"/>
        <v>#N/A</v>
      </c>
      <c r="M21" s="91" t="str">
        <f t="shared" si="12"/>
        <v/>
      </c>
      <c r="N21" s="86" t="str">
        <f t="shared" si="3"/>
        <v/>
      </c>
      <c r="O21" s="87" t="str">
        <f t="shared" si="13"/>
        <v/>
      </c>
      <c r="P21" s="89" t="str">
        <f t="shared" si="4"/>
        <v/>
      </c>
      <c r="Q21" s="87" t="str">
        <f t="shared" si="14"/>
        <v/>
      </c>
      <c r="R21" s="89" t="str">
        <f t="shared" si="5"/>
        <v/>
      </c>
      <c r="S21" s="87" t="str">
        <f t="shared" si="15"/>
        <v/>
      </c>
      <c r="T21" s="89" t="str">
        <f t="shared" si="6"/>
        <v/>
      </c>
      <c r="U21" s="87" t="str">
        <f t="shared" si="16"/>
        <v/>
      </c>
      <c r="V21" s="89" t="str">
        <f t="shared" si="7"/>
        <v/>
      </c>
      <c r="W21" s="87" t="str">
        <f t="shared" si="17"/>
        <v/>
      </c>
      <c r="X21" s="86" t="str">
        <f t="shared" si="8"/>
        <v/>
      </c>
      <c r="Y21" s="92"/>
      <c r="Z21" s="95"/>
      <c r="AC21" s="81" t="e">
        <f>VLOOKUP(B21,栄養データ!$A$2:$J$482,1,)</f>
        <v>#N/A</v>
      </c>
      <c r="AD21" s="81" t="e">
        <f>VLOOKUP(B21,栄養データ!$A$2:$J$482,3,)</f>
        <v>#N/A</v>
      </c>
      <c r="AE21" s="81" t="e">
        <f>VLOOKUP(B21,栄養データ!$A$2:$J$482,4,)</f>
        <v>#N/A</v>
      </c>
      <c r="AF21" s="81" t="e">
        <f>VLOOKUP(B21,栄養データ!$A$2:$K$482,11,)</f>
        <v>#N/A</v>
      </c>
      <c r="AG21" s="81" t="e">
        <f>VLOOKUP(B21,栄養データ!$A$2:$J$482,5,)</f>
        <v>#N/A</v>
      </c>
      <c r="AH21" s="81" t="e">
        <f>VLOOKUP(B21,栄養データ!$A$2:$J$482,6,)</f>
        <v>#N/A</v>
      </c>
      <c r="AI21" s="81" t="e">
        <f>VLOOKUP(B21,栄養データ!$A$2:$J$482,7,)</f>
        <v>#N/A</v>
      </c>
      <c r="AJ21" s="81" t="e">
        <f>VLOOKUP(B21,栄養データ!$A$2:$J$482,8,)</f>
        <v>#N/A</v>
      </c>
      <c r="AK21" s="81" t="e">
        <f>VLOOKUP(B21,栄養データ!$A$2:$J$482,9,)</f>
        <v>#N/A</v>
      </c>
      <c r="AL21" s="81" t="e">
        <f>VLOOKUP(B21,栄養データ!$A$2:$J$482,10,)</f>
        <v>#N/A</v>
      </c>
    </row>
    <row r="22" spans="1:38" ht="14.25" customHeight="1" x14ac:dyDescent="0.25">
      <c r="A22" s="82"/>
      <c r="B22" s="83"/>
      <c r="C22" s="84"/>
      <c r="D22" s="85" t="str">
        <f t="shared" si="0"/>
        <v/>
      </c>
      <c r="E22" s="86" t="e">
        <f t="shared" si="19"/>
        <v>#N/A</v>
      </c>
      <c r="F22" s="87" t="str">
        <f t="shared" si="9"/>
        <v/>
      </c>
      <c r="G22" s="73" t="str">
        <f t="shared" si="1"/>
        <v/>
      </c>
      <c r="H22" s="88" t="str">
        <f t="shared" si="10"/>
        <v/>
      </c>
      <c r="I22" s="89" t="str">
        <f t="shared" si="2"/>
        <v/>
      </c>
      <c r="J22" s="90"/>
      <c r="K22" s="81" t="str">
        <f t="shared" si="18"/>
        <v/>
      </c>
      <c r="L22" s="86" t="e">
        <f t="shared" si="11"/>
        <v>#N/A</v>
      </c>
      <c r="M22" s="91" t="str">
        <f t="shared" si="12"/>
        <v/>
      </c>
      <c r="N22" s="86" t="str">
        <f t="shared" si="3"/>
        <v/>
      </c>
      <c r="O22" s="87" t="str">
        <f t="shared" si="13"/>
        <v/>
      </c>
      <c r="P22" s="89" t="str">
        <f t="shared" si="4"/>
        <v/>
      </c>
      <c r="Q22" s="87" t="str">
        <f t="shared" si="14"/>
        <v/>
      </c>
      <c r="R22" s="89" t="str">
        <f t="shared" si="5"/>
        <v/>
      </c>
      <c r="S22" s="87" t="str">
        <f t="shared" si="15"/>
        <v/>
      </c>
      <c r="T22" s="89" t="str">
        <f t="shared" si="6"/>
        <v/>
      </c>
      <c r="U22" s="87" t="str">
        <f t="shared" si="16"/>
        <v/>
      </c>
      <c r="V22" s="89" t="str">
        <f t="shared" si="7"/>
        <v/>
      </c>
      <c r="W22" s="87" t="str">
        <f t="shared" si="17"/>
        <v/>
      </c>
      <c r="X22" s="86" t="str">
        <f t="shared" si="8"/>
        <v/>
      </c>
      <c r="Y22" s="92"/>
      <c r="Z22" s="95"/>
      <c r="AC22" s="81" t="e">
        <f>VLOOKUP(B22,栄養データ!$A$2:$J$482,1,)</f>
        <v>#N/A</v>
      </c>
      <c r="AD22" s="81" t="e">
        <f>VLOOKUP(B22,栄養データ!$A$2:$J$482,3,)</f>
        <v>#N/A</v>
      </c>
      <c r="AE22" s="81" t="e">
        <f>VLOOKUP(B22,栄養データ!$A$2:$J$482,4,)</f>
        <v>#N/A</v>
      </c>
      <c r="AF22" s="81" t="e">
        <f>VLOOKUP(B22,栄養データ!$A$2:$K$482,11,)</f>
        <v>#N/A</v>
      </c>
      <c r="AG22" s="81" t="e">
        <f>VLOOKUP(B22,栄養データ!$A$2:$J$482,5,)</f>
        <v>#N/A</v>
      </c>
      <c r="AH22" s="81" t="e">
        <f>VLOOKUP(B22,栄養データ!$A$2:$J$482,6,)</f>
        <v>#N/A</v>
      </c>
      <c r="AI22" s="81" t="e">
        <f>VLOOKUP(B22,栄養データ!$A$2:$J$482,7,)</f>
        <v>#N/A</v>
      </c>
      <c r="AJ22" s="81" t="e">
        <f>VLOOKUP(B22,栄養データ!$A$2:$J$482,8,)</f>
        <v>#N/A</v>
      </c>
      <c r="AK22" s="81" t="e">
        <f>VLOOKUP(B22,栄養データ!$A$2:$J$482,9,)</f>
        <v>#N/A</v>
      </c>
      <c r="AL22" s="81" t="e">
        <f>VLOOKUP(B22,栄養データ!$A$2:$J$482,10,)</f>
        <v>#N/A</v>
      </c>
    </row>
    <row r="23" spans="1:38" ht="14.25" customHeight="1" x14ac:dyDescent="0.25">
      <c r="A23" s="82"/>
      <c r="B23" s="83"/>
      <c r="C23" s="84"/>
      <c r="D23" s="85" t="str">
        <f t="shared" si="0"/>
        <v/>
      </c>
      <c r="E23" s="86" t="e">
        <f t="shared" si="19"/>
        <v>#N/A</v>
      </c>
      <c r="F23" s="87" t="str">
        <f t="shared" si="9"/>
        <v/>
      </c>
      <c r="G23" s="73" t="str">
        <f t="shared" si="1"/>
        <v/>
      </c>
      <c r="H23" s="88" t="str">
        <f t="shared" si="10"/>
        <v/>
      </c>
      <c r="I23" s="89" t="str">
        <f t="shared" si="2"/>
        <v/>
      </c>
      <c r="J23" s="90"/>
      <c r="K23" s="81" t="str">
        <f t="shared" si="18"/>
        <v/>
      </c>
      <c r="L23" s="86" t="e">
        <f t="shared" si="11"/>
        <v>#N/A</v>
      </c>
      <c r="M23" s="91" t="str">
        <f t="shared" si="12"/>
        <v/>
      </c>
      <c r="N23" s="86" t="str">
        <f t="shared" si="3"/>
        <v/>
      </c>
      <c r="O23" s="87" t="str">
        <f t="shared" si="13"/>
        <v/>
      </c>
      <c r="P23" s="89" t="str">
        <f t="shared" si="4"/>
        <v/>
      </c>
      <c r="Q23" s="87" t="str">
        <f t="shared" si="14"/>
        <v/>
      </c>
      <c r="R23" s="89" t="str">
        <f t="shared" si="5"/>
        <v/>
      </c>
      <c r="S23" s="87" t="str">
        <f t="shared" si="15"/>
        <v/>
      </c>
      <c r="T23" s="89" t="str">
        <f t="shared" si="6"/>
        <v/>
      </c>
      <c r="U23" s="87" t="str">
        <f t="shared" si="16"/>
        <v/>
      </c>
      <c r="V23" s="89" t="str">
        <f t="shared" si="7"/>
        <v/>
      </c>
      <c r="W23" s="87" t="str">
        <f t="shared" si="17"/>
        <v/>
      </c>
      <c r="X23" s="86" t="str">
        <f t="shared" si="8"/>
        <v/>
      </c>
      <c r="Y23" s="92"/>
      <c r="Z23" s="96"/>
      <c r="AC23" s="81" t="e">
        <f>VLOOKUP(B23,栄養データ!$A$2:$J$482,1,)</f>
        <v>#N/A</v>
      </c>
      <c r="AD23" s="81" t="e">
        <f>VLOOKUP(B23,栄養データ!$A$2:$J$482,3,)</f>
        <v>#N/A</v>
      </c>
      <c r="AE23" s="81" t="e">
        <f>VLOOKUP(B23,栄養データ!$A$2:$J$482,4,)</f>
        <v>#N/A</v>
      </c>
      <c r="AF23" s="81" t="e">
        <f>VLOOKUP(B23,栄養データ!$A$2:$K$482,11,)</f>
        <v>#N/A</v>
      </c>
      <c r="AG23" s="81" t="e">
        <f>VLOOKUP(B23,栄養データ!$A$2:$J$482,5,)</f>
        <v>#N/A</v>
      </c>
      <c r="AH23" s="81" t="e">
        <f>VLOOKUP(B23,栄養データ!$A$2:$J$482,6,)</f>
        <v>#N/A</v>
      </c>
      <c r="AI23" s="81" t="e">
        <f>VLOOKUP(B23,栄養データ!$A$2:$J$482,7,)</f>
        <v>#N/A</v>
      </c>
      <c r="AJ23" s="81" t="e">
        <f>VLOOKUP(B23,栄養データ!$A$2:$J$482,8,)</f>
        <v>#N/A</v>
      </c>
      <c r="AK23" s="81" t="e">
        <f>VLOOKUP(B23,栄養データ!$A$2:$J$482,9,)</f>
        <v>#N/A</v>
      </c>
      <c r="AL23" s="81" t="e">
        <f>VLOOKUP(B23,栄養データ!$A$2:$J$482,10,)</f>
        <v>#N/A</v>
      </c>
    </row>
    <row r="24" spans="1:38" ht="14.25" customHeight="1" x14ac:dyDescent="0.25">
      <c r="A24" s="82"/>
      <c r="B24" s="83"/>
      <c r="C24" s="84"/>
      <c r="D24" s="85" t="str">
        <f t="shared" si="0"/>
        <v/>
      </c>
      <c r="E24" s="86" t="e">
        <f t="shared" si="19"/>
        <v>#N/A</v>
      </c>
      <c r="F24" s="87" t="str">
        <f t="shared" si="9"/>
        <v/>
      </c>
      <c r="G24" s="73" t="str">
        <f t="shared" si="1"/>
        <v/>
      </c>
      <c r="H24" s="88" t="str">
        <f t="shared" si="10"/>
        <v/>
      </c>
      <c r="I24" s="89" t="str">
        <f t="shared" si="2"/>
        <v/>
      </c>
      <c r="J24" s="90"/>
      <c r="K24" s="81" t="str">
        <f t="shared" si="18"/>
        <v/>
      </c>
      <c r="L24" s="86" t="e">
        <f t="shared" si="11"/>
        <v>#N/A</v>
      </c>
      <c r="M24" s="91" t="str">
        <f t="shared" si="12"/>
        <v/>
      </c>
      <c r="N24" s="86" t="str">
        <f t="shared" si="3"/>
        <v/>
      </c>
      <c r="O24" s="87" t="str">
        <f t="shared" si="13"/>
        <v/>
      </c>
      <c r="P24" s="89" t="str">
        <f t="shared" si="4"/>
        <v/>
      </c>
      <c r="Q24" s="87" t="str">
        <f t="shared" si="14"/>
        <v/>
      </c>
      <c r="R24" s="89" t="str">
        <f t="shared" si="5"/>
        <v/>
      </c>
      <c r="S24" s="87" t="str">
        <f t="shared" si="15"/>
        <v/>
      </c>
      <c r="T24" s="89" t="str">
        <f t="shared" si="6"/>
        <v/>
      </c>
      <c r="U24" s="87" t="str">
        <f t="shared" si="16"/>
        <v/>
      </c>
      <c r="V24" s="89" t="str">
        <f t="shared" si="7"/>
        <v/>
      </c>
      <c r="W24" s="87" t="str">
        <f t="shared" si="17"/>
        <v/>
      </c>
      <c r="X24" s="86" t="str">
        <f t="shared" si="8"/>
        <v/>
      </c>
      <c r="Y24" s="92"/>
      <c r="Z24" s="97"/>
      <c r="AC24" s="81" t="e">
        <f>VLOOKUP(B24,栄養データ!$A$2:$J$482,1,)</f>
        <v>#N/A</v>
      </c>
      <c r="AD24" s="81" t="e">
        <f>VLOOKUP(B24,栄養データ!$A$2:$J$482,3,)</f>
        <v>#N/A</v>
      </c>
      <c r="AE24" s="81" t="e">
        <f>VLOOKUP(B24,栄養データ!$A$2:$J$482,4,)</f>
        <v>#N/A</v>
      </c>
      <c r="AF24" s="81" t="e">
        <f>VLOOKUP(B24,栄養データ!$A$2:$K$482,11,)</f>
        <v>#N/A</v>
      </c>
      <c r="AG24" s="81" t="e">
        <f>VLOOKUP(B24,栄養データ!$A$2:$J$482,5,)</f>
        <v>#N/A</v>
      </c>
      <c r="AH24" s="81" t="e">
        <f>VLOOKUP(B24,栄養データ!$A$2:$J$482,6,)</f>
        <v>#N/A</v>
      </c>
      <c r="AI24" s="81" t="e">
        <f>VLOOKUP(B24,栄養データ!$A$2:$J$482,7,)</f>
        <v>#N/A</v>
      </c>
      <c r="AJ24" s="81" t="e">
        <f>VLOOKUP(B24,栄養データ!$A$2:$J$482,8,)</f>
        <v>#N/A</v>
      </c>
      <c r="AK24" s="81" t="e">
        <f>VLOOKUP(B24,栄養データ!$A$2:$J$482,9,)</f>
        <v>#N/A</v>
      </c>
      <c r="AL24" s="81" t="e">
        <f>VLOOKUP(B24,栄養データ!$A$2:$J$482,10,)</f>
        <v>#N/A</v>
      </c>
    </row>
    <row r="25" spans="1:38" ht="14.25" customHeight="1" x14ac:dyDescent="0.25">
      <c r="A25" s="82"/>
      <c r="B25" s="83"/>
      <c r="C25" s="84"/>
      <c r="D25" s="85" t="str">
        <f t="shared" si="0"/>
        <v/>
      </c>
      <c r="E25" s="86" t="e">
        <f t="shared" si="19"/>
        <v>#N/A</v>
      </c>
      <c r="F25" s="87" t="str">
        <f t="shared" si="9"/>
        <v/>
      </c>
      <c r="G25" s="73" t="str">
        <f t="shared" si="1"/>
        <v/>
      </c>
      <c r="H25" s="88" t="str">
        <f t="shared" si="10"/>
        <v/>
      </c>
      <c r="I25" s="89" t="str">
        <f t="shared" si="2"/>
        <v/>
      </c>
      <c r="J25" s="90"/>
      <c r="K25" s="81" t="str">
        <f>IF(B25="","",L25)</f>
        <v/>
      </c>
      <c r="L25" s="86" t="e">
        <f t="shared" si="11"/>
        <v>#N/A</v>
      </c>
      <c r="M25" s="91" t="str">
        <f t="shared" si="12"/>
        <v/>
      </c>
      <c r="N25" s="86" t="str">
        <f t="shared" si="3"/>
        <v/>
      </c>
      <c r="O25" s="87" t="str">
        <f t="shared" si="13"/>
        <v/>
      </c>
      <c r="P25" s="89" t="str">
        <f t="shared" si="4"/>
        <v/>
      </c>
      <c r="Q25" s="87" t="str">
        <f t="shared" si="14"/>
        <v/>
      </c>
      <c r="R25" s="89" t="str">
        <f t="shared" si="5"/>
        <v/>
      </c>
      <c r="S25" s="87" t="str">
        <f t="shared" si="15"/>
        <v/>
      </c>
      <c r="T25" s="89" t="str">
        <f t="shared" si="6"/>
        <v/>
      </c>
      <c r="U25" s="87" t="str">
        <f t="shared" si="16"/>
        <v/>
      </c>
      <c r="V25" s="89" t="str">
        <f t="shared" si="7"/>
        <v/>
      </c>
      <c r="W25" s="87" t="str">
        <f t="shared" si="17"/>
        <v/>
      </c>
      <c r="X25" s="86" t="str">
        <f t="shared" si="8"/>
        <v/>
      </c>
      <c r="Y25" s="92"/>
      <c r="Z25" s="97"/>
      <c r="AC25" s="81" t="e">
        <f>VLOOKUP(B25,栄養データ!$A$2:$J$482,1,)</f>
        <v>#N/A</v>
      </c>
      <c r="AD25" s="81" t="e">
        <f>VLOOKUP(B25,栄養データ!$A$2:$J$482,3,)</f>
        <v>#N/A</v>
      </c>
      <c r="AE25" s="81" t="e">
        <f>VLOOKUP(B25,栄養データ!$A$2:$J$482,4,)</f>
        <v>#N/A</v>
      </c>
      <c r="AF25" s="81" t="e">
        <f>VLOOKUP(B25,栄養データ!$A$2:$K$482,11,)</f>
        <v>#N/A</v>
      </c>
      <c r="AG25" s="81" t="e">
        <f>VLOOKUP(B25,栄養データ!$A$2:$J$482,5,)</f>
        <v>#N/A</v>
      </c>
      <c r="AH25" s="81" t="e">
        <f>VLOOKUP(B25,栄養データ!$A$2:$J$482,6,)</f>
        <v>#N/A</v>
      </c>
      <c r="AI25" s="81" t="e">
        <f>VLOOKUP(B25,栄養データ!$A$2:$J$482,7,)</f>
        <v>#N/A</v>
      </c>
      <c r="AJ25" s="81" t="e">
        <f>VLOOKUP(B25,栄養データ!$A$2:$J$482,8,)</f>
        <v>#N/A</v>
      </c>
      <c r="AK25" s="81" t="e">
        <f>VLOOKUP(B25,栄養データ!$A$2:$J$482,9,)</f>
        <v>#N/A</v>
      </c>
      <c r="AL25" s="81" t="e">
        <f>VLOOKUP(B25,栄養データ!$A$2:$J$482,10,)</f>
        <v>#N/A</v>
      </c>
    </row>
    <row r="26" spans="1:38" ht="14.25" customHeight="1" x14ac:dyDescent="0.25">
      <c r="A26" s="94"/>
      <c r="B26" s="83"/>
      <c r="C26" s="84"/>
      <c r="D26" s="85" t="str">
        <f t="shared" si="0"/>
        <v/>
      </c>
      <c r="E26" s="86" t="e">
        <f t="shared" si="19"/>
        <v>#N/A</v>
      </c>
      <c r="F26" s="87" t="str">
        <f t="shared" si="9"/>
        <v/>
      </c>
      <c r="G26" s="73" t="str">
        <f t="shared" si="1"/>
        <v/>
      </c>
      <c r="H26" s="88" t="str">
        <f t="shared" si="10"/>
        <v/>
      </c>
      <c r="I26" s="89" t="str">
        <f t="shared" si="2"/>
        <v/>
      </c>
      <c r="J26" s="90"/>
      <c r="K26" s="81" t="str">
        <f t="shared" si="18"/>
        <v/>
      </c>
      <c r="L26" s="86" t="e">
        <f t="shared" si="11"/>
        <v>#N/A</v>
      </c>
      <c r="M26" s="91" t="str">
        <f t="shared" si="12"/>
        <v/>
      </c>
      <c r="N26" s="86" t="str">
        <f t="shared" si="3"/>
        <v/>
      </c>
      <c r="O26" s="87" t="str">
        <f t="shared" si="13"/>
        <v/>
      </c>
      <c r="P26" s="89" t="str">
        <f t="shared" si="4"/>
        <v/>
      </c>
      <c r="Q26" s="87" t="str">
        <f t="shared" si="14"/>
        <v/>
      </c>
      <c r="R26" s="89" t="str">
        <f t="shared" si="5"/>
        <v/>
      </c>
      <c r="S26" s="87" t="str">
        <f t="shared" si="15"/>
        <v/>
      </c>
      <c r="T26" s="89" t="str">
        <f t="shared" si="6"/>
        <v/>
      </c>
      <c r="U26" s="87" t="str">
        <f t="shared" si="16"/>
        <v/>
      </c>
      <c r="V26" s="89" t="str">
        <f t="shared" si="7"/>
        <v/>
      </c>
      <c r="W26" s="87" t="str">
        <f t="shared" si="17"/>
        <v/>
      </c>
      <c r="X26" s="86" t="str">
        <f t="shared" si="8"/>
        <v/>
      </c>
      <c r="Y26" s="92"/>
      <c r="Z26" s="97"/>
      <c r="AC26" s="81" t="e">
        <f>VLOOKUP(B26,栄養データ!$A$2:$J$482,1,)</f>
        <v>#N/A</v>
      </c>
      <c r="AD26" s="81" t="e">
        <f>VLOOKUP(B26,栄養データ!$A$2:$J$482,3,)</f>
        <v>#N/A</v>
      </c>
      <c r="AE26" s="81" t="e">
        <f>VLOOKUP(B26,栄養データ!$A$2:$J$482,4,)</f>
        <v>#N/A</v>
      </c>
      <c r="AF26" s="81" t="e">
        <f>VLOOKUP(B26,栄養データ!$A$2:$K$482,11,)</f>
        <v>#N/A</v>
      </c>
      <c r="AG26" s="81" t="e">
        <f>VLOOKUP(B26,栄養データ!$A$2:$J$482,5,)</f>
        <v>#N/A</v>
      </c>
      <c r="AH26" s="81" t="e">
        <f>VLOOKUP(B26,栄養データ!$A$2:$J$482,6,)</f>
        <v>#N/A</v>
      </c>
      <c r="AI26" s="81" t="e">
        <f>VLOOKUP(B26,栄養データ!$A$2:$J$482,7,)</f>
        <v>#N/A</v>
      </c>
      <c r="AJ26" s="81" t="e">
        <f>VLOOKUP(B26,栄養データ!$A$2:$J$482,8,)</f>
        <v>#N/A</v>
      </c>
      <c r="AK26" s="81" t="e">
        <f>VLOOKUP(B26,栄養データ!$A$2:$J$482,9,)</f>
        <v>#N/A</v>
      </c>
      <c r="AL26" s="81" t="e">
        <f>VLOOKUP(B26,栄養データ!$A$2:$J$482,10,)</f>
        <v>#N/A</v>
      </c>
    </row>
    <row r="27" spans="1:38" ht="14.25" customHeight="1" x14ac:dyDescent="0.25">
      <c r="A27" s="94"/>
      <c r="B27" s="83"/>
      <c r="C27" s="84"/>
      <c r="D27" s="85" t="str">
        <f t="shared" si="0"/>
        <v/>
      </c>
      <c r="E27" s="86" t="e">
        <f>IF(AD27="","",AD27)</f>
        <v>#N/A</v>
      </c>
      <c r="F27" s="87" t="str">
        <f t="shared" si="9"/>
        <v/>
      </c>
      <c r="G27" s="73" t="str">
        <f t="shared" si="1"/>
        <v/>
      </c>
      <c r="H27" s="88" t="str">
        <f t="shared" si="10"/>
        <v/>
      </c>
      <c r="I27" s="89" t="str">
        <f t="shared" si="2"/>
        <v/>
      </c>
      <c r="J27" s="90"/>
      <c r="K27" s="81" t="str">
        <f t="shared" si="18"/>
        <v/>
      </c>
      <c r="L27" s="86" t="e">
        <f t="shared" si="11"/>
        <v>#N/A</v>
      </c>
      <c r="M27" s="91" t="str">
        <f t="shared" si="12"/>
        <v/>
      </c>
      <c r="N27" s="86" t="str">
        <f t="shared" si="3"/>
        <v/>
      </c>
      <c r="O27" s="87" t="str">
        <f t="shared" si="13"/>
        <v/>
      </c>
      <c r="P27" s="89" t="str">
        <f t="shared" si="4"/>
        <v/>
      </c>
      <c r="Q27" s="87" t="str">
        <f t="shared" si="14"/>
        <v/>
      </c>
      <c r="R27" s="89" t="str">
        <f t="shared" si="5"/>
        <v/>
      </c>
      <c r="S27" s="87" t="str">
        <f t="shared" si="15"/>
        <v/>
      </c>
      <c r="T27" s="89" t="str">
        <f t="shared" si="6"/>
        <v/>
      </c>
      <c r="U27" s="87" t="str">
        <f>V27</f>
        <v/>
      </c>
      <c r="V27" s="89" t="str">
        <f t="shared" si="7"/>
        <v/>
      </c>
      <c r="W27" s="87" t="str">
        <f t="shared" si="17"/>
        <v/>
      </c>
      <c r="X27" s="86" t="str">
        <f t="shared" si="8"/>
        <v/>
      </c>
      <c r="Y27" s="92"/>
      <c r="Z27" s="97"/>
      <c r="AC27" s="81" t="e">
        <f>VLOOKUP(B27,栄養データ!$A$2:$J$482,1,)</f>
        <v>#N/A</v>
      </c>
      <c r="AD27" s="81" t="e">
        <f>VLOOKUP(B27,栄養データ!$A$2:$J$482,3,)</f>
        <v>#N/A</v>
      </c>
      <c r="AE27" s="81" t="e">
        <f>VLOOKUP(B27,栄養データ!$A$2:$J$482,4,)</f>
        <v>#N/A</v>
      </c>
      <c r="AF27" s="81" t="e">
        <f>VLOOKUP(B27,栄養データ!$A$2:$K$482,11,)</f>
        <v>#N/A</v>
      </c>
      <c r="AG27" s="81" t="e">
        <f>VLOOKUP(B27,栄養データ!$A$2:$J$482,5,)</f>
        <v>#N/A</v>
      </c>
      <c r="AH27" s="81" t="e">
        <f>VLOOKUP(B27,栄養データ!$A$2:$J$482,6,)</f>
        <v>#N/A</v>
      </c>
      <c r="AI27" s="81" t="e">
        <f>VLOOKUP(B27,栄養データ!$A$2:$J$482,7,)</f>
        <v>#N/A</v>
      </c>
      <c r="AJ27" s="81" t="e">
        <f>VLOOKUP(B27,栄養データ!$A$2:$J$482,8,)</f>
        <v>#N/A</v>
      </c>
      <c r="AK27" s="81" t="e">
        <f>VLOOKUP(B27,栄養データ!$A$2:$J$482,9,)</f>
        <v>#N/A</v>
      </c>
      <c r="AL27" s="81" t="e">
        <f>VLOOKUP(B27,栄養データ!$A$2:$J$482,10,)</f>
        <v>#N/A</v>
      </c>
    </row>
    <row r="28" spans="1:38" ht="14.25" customHeight="1" x14ac:dyDescent="0.25">
      <c r="A28" s="82"/>
      <c r="B28" s="83"/>
      <c r="C28" s="84"/>
      <c r="D28" s="85" t="str">
        <f t="shared" si="0"/>
        <v/>
      </c>
      <c r="E28" s="86" t="e">
        <f>IF(AD28="","",AD28)</f>
        <v>#N/A</v>
      </c>
      <c r="F28" s="87" t="str">
        <f t="shared" si="9"/>
        <v/>
      </c>
      <c r="G28" s="73" t="str">
        <f t="shared" si="1"/>
        <v/>
      </c>
      <c r="H28" s="88" t="str">
        <f t="shared" si="10"/>
        <v/>
      </c>
      <c r="I28" s="89" t="str">
        <f t="shared" si="2"/>
        <v/>
      </c>
      <c r="J28" s="90"/>
      <c r="K28" s="81" t="str">
        <f t="shared" si="18"/>
        <v/>
      </c>
      <c r="L28" s="86" t="e">
        <f t="shared" si="11"/>
        <v>#N/A</v>
      </c>
      <c r="M28" s="91" t="str">
        <f t="shared" si="12"/>
        <v/>
      </c>
      <c r="N28" s="86" t="str">
        <f t="shared" si="3"/>
        <v/>
      </c>
      <c r="O28" s="87" t="str">
        <f>P28</f>
        <v/>
      </c>
      <c r="P28" s="89" t="str">
        <f t="shared" si="4"/>
        <v/>
      </c>
      <c r="Q28" s="87" t="str">
        <f t="shared" si="14"/>
        <v/>
      </c>
      <c r="R28" s="89" t="str">
        <f t="shared" si="5"/>
        <v/>
      </c>
      <c r="S28" s="87" t="str">
        <f t="shared" si="15"/>
        <v/>
      </c>
      <c r="T28" s="89" t="str">
        <f t="shared" si="6"/>
        <v/>
      </c>
      <c r="U28" s="87" t="str">
        <f t="shared" si="16"/>
        <v/>
      </c>
      <c r="V28" s="89" t="str">
        <f t="shared" si="7"/>
        <v/>
      </c>
      <c r="W28" s="87" t="str">
        <f t="shared" si="17"/>
        <v/>
      </c>
      <c r="X28" s="86" t="str">
        <f t="shared" si="8"/>
        <v/>
      </c>
      <c r="Y28" s="92"/>
      <c r="Z28" s="97"/>
      <c r="AC28" s="81" t="e">
        <f>VLOOKUP(B28,栄養データ!$A$2:$J$482,1,)</f>
        <v>#N/A</v>
      </c>
      <c r="AD28" s="81" t="e">
        <f>VLOOKUP(B28,栄養データ!$A$2:$J$482,3,)</f>
        <v>#N/A</v>
      </c>
      <c r="AE28" s="81" t="e">
        <f>VLOOKUP(B28,栄養データ!$A$2:$J$482,4,)</f>
        <v>#N/A</v>
      </c>
      <c r="AF28" s="81" t="e">
        <f>VLOOKUP(B28,栄養データ!$A$2:$K$482,11,)</f>
        <v>#N/A</v>
      </c>
      <c r="AG28" s="81" t="e">
        <f>VLOOKUP(B28,栄養データ!$A$2:$J$482,5,)</f>
        <v>#N/A</v>
      </c>
      <c r="AH28" s="81" t="e">
        <f>VLOOKUP(B28,栄養データ!$A$2:$J$482,6,)</f>
        <v>#N/A</v>
      </c>
      <c r="AI28" s="81" t="e">
        <f>VLOOKUP(B28,栄養データ!$A$2:$J$482,7,)</f>
        <v>#N/A</v>
      </c>
      <c r="AJ28" s="81" t="e">
        <f>VLOOKUP(B28,栄養データ!$A$2:$J$482,8,)</f>
        <v>#N/A</v>
      </c>
      <c r="AK28" s="81" t="e">
        <f>VLOOKUP(B28,栄養データ!$A$2:$J$482,9,)</f>
        <v>#N/A</v>
      </c>
      <c r="AL28" s="81" t="e">
        <f>VLOOKUP(B28,栄養データ!$A$2:$J$482,10,)</f>
        <v>#N/A</v>
      </c>
    </row>
    <row r="29" spans="1:38" ht="14.25" customHeight="1" x14ac:dyDescent="0.25">
      <c r="A29" s="82"/>
      <c r="B29" s="83"/>
      <c r="C29" s="84"/>
      <c r="D29" s="85" t="str">
        <f t="shared" si="0"/>
        <v/>
      </c>
      <c r="E29" s="86" t="e">
        <f>IF(AD29="","",AD29)</f>
        <v>#N/A</v>
      </c>
      <c r="F29" s="87" t="str">
        <f t="shared" si="9"/>
        <v/>
      </c>
      <c r="G29" s="73" t="str">
        <f t="shared" si="1"/>
        <v/>
      </c>
      <c r="H29" s="88" t="str">
        <f t="shared" si="10"/>
        <v/>
      </c>
      <c r="I29" s="89" t="str">
        <f t="shared" si="2"/>
        <v/>
      </c>
      <c r="J29" s="90"/>
      <c r="K29" s="81" t="str">
        <f t="shared" si="18"/>
        <v/>
      </c>
      <c r="L29" s="86" t="e">
        <f t="shared" si="11"/>
        <v>#N/A</v>
      </c>
      <c r="M29" s="91" t="str">
        <f t="shared" si="12"/>
        <v/>
      </c>
      <c r="N29" s="86" t="str">
        <f t="shared" si="3"/>
        <v/>
      </c>
      <c r="O29" s="87" t="str">
        <f t="shared" si="13"/>
        <v/>
      </c>
      <c r="P29" s="89" t="str">
        <f t="shared" si="4"/>
        <v/>
      </c>
      <c r="Q29" s="87" t="str">
        <f t="shared" si="14"/>
        <v/>
      </c>
      <c r="R29" s="89" t="str">
        <f t="shared" si="5"/>
        <v/>
      </c>
      <c r="S29" s="87" t="str">
        <f t="shared" si="15"/>
        <v/>
      </c>
      <c r="T29" s="89" t="str">
        <f t="shared" si="6"/>
        <v/>
      </c>
      <c r="U29" s="87" t="str">
        <f t="shared" si="16"/>
        <v/>
      </c>
      <c r="V29" s="89" t="str">
        <f t="shared" si="7"/>
        <v/>
      </c>
      <c r="W29" s="87" t="str">
        <f t="shared" si="17"/>
        <v/>
      </c>
      <c r="X29" s="86" t="str">
        <f t="shared" si="8"/>
        <v/>
      </c>
      <c r="Y29" s="92"/>
      <c r="Z29" s="97"/>
      <c r="AC29" s="81" t="e">
        <f>VLOOKUP(B29,栄養データ!$A$2:$J$482,1,)</f>
        <v>#N/A</v>
      </c>
      <c r="AD29" s="81" t="e">
        <f>VLOOKUP(B29,栄養データ!$A$2:$J$482,3,)</f>
        <v>#N/A</v>
      </c>
      <c r="AE29" s="81" t="e">
        <f>VLOOKUP(B29,栄養データ!$A$2:$J$482,4,)</f>
        <v>#N/A</v>
      </c>
      <c r="AF29" s="81" t="e">
        <f>VLOOKUP(B29,栄養データ!$A$2:$K$482,11,)</f>
        <v>#N/A</v>
      </c>
      <c r="AG29" s="81" t="e">
        <f>VLOOKUP(B29,栄養データ!$A$2:$J$482,5,)</f>
        <v>#N/A</v>
      </c>
      <c r="AH29" s="81" t="e">
        <f>VLOOKUP(B29,栄養データ!$A$2:$J$482,6,)</f>
        <v>#N/A</v>
      </c>
      <c r="AI29" s="81" t="e">
        <f>VLOOKUP(B29,栄養データ!$A$2:$J$482,7,)</f>
        <v>#N/A</v>
      </c>
      <c r="AJ29" s="81" t="e">
        <f>VLOOKUP(B29,栄養データ!$A$2:$J$482,8,)</f>
        <v>#N/A</v>
      </c>
      <c r="AK29" s="81" t="e">
        <f>VLOOKUP(B29,栄養データ!$A$2:$J$482,9,)</f>
        <v>#N/A</v>
      </c>
      <c r="AL29" s="81" t="e">
        <f>VLOOKUP(B29,栄養データ!$A$2:$J$482,10,)</f>
        <v>#N/A</v>
      </c>
    </row>
    <row r="30" spans="1:38" ht="14.25" customHeight="1" x14ac:dyDescent="0.25">
      <c r="A30" s="82"/>
      <c r="B30" s="83"/>
      <c r="C30" s="84"/>
      <c r="D30" s="85" t="str">
        <f t="shared" si="0"/>
        <v/>
      </c>
      <c r="E30" s="86" t="e">
        <f t="shared" ref="E30:E43" si="20">IF(AD30="","",AD30)</f>
        <v>#N/A</v>
      </c>
      <c r="F30" s="87" t="str">
        <f t="shared" si="9"/>
        <v/>
      </c>
      <c r="G30" s="73" t="str">
        <f t="shared" si="1"/>
        <v/>
      </c>
      <c r="H30" s="88" t="str">
        <f t="shared" si="10"/>
        <v/>
      </c>
      <c r="I30" s="89" t="str">
        <f t="shared" si="2"/>
        <v/>
      </c>
      <c r="J30" s="90"/>
      <c r="K30" s="81" t="str">
        <f t="shared" si="18"/>
        <v/>
      </c>
      <c r="L30" s="86" t="e">
        <f t="shared" si="11"/>
        <v>#N/A</v>
      </c>
      <c r="M30" s="91" t="str">
        <f t="shared" si="12"/>
        <v/>
      </c>
      <c r="N30" s="86" t="str">
        <f t="shared" si="3"/>
        <v/>
      </c>
      <c r="O30" s="87" t="str">
        <f t="shared" si="13"/>
        <v/>
      </c>
      <c r="P30" s="89" t="str">
        <f t="shared" si="4"/>
        <v/>
      </c>
      <c r="Q30" s="87" t="str">
        <f>R30</f>
        <v/>
      </c>
      <c r="R30" s="89" t="str">
        <f t="shared" si="5"/>
        <v/>
      </c>
      <c r="S30" s="87" t="str">
        <f t="shared" si="15"/>
        <v/>
      </c>
      <c r="T30" s="89" t="str">
        <f t="shared" si="6"/>
        <v/>
      </c>
      <c r="U30" s="87" t="str">
        <f t="shared" si="16"/>
        <v/>
      </c>
      <c r="V30" s="89" t="str">
        <f t="shared" si="7"/>
        <v/>
      </c>
      <c r="W30" s="87" t="str">
        <f t="shared" si="17"/>
        <v/>
      </c>
      <c r="X30" s="86" t="str">
        <f t="shared" si="8"/>
        <v/>
      </c>
      <c r="Y30" s="92"/>
      <c r="Z30" s="97"/>
      <c r="AC30" s="81" t="e">
        <f>VLOOKUP(B30,栄養データ!$A$2:$J$482,1,)</f>
        <v>#N/A</v>
      </c>
      <c r="AD30" s="81" t="e">
        <f>VLOOKUP(B30,栄養データ!$A$2:$J$482,3,)</f>
        <v>#N/A</v>
      </c>
      <c r="AE30" s="81" t="e">
        <f>VLOOKUP(B30,栄養データ!$A$2:$J$482,4,)</f>
        <v>#N/A</v>
      </c>
      <c r="AF30" s="81" t="e">
        <f>VLOOKUP(B30,栄養データ!$A$2:$K$482,11,)</f>
        <v>#N/A</v>
      </c>
      <c r="AG30" s="81" t="e">
        <f>VLOOKUP(B30,栄養データ!$A$2:$J$482,5,)</f>
        <v>#N/A</v>
      </c>
      <c r="AH30" s="81" t="e">
        <f>VLOOKUP(B30,栄養データ!$A$2:$J$482,6,)</f>
        <v>#N/A</v>
      </c>
      <c r="AI30" s="81" t="e">
        <f>VLOOKUP(B30,栄養データ!$A$2:$J$482,7,)</f>
        <v>#N/A</v>
      </c>
      <c r="AJ30" s="81" t="e">
        <f>VLOOKUP(B30,栄養データ!$A$2:$J$482,8,)</f>
        <v>#N/A</v>
      </c>
      <c r="AK30" s="81" t="e">
        <f>VLOOKUP(B30,栄養データ!$A$2:$J$482,9,)</f>
        <v>#N/A</v>
      </c>
      <c r="AL30" s="81" t="e">
        <f>VLOOKUP(B30,栄養データ!$A$2:$J$482,10,)</f>
        <v>#N/A</v>
      </c>
    </row>
    <row r="31" spans="1:38" ht="14.25" customHeight="1" x14ac:dyDescent="0.25">
      <c r="A31" s="82"/>
      <c r="B31" s="83"/>
      <c r="C31" s="84"/>
      <c r="D31" s="85" t="str">
        <f t="shared" si="0"/>
        <v/>
      </c>
      <c r="E31" s="86" t="e">
        <f t="shared" si="20"/>
        <v>#N/A</v>
      </c>
      <c r="F31" s="87" t="str">
        <f t="shared" si="9"/>
        <v/>
      </c>
      <c r="G31" s="73" t="str">
        <f t="shared" si="1"/>
        <v/>
      </c>
      <c r="H31" s="88" t="str">
        <f t="shared" si="10"/>
        <v/>
      </c>
      <c r="I31" s="89" t="str">
        <f t="shared" si="2"/>
        <v/>
      </c>
      <c r="J31" s="90"/>
      <c r="K31" s="81" t="str">
        <f t="shared" si="18"/>
        <v/>
      </c>
      <c r="L31" s="86" t="e">
        <f t="shared" si="11"/>
        <v>#N/A</v>
      </c>
      <c r="M31" s="91" t="str">
        <f t="shared" si="12"/>
        <v/>
      </c>
      <c r="N31" s="86" t="str">
        <f t="shared" si="3"/>
        <v/>
      </c>
      <c r="O31" s="87" t="str">
        <f t="shared" si="13"/>
        <v/>
      </c>
      <c r="P31" s="89" t="str">
        <f t="shared" si="4"/>
        <v/>
      </c>
      <c r="Q31" s="87" t="str">
        <f t="shared" si="14"/>
        <v/>
      </c>
      <c r="R31" s="89" t="str">
        <f t="shared" si="5"/>
        <v/>
      </c>
      <c r="S31" s="87" t="str">
        <f t="shared" si="15"/>
        <v/>
      </c>
      <c r="T31" s="89" t="str">
        <f t="shared" si="6"/>
        <v/>
      </c>
      <c r="U31" s="87" t="str">
        <f t="shared" si="16"/>
        <v/>
      </c>
      <c r="V31" s="89" t="str">
        <f t="shared" si="7"/>
        <v/>
      </c>
      <c r="W31" s="87" t="str">
        <f t="shared" si="17"/>
        <v/>
      </c>
      <c r="X31" s="86" t="str">
        <f t="shared" si="8"/>
        <v/>
      </c>
      <c r="Y31" s="92"/>
      <c r="Z31" s="97"/>
      <c r="AC31" s="81" t="e">
        <f>VLOOKUP(B31,栄養データ!$A$2:$J$482,1,)</f>
        <v>#N/A</v>
      </c>
      <c r="AD31" s="81" t="e">
        <f>VLOOKUP(B31,栄養データ!$A$2:$J$482,3,)</f>
        <v>#N/A</v>
      </c>
      <c r="AE31" s="81" t="e">
        <f>VLOOKUP(B31,栄養データ!$A$2:$J$482,4,)</f>
        <v>#N/A</v>
      </c>
      <c r="AF31" s="81" t="e">
        <f>VLOOKUP(B31,栄養データ!$A$2:$K$482,11,)</f>
        <v>#N/A</v>
      </c>
      <c r="AG31" s="81" t="e">
        <f>VLOOKUP(B31,栄養データ!$A$2:$J$482,5,)</f>
        <v>#N/A</v>
      </c>
      <c r="AH31" s="81" t="e">
        <f>VLOOKUP(B31,栄養データ!$A$2:$J$482,6,)</f>
        <v>#N/A</v>
      </c>
      <c r="AI31" s="81" t="e">
        <f>VLOOKUP(B31,栄養データ!$A$2:$J$482,7,)</f>
        <v>#N/A</v>
      </c>
      <c r="AJ31" s="81" t="e">
        <f>VLOOKUP(B31,栄養データ!$A$2:$J$482,8,)</f>
        <v>#N/A</v>
      </c>
      <c r="AK31" s="81" t="e">
        <f>VLOOKUP(B31,栄養データ!$A$2:$J$482,9,)</f>
        <v>#N/A</v>
      </c>
      <c r="AL31" s="81" t="e">
        <f>VLOOKUP(B31,栄養データ!$A$2:$J$482,10,)</f>
        <v>#N/A</v>
      </c>
    </row>
    <row r="32" spans="1:38" ht="14.25" customHeight="1" x14ac:dyDescent="0.25">
      <c r="A32" s="82"/>
      <c r="B32" s="83"/>
      <c r="C32" s="84"/>
      <c r="D32" s="85" t="str">
        <f t="shared" si="0"/>
        <v/>
      </c>
      <c r="E32" s="86" t="e">
        <f t="shared" si="20"/>
        <v>#N/A</v>
      </c>
      <c r="F32" s="87" t="str">
        <f t="shared" si="9"/>
        <v/>
      </c>
      <c r="G32" s="73" t="str">
        <f t="shared" si="1"/>
        <v/>
      </c>
      <c r="H32" s="88" t="str">
        <f t="shared" si="10"/>
        <v/>
      </c>
      <c r="I32" s="89" t="str">
        <f t="shared" si="2"/>
        <v/>
      </c>
      <c r="J32" s="90"/>
      <c r="K32" s="81" t="str">
        <f t="shared" si="18"/>
        <v/>
      </c>
      <c r="L32" s="86" t="e">
        <f t="shared" si="11"/>
        <v>#N/A</v>
      </c>
      <c r="M32" s="91" t="str">
        <f t="shared" si="12"/>
        <v/>
      </c>
      <c r="N32" s="86" t="str">
        <f t="shared" si="3"/>
        <v/>
      </c>
      <c r="O32" s="87" t="str">
        <f t="shared" si="13"/>
        <v/>
      </c>
      <c r="P32" s="89" t="str">
        <f t="shared" si="4"/>
        <v/>
      </c>
      <c r="Q32" s="87" t="str">
        <f t="shared" si="14"/>
        <v/>
      </c>
      <c r="R32" s="89" t="str">
        <f t="shared" si="5"/>
        <v/>
      </c>
      <c r="S32" s="87" t="str">
        <f t="shared" si="15"/>
        <v/>
      </c>
      <c r="T32" s="89" t="str">
        <f t="shared" si="6"/>
        <v/>
      </c>
      <c r="U32" s="87" t="str">
        <f t="shared" si="16"/>
        <v/>
      </c>
      <c r="V32" s="89" t="str">
        <f t="shared" si="7"/>
        <v/>
      </c>
      <c r="W32" s="87" t="str">
        <f t="shared" si="17"/>
        <v/>
      </c>
      <c r="X32" s="86" t="str">
        <f t="shared" si="8"/>
        <v/>
      </c>
      <c r="Y32" s="92"/>
      <c r="Z32" s="97"/>
      <c r="AC32" s="81" t="e">
        <f>VLOOKUP(B32,栄養データ!$A$2:$J$482,1,)</f>
        <v>#N/A</v>
      </c>
      <c r="AD32" s="81" t="e">
        <f>VLOOKUP(B32,栄養データ!$A$2:$J$482,3,)</f>
        <v>#N/A</v>
      </c>
      <c r="AE32" s="81" t="e">
        <f>VLOOKUP(B32,栄養データ!$A$2:$J$482,4,)</f>
        <v>#N/A</v>
      </c>
      <c r="AF32" s="81" t="e">
        <f>VLOOKUP(B32,栄養データ!$A$2:$K$482,11,)</f>
        <v>#N/A</v>
      </c>
      <c r="AG32" s="81" t="e">
        <f>VLOOKUP(B32,栄養データ!$A$2:$J$482,5,)</f>
        <v>#N/A</v>
      </c>
      <c r="AH32" s="81" t="e">
        <f>VLOOKUP(B32,栄養データ!$A$2:$J$482,6,)</f>
        <v>#N/A</v>
      </c>
      <c r="AI32" s="81" t="e">
        <f>VLOOKUP(B32,栄養データ!$A$2:$J$482,7,)</f>
        <v>#N/A</v>
      </c>
      <c r="AJ32" s="81" t="e">
        <f>VLOOKUP(B32,栄養データ!$A$2:$J$482,8,)</f>
        <v>#N/A</v>
      </c>
      <c r="AK32" s="81" t="e">
        <f>VLOOKUP(B32,栄養データ!$A$2:$J$482,9,)</f>
        <v>#N/A</v>
      </c>
      <c r="AL32" s="81" t="e">
        <f>VLOOKUP(B32,栄養データ!$A$2:$J$482,10,)</f>
        <v>#N/A</v>
      </c>
    </row>
    <row r="33" spans="1:38" ht="14.25" customHeight="1" x14ac:dyDescent="0.25">
      <c r="A33" s="82"/>
      <c r="B33" s="83"/>
      <c r="C33" s="84"/>
      <c r="D33" s="85" t="str">
        <f t="shared" si="0"/>
        <v/>
      </c>
      <c r="E33" s="86" t="e">
        <f t="shared" si="20"/>
        <v>#N/A</v>
      </c>
      <c r="F33" s="87" t="str">
        <f t="shared" si="9"/>
        <v/>
      </c>
      <c r="G33" s="73" t="str">
        <f t="shared" si="1"/>
        <v/>
      </c>
      <c r="H33" s="88" t="str">
        <f t="shared" si="10"/>
        <v/>
      </c>
      <c r="I33" s="89" t="str">
        <f t="shared" si="2"/>
        <v/>
      </c>
      <c r="J33" s="90"/>
      <c r="K33" s="81" t="str">
        <f t="shared" si="18"/>
        <v/>
      </c>
      <c r="L33" s="86" t="e">
        <f t="shared" si="11"/>
        <v>#N/A</v>
      </c>
      <c r="M33" s="91" t="str">
        <f t="shared" si="12"/>
        <v/>
      </c>
      <c r="N33" s="86" t="str">
        <f t="shared" si="3"/>
        <v/>
      </c>
      <c r="O33" s="87" t="str">
        <f t="shared" si="13"/>
        <v/>
      </c>
      <c r="P33" s="89" t="str">
        <f t="shared" si="4"/>
        <v/>
      </c>
      <c r="Q33" s="87" t="str">
        <f t="shared" si="14"/>
        <v/>
      </c>
      <c r="R33" s="89" t="str">
        <f t="shared" si="5"/>
        <v/>
      </c>
      <c r="S33" s="87" t="str">
        <f t="shared" si="15"/>
        <v/>
      </c>
      <c r="T33" s="89" t="str">
        <f t="shared" si="6"/>
        <v/>
      </c>
      <c r="U33" s="87" t="str">
        <f t="shared" si="16"/>
        <v/>
      </c>
      <c r="V33" s="89" t="str">
        <f t="shared" si="7"/>
        <v/>
      </c>
      <c r="W33" s="87" t="str">
        <f t="shared" si="17"/>
        <v/>
      </c>
      <c r="X33" s="86" t="str">
        <f t="shared" si="8"/>
        <v/>
      </c>
      <c r="Y33" s="92"/>
      <c r="Z33" s="97"/>
      <c r="AC33" s="81" t="e">
        <f>VLOOKUP(B33,栄養データ!$A$2:$J$482,1,)</f>
        <v>#N/A</v>
      </c>
      <c r="AD33" s="81" t="e">
        <f>VLOOKUP(B33,栄養データ!$A$2:$J$482,3,)</f>
        <v>#N/A</v>
      </c>
      <c r="AE33" s="81" t="e">
        <f>VLOOKUP(B33,栄養データ!$A$2:$J$482,4,)</f>
        <v>#N/A</v>
      </c>
      <c r="AF33" s="81" t="e">
        <f>VLOOKUP(B33,栄養データ!$A$2:$K$482,11,)</f>
        <v>#N/A</v>
      </c>
      <c r="AG33" s="81" t="e">
        <f>VLOOKUP(B33,栄養データ!$A$2:$J$482,5,)</f>
        <v>#N/A</v>
      </c>
      <c r="AH33" s="81" t="e">
        <f>VLOOKUP(B33,栄養データ!$A$2:$J$482,6,)</f>
        <v>#N/A</v>
      </c>
      <c r="AI33" s="81" t="e">
        <f>VLOOKUP(B33,栄養データ!$A$2:$J$482,7,)</f>
        <v>#N/A</v>
      </c>
      <c r="AJ33" s="81" t="e">
        <f>VLOOKUP(B33,栄養データ!$A$2:$J$482,8,)</f>
        <v>#N/A</v>
      </c>
      <c r="AK33" s="81" t="e">
        <f>VLOOKUP(B33,栄養データ!$A$2:$J$482,9,)</f>
        <v>#N/A</v>
      </c>
      <c r="AL33" s="81" t="e">
        <f>VLOOKUP(B33,栄養データ!$A$2:$J$482,10,)</f>
        <v>#N/A</v>
      </c>
    </row>
    <row r="34" spans="1:38" ht="14.25" customHeight="1" x14ac:dyDescent="0.25">
      <c r="A34" s="82"/>
      <c r="B34" s="83"/>
      <c r="C34" s="84"/>
      <c r="D34" s="85" t="str">
        <f t="shared" si="0"/>
        <v/>
      </c>
      <c r="E34" s="86" t="e">
        <f t="shared" si="20"/>
        <v>#N/A</v>
      </c>
      <c r="F34" s="87" t="str">
        <f t="shared" si="9"/>
        <v/>
      </c>
      <c r="G34" s="73" t="str">
        <f t="shared" si="1"/>
        <v/>
      </c>
      <c r="H34" s="88" t="str">
        <f t="shared" si="10"/>
        <v/>
      </c>
      <c r="I34" s="89" t="str">
        <f t="shared" si="2"/>
        <v/>
      </c>
      <c r="J34" s="90"/>
      <c r="K34" s="81" t="str">
        <f t="shared" si="18"/>
        <v/>
      </c>
      <c r="L34" s="86" t="e">
        <f t="shared" si="11"/>
        <v>#N/A</v>
      </c>
      <c r="M34" s="91" t="str">
        <f t="shared" si="12"/>
        <v/>
      </c>
      <c r="N34" s="86" t="str">
        <f t="shared" si="3"/>
        <v/>
      </c>
      <c r="O34" s="87" t="str">
        <f t="shared" si="13"/>
        <v/>
      </c>
      <c r="P34" s="89" t="str">
        <f t="shared" si="4"/>
        <v/>
      </c>
      <c r="Q34" s="87" t="str">
        <f t="shared" si="14"/>
        <v/>
      </c>
      <c r="R34" s="89" t="str">
        <f t="shared" si="5"/>
        <v/>
      </c>
      <c r="S34" s="87" t="str">
        <f t="shared" si="15"/>
        <v/>
      </c>
      <c r="T34" s="89" t="str">
        <f t="shared" si="6"/>
        <v/>
      </c>
      <c r="U34" s="87" t="str">
        <f t="shared" si="16"/>
        <v/>
      </c>
      <c r="V34" s="89" t="str">
        <f t="shared" si="7"/>
        <v/>
      </c>
      <c r="W34" s="87" t="str">
        <f t="shared" si="17"/>
        <v/>
      </c>
      <c r="X34" s="86" t="str">
        <f t="shared" si="8"/>
        <v/>
      </c>
      <c r="Y34" s="92"/>
      <c r="Z34" s="97"/>
      <c r="AC34" s="81" t="e">
        <f>VLOOKUP(B34,栄養データ!$A$2:$J$482,1,)</f>
        <v>#N/A</v>
      </c>
      <c r="AD34" s="81" t="e">
        <f>VLOOKUP(B34,栄養データ!$A$2:$J$482,3,)</f>
        <v>#N/A</v>
      </c>
      <c r="AE34" s="81" t="e">
        <f>VLOOKUP(B34,栄養データ!$A$2:$J$482,4,)</f>
        <v>#N/A</v>
      </c>
      <c r="AF34" s="81" t="e">
        <f>VLOOKUP(B34,栄養データ!$A$2:$K$482,11,)</f>
        <v>#N/A</v>
      </c>
      <c r="AG34" s="81" t="e">
        <f>VLOOKUP(B34,栄養データ!$A$2:$J$482,5,)</f>
        <v>#N/A</v>
      </c>
      <c r="AH34" s="81" t="e">
        <f>VLOOKUP(B34,栄養データ!$A$2:$J$482,6,)</f>
        <v>#N/A</v>
      </c>
      <c r="AI34" s="81" t="e">
        <f>VLOOKUP(B34,栄養データ!$A$2:$J$482,7,)</f>
        <v>#N/A</v>
      </c>
      <c r="AJ34" s="81" t="e">
        <f>VLOOKUP(B34,栄養データ!$A$2:$J$482,8,)</f>
        <v>#N/A</v>
      </c>
      <c r="AK34" s="81" t="e">
        <f>VLOOKUP(B34,栄養データ!$A$2:$J$482,9,)</f>
        <v>#N/A</v>
      </c>
      <c r="AL34" s="81" t="e">
        <f>VLOOKUP(B34,栄養データ!$A$2:$J$482,10,)</f>
        <v>#N/A</v>
      </c>
    </row>
    <row r="35" spans="1:38" ht="14.25" customHeight="1" x14ac:dyDescent="0.25">
      <c r="A35" s="82"/>
      <c r="B35" s="83"/>
      <c r="C35" s="84"/>
      <c r="D35" s="85" t="str">
        <f t="shared" si="0"/>
        <v/>
      </c>
      <c r="E35" s="86" t="e">
        <f t="shared" si="20"/>
        <v>#N/A</v>
      </c>
      <c r="F35" s="87" t="str">
        <f t="shared" si="9"/>
        <v/>
      </c>
      <c r="G35" s="73" t="str">
        <f t="shared" si="1"/>
        <v/>
      </c>
      <c r="H35" s="88" t="str">
        <f t="shared" si="10"/>
        <v/>
      </c>
      <c r="I35" s="89" t="str">
        <f t="shared" si="2"/>
        <v/>
      </c>
      <c r="J35" s="90"/>
      <c r="K35" s="81" t="str">
        <f t="shared" si="18"/>
        <v/>
      </c>
      <c r="L35" s="86" t="e">
        <f t="shared" si="11"/>
        <v>#N/A</v>
      </c>
      <c r="M35" s="91" t="str">
        <f t="shared" si="12"/>
        <v/>
      </c>
      <c r="N35" s="86" t="str">
        <f t="shared" si="3"/>
        <v/>
      </c>
      <c r="O35" s="87" t="str">
        <f t="shared" si="13"/>
        <v/>
      </c>
      <c r="P35" s="89" t="str">
        <f t="shared" si="4"/>
        <v/>
      </c>
      <c r="Q35" s="87" t="str">
        <f t="shared" si="14"/>
        <v/>
      </c>
      <c r="R35" s="89" t="str">
        <f t="shared" si="5"/>
        <v/>
      </c>
      <c r="S35" s="87" t="str">
        <f t="shared" si="15"/>
        <v/>
      </c>
      <c r="T35" s="89" t="str">
        <f t="shared" si="6"/>
        <v/>
      </c>
      <c r="U35" s="87" t="str">
        <f t="shared" si="16"/>
        <v/>
      </c>
      <c r="V35" s="89" t="str">
        <f t="shared" si="7"/>
        <v/>
      </c>
      <c r="W35" s="87" t="str">
        <f t="shared" si="17"/>
        <v/>
      </c>
      <c r="X35" s="86" t="str">
        <f t="shared" si="8"/>
        <v/>
      </c>
      <c r="Y35" s="92"/>
      <c r="Z35" s="97"/>
      <c r="AC35" s="81" t="e">
        <f>VLOOKUP(B35,栄養データ!$A$2:$J$482,1,)</f>
        <v>#N/A</v>
      </c>
      <c r="AD35" s="81" t="e">
        <f>VLOOKUP(B35,栄養データ!$A$2:$J$482,3,)</f>
        <v>#N/A</v>
      </c>
      <c r="AE35" s="81" t="e">
        <f>VLOOKUP(B35,栄養データ!$A$2:$J$482,4,)</f>
        <v>#N/A</v>
      </c>
      <c r="AF35" s="81" t="e">
        <f>VLOOKUP(B35,栄養データ!$A$2:$K$482,11,)</f>
        <v>#N/A</v>
      </c>
      <c r="AG35" s="81" t="e">
        <f>VLOOKUP(B35,栄養データ!$A$2:$J$482,5,)</f>
        <v>#N/A</v>
      </c>
      <c r="AH35" s="81" t="e">
        <f>VLOOKUP(B35,栄養データ!$A$2:$J$482,6,)</f>
        <v>#N/A</v>
      </c>
      <c r="AI35" s="81" t="e">
        <f>VLOOKUP(B35,栄養データ!$A$2:$J$482,7,)</f>
        <v>#N/A</v>
      </c>
      <c r="AJ35" s="81" t="e">
        <f>VLOOKUP(B35,栄養データ!$A$2:$J$482,8,)</f>
        <v>#N/A</v>
      </c>
      <c r="AK35" s="81" t="e">
        <f>VLOOKUP(B35,栄養データ!$A$2:$J$482,9,)</f>
        <v>#N/A</v>
      </c>
      <c r="AL35" s="81" t="e">
        <f>VLOOKUP(B35,栄養データ!$A$2:$J$482,10,)</f>
        <v>#N/A</v>
      </c>
    </row>
    <row r="36" spans="1:38" ht="14.25" customHeight="1" x14ac:dyDescent="0.25">
      <c r="A36" s="82"/>
      <c r="B36" s="83"/>
      <c r="C36" s="84"/>
      <c r="D36" s="85" t="str">
        <f t="shared" si="0"/>
        <v/>
      </c>
      <c r="E36" s="86" t="e">
        <f t="shared" si="20"/>
        <v>#N/A</v>
      </c>
      <c r="F36" s="87" t="str">
        <f t="shared" si="9"/>
        <v/>
      </c>
      <c r="G36" s="73" t="str">
        <f t="shared" si="1"/>
        <v/>
      </c>
      <c r="H36" s="88" t="str">
        <f t="shared" si="10"/>
        <v/>
      </c>
      <c r="I36" s="89" t="str">
        <f t="shared" si="2"/>
        <v/>
      </c>
      <c r="J36" s="90"/>
      <c r="K36" s="81" t="str">
        <f t="shared" si="18"/>
        <v/>
      </c>
      <c r="L36" s="86" t="e">
        <f t="shared" si="11"/>
        <v>#N/A</v>
      </c>
      <c r="M36" s="91" t="str">
        <f t="shared" si="12"/>
        <v/>
      </c>
      <c r="N36" s="86" t="str">
        <f t="shared" si="3"/>
        <v/>
      </c>
      <c r="O36" s="87" t="str">
        <f t="shared" si="13"/>
        <v/>
      </c>
      <c r="P36" s="89" t="str">
        <f t="shared" si="4"/>
        <v/>
      </c>
      <c r="Q36" s="87" t="str">
        <f t="shared" si="14"/>
        <v/>
      </c>
      <c r="R36" s="89" t="str">
        <f t="shared" si="5"/>
        <v/>
      </c>
      <c r="S36" s="87" t="str">
        <f t="shared" si="15"/>
        <v/>
      </c>
      <c r="T36" s="89" t="str">
        <f t="shared" si="6"/>
        <v/>
      </c>
      <c r="U36" s="87" t="str">
        <f t="shared" si="16"/>
        <v/>
      </c>
      <c r="V36" s="89" t="str">
        <f t="shared" si="7"/>
        <v/>
      </c>
      <c r="W36" s="87" t="str">
        <f t="shared" si="17"/>
        <v/>
      </c>
      <c r="X36" s="86" t="str">
        <f t="shared" si="8"/>
        <v/>
      </c>
      <c r="Y36" s="92"/>
      <c r="Z36" s="97"/>
      <c r="AC36" s="81" t="e">
        <f>VLOOKUP(B36,栄養データ!$A$2:$J$482,1,)</f>
        <v>#N/A</v>
      </c>
      <c r="AD36" s="81" t="e">
        <f>VLOOKUP(B36,栄養データ!$A$2:$J$482,3,)</f>
        <v>#N/A</v>
      </c>
      <c r="AE36" s="81" t="e">
        <f>VLOOKUP(B36,栄養データ!$A$2:$J$482,4,)</f>
        <v>#N/A</v>
      </c>
      <c r="AF36" s="81" t="e">
        <f>VLOOKUP(B36,栄養データ!$A$2:$K$482,11,)</f>
        <v>#N/A</v>
      </c>
      <c r="AG36" s="81" t="e">
        <f>VLOOKUP(B36,栄養データ!$A$2:$J$482,5,)</f>
        <v>#N/A</v>
      </c>
      <c r="AH36" s="81" t="e">
        <f>VLOOKUP(B36,栄養データ!$A$2:$J$482,6,)</f>
        <v>#N/A</v>
      </c>
      <c r="AI36" s="81" t="e">
        <f>VLOOKUP(B36,栄養データ!$A$2:$J$482,7,)</f>
        <v>#N/A</v>
      </c>
      <c r="AJ36" s="81" t="e">
        <f>VLOOKUP(B36,栄養データ!$A$2:$J$482,8,)</f>
        <v>#N/A</v>
      </c>
      <c r="AK36" s="81" t="e">
        <f>VLOOKUP(B36,栄養データ!$A$2:$J$482,9,)</f>
        <v>#N/A</v>
      </c>
      <c r="AL36" s="81" t="e">
        <f>VLOOKUP(B36,栄養データ!$A$2:$J$482,10,)</f>
        <v>#N/A</v>
      </c>
    </row>
    <row r="37" spans="1:38" ht="14.25" customHeight="1" x14ac:dyDescent="0.25">
      <c r="A37" s="82"/>
      <c r="B37" s="83"/>
      <c r="C37" s="84"/>
      <c r="D37" s="85" t="str">
        <f t="shared" si="0"/>
        <v/>
      </c>
      <c r="E37" s="86" t="e">
        <f t="shared" si="20"/>
        <v>#N/A</v>
      </c>
      <c r="F37" s="87" t="str">
        <f t="shared" si="9"/>
        <v/>
      </c>
      <c r="G37" s="73" t="str">
        <f t="shared" si="1"/>
        <v/>
      </c>
      <c r="H37" s="88" t="str">
        <f t="shared" si="10"/>
        <v/>
      </c>
      <c r="I37" s="89" t="str">
        <f t="shared" si="2"/>
        <v/>
      </c>
      <c r="J37" s="90"/>
      <c r="K37" s="81" t="str">
        <f t="shared" si="18"/>
        <v/>
      </c>
      <c r="L37" s="86" t="e">
        <f t="shared" si="11"/>
        <v>#N/A</v>
      </c>
      <c r="M37" s="91" t="str">
        <f t="shared" si="12"/>
        <v/>
      </c>
      <c r="N37" s="86" t="str">
        <f t="shared" si="3"/>
        <v/>
      </c>
      <c r="O37" s="87" t="str">
        <f t="shared" si="13"/>
        <v/>
      </c>
      <c r="P37" s="89" t="str">
        <f t="shared" si="4"/>
        <v/>
      </c>
      <c r="Q37" s="87" t="str">
        <f t="shared" si="14"/>
        <v/>
      </c>
      <c r="R37" s="89" t="str">
        <f t="shared" si="5"/>
        <v/>
      </c>
      <c r="S37" s="87" t="str">
        <f t="shared" si="15"/>
        <v/>
      </c>
      <c r="T37" s="89" t="str">
        <f t="shared" si="6"/>
        <v/>
      </c>
      <c r="U37" s="87" t="str">
        <f t="shared" si="16"/>
        <v/>
      </c>
      <c r="V37" s="89" t="str">
        <f t="shared" si="7"/>
        <v/>
      </c>
      <c r="W37" s="87" t="str">
        <f t="shared" si="17"/>
        <v/>
      </c>
      <c r="X37" s="86" t="str">
        <f t="shared" si="8"/>
        <v/>
      </c>
      <c r="Y37" s="92"/>
      <c r="Z37" s="95"/>
      <c r="AC37" s="81" t="e">
        <f>VLOOKUP(B37,栄養データ!$A$2:$J$482,1,)</f>
        <v>#N/A</v>
      </c>
      <c r="AD37" s="81" t="e">
        <f>VLOOKUP(B37,栄養データ!$A$2:$J$482,3,)</f>
        <v>#N/A</v>
      </c>
      <c r="AE37" s="81" t="e">
        <f>VLOOKUP(B37,栄養データ!$A$2:$J$482,4,)</f>
        <v>#N/A</v>
      </c>
      <c r="AF37" s="81" t="e">
        <f>VLOOKUP(B37,栄養データ!$A$2:$K$482,11,)</f>
        <v>#N/A</v>
      </c>
      <c r="AG37" s="81" t="e">
        <f>VLOOKUP(B37,栄養データ!$A$2:$J$482,5,)</f>
        <v>#N/A</v>
      </c>
      <c r="AH37" s="81" t="e">
        <f>VLOOKUP(B37,栄養データ!$A$2:$J$482,6,)</f>
        <v>#N/A</v>
      </c>
      <c r="AI37" s="81" t="e">
        <f>VLOOKUP(B37,栄養データ!$A$2:$J$482,7,)</f>
        <v>#N/A</v>
      </c>
      <c r="AJ37" s="81" t="e">
        <f>VLOOKUP(B37,栄養データ!$A$2:$J$482,8,)</f>
        <v>#N/A</v>
      </c>
      <c r="AK37" s="81" t="e">
        <f>VLOOKUP(B37,栄養データ!$A$2:$J$482,9,)</f>
        <v>#N/A</v>
      </c>
      <c r="AL37" s="81" t="e">
        <f>VLOOKUP(B37,栄養データ!$A$2:$J$482,10,)</f>
        <v>#N/A</v>
      </c>
    </row>
    <row r="38" spans="1:38" ht="14.25" customHeight="1" x14ac:dyDescent="0.25">
      <c r="A38" s="98"/>
      <c r="B38" s="83"/>
      <c r="C38" s="84"/>
      <c r="D38" s="85" t="str">
        <f t="shared" si="0"/>
        <v/>
      </c>
      <c r="E38" s="86" t="e">
        <f t="shared" si="20"/>
        <v>#N/A</v>
      </c>
      <c r="F38" s="87" t="str">
        <f t="shared" si="9"/>
        <v/>
      </c>
      <c r="G38" s="73" t="str">
        <f t="shared" si="1"/>
        <v/>
      </c>
      <c r="H38" s="88" t="str">
        <f t="shared" si="10"/>
        <v/>
      </c>
      <c r="I38" s="89" t="str">
        <f t="shared" si="2"/>
        <v/>
      </c>
      <c r="J38" s="90"/>
      <c r="K38" s="81" t="str">
        <f t="shared" si="18"/>
        <v/>
      </c>
      <c r="L38" s="86" t="e">
        <f t="shared" si="11"/>
        <v>#N/A</v>
      </c>
      <c r="M38" s="91" t="str">
        <f t="shared" si="12"/>
        <v/>
      </c>
      <c r="N38" s="86" t="str">
        <f t="shared" si="3"/>
        <v/>
      </c>
      <c r="O38" s="87" t="str">
        <f t="shared" si="13"/>
        <v/>
      </c>
      <c r="P38" s="89" t="str">
        <f t="shared" si="4"/>
        <v/>
      </c>
      <c r="Q38" s="87" t="str">
        <f t="shared" si="14"/>
        <v/>
      </c>
      <c r="R38" s="89" t="str">
        <f t="shared" si="5"/>
        <v/>
      </c>
      <c r="S38" s="87" t="str">
        <f t="shared" si="15"/>
        <v/>
      </c>
      <c r="T38" s="89" t="str">
        <f t="shared" si="6"/>
        <v/>
      </c>
      <c r="U38" s="87" t="str">
        <f t="shared" si="16"/>
        <v/>
      </c>
      <c r="V38" s="89" t="str">
        <f t="shared" si="7"/>
        <v/>
      </c>
      <c r="W38" s="87" t="str">
        <f t="shared" si="17"/>
        <v/>
      </c>
      <c r="X38" s="86" t="str">
        <f t="shared" si="8"/>
        <v/>
      </c>
      <c r="Y38" s="92"/>
      <c r="Z38" s="95"/>
      <c r="AC38" s="81" t="e">
        <f>VLOOKUP(B38,栄養データ!$A$2:$J$482,1,)</f>
        <v>#N/A</v>
      </c>
      <c r="AD38" s="81" t="e">
        <f>VLOOKUP(B38,栄養データ!$A$2:$J$482,3,)</f>
        <v>#N/A</v>
      </c>
      <c r="AE38" s="81" t="e">
        <f>VLOOKUP(B38,栄養データ!$A$2:$J$482,4,)</f>
        <v>#N/A</v>
      </c>
      <c r="AF38" s="81" t="e">
        <f>VLOOKUP(B38,栄養データ!$A$2:$K$482,11,)</f>
        <v>#N/A</v>
      </c>
      <c r="AG38" s="81" t="e">
        <f>VLOOKUP(B38,栄養データ!$A$2:$J$482,5,)</f>
        <v>#N/A</v>
      </c>
      <c r="AH38" s="81" t="e">
        <f>VLOOKUP(B38,栄養データ!$A$2:$J$482,6,)</f>
        <v>#N/A</v>
      </c>
      <c r="AI38" s="81" t="e">
        <f>VLOOKUP(B38,栄養データ!$A$2:$J$482,7,)</f>
        <v>#N/A</v>
      </c>
      <c r="AJ38" s="81" t="e">
        <f>VLOOKUP(B38,栄養データ!$A$2:$J$482,8,)</f>
        <v>#N/A</v>
      </c>
      <c r="AK38" s="81" t="e">
        <f>VLOOKUP(B38,栄養データ!$A$2:$J$482,9,)</f>
        <v>#N/A</v>
      </c>
      <c r="AL38" s="81" t="e">
        <f>VLOOKUP(B38,栄養データ!$A$2:$J$482,10,)</f>
        <v>#N/A</v>
      </c>
    </row>
    <row r="39" spans="1:38" ht="14.25" customHeight="1" x14ac:dyDescent="0.25">
      <c r="A39" s="98"/>
      <c r="B39" s="83"/>
      <c r="C39" s="84"/>
      <c r="D39" s="85" t="str">
        <f t="shared" si="0"/>
        <v/>
      </c>
      <c r="E39" s="86" t="e">
        <f t="shared" si="20"/>
        <v>#N/A</v>
      </c>
      <c r="F39" s="87" t="str">
        <f t="shared" si="9"/>
        <v/>
      </c>
      <c r="G39" s="73" t="str">
        <f t="shared" si="1"/>
        <v/>
      </c>
      <c r="H39" s="88" t="str">
        <f t="shared" si="10"/>
        <v/>
      </c>
      <c r="I39" s="89" t="str">
        <f t="shared" si="2"/>
        <v/>
      </c>
      <c r="J39" s="90"/>
      <c r="K39" s="81" t="str">
        <f>IF(B39="","",L39)</f>
        <v/>
      </c>
      <c r="L39" s="86" t="e">
        <f t="shared" si="11"/>
        <v>#N/A</v>
      </c>
      <c r="M39" s="91" t="str">
        <f t="shared" si="12"/>
        <v/>
      </c>
      <c r="N39" s="86" t="str">
        <f t="shared" si="3"/>
        <v/>
      </c>
      <c r="O39" s="87" t="str">
        <f t="shared" si="13"/>
        <v/>
      </c>
      <c r="P39" s="89" t="str">
        <f t="shared" si="4"/>
        <v/>
      </c>
      <c r="Q39" s="87" t="str">
        <f t="shared" si="14"/>
        <v/>
      </c>
      <c r="R39" s="89" t="str">
        <f t="shared" si="5"/>
        <v/>
      </c>
      <c r="S39" s="87" t="str">
        <f t="shared" si="15"/>
        <v/>
      </c>
      <c r="T39" s="89" t="str">
        <f t="shared" si="6"/>
        <v/>
      </c>
      <c r="U39" s="87" t="str">
        <f t="shared" si="16"/>
        <v/>
      </c>
      <c r="V39" s="89" t="str">
        <f t="shared" si="7"/>
        <v/>
      </c>
      <c r="W39" s="87" t="str">
        <f t="shared" si="17"/>
        <v/>
      </c>
      <c r="X39" s="86" t="str">
        <f t="shared" si="8"/>
        <v/>
      </c>
      <c r="Y39" s="92"/>
      <c r="Z39" s="95"/>
      <c r="AC39" s="81" t="e">
        <f>VLOOKUP(B39,栄養データ!$A$2:$J$482,1,)</f>
        <v>#N/A</v>
      </c>
      <c r="AD39" s="81" t="e">
        <f>VLOOKUP(B39,栄養データ!$A$2:$J$482,3,)</f>
        <v>#N/A</v>
      </c>
      <c r="AE39" s="81" t="e">
        <f>VLOOKUP(B39,栄養データ!$A$2:$J$482,4,)</f>
        <v>#N/A</v>
      </c>
      <c r="AF39" s="81" t="e">
        <f>VLOOKUP(B39,栄養データ!$A$2:$K$482,11,)</f>
        <v>#N/A</v>
      </c>
      <c r="AG39" s="81" t="e">
        <f>VLOOKUP(B39,栄養データ!$A$2:$J$482,5,)</f>
        <v>#N/A</v>
      </c>
      <c r="AH39" s="81" t="e">
        <f>VLOOKUP(B39,栄養データ!$A$2:$J$482,6,)</f>
        <v>#N/A</v>
      </c>
      <c r="AI39" s="81" t="e">
        <f>VLOOKUP(B39,栄養データ!$A$2:$J$482,7,)</f>
        <v>#N/A</v>
      </c>
      <c r="AJ39" s="81" t="e">
        <f>VLOOKUP(B39,栄養データ!$A$2:$J$482,8,)</f>
        <v>#N/A</v>
      </c>
      <c r="AK39" s="81" t="e">
        <f>VLOOKUP(B39,栄養データ!$A$2:$J$482,9,)</f>
        <v>#N/A</v>
      </c>
      <c r="AL39" s="81" t="e">
        <f>VLOOKUP(B39,栄養データ!$A$2:$J$482,10,)</f>
        <v>#N/A</v>
      </c>
    </row>
    <row r="40" spans="1:38" s="49" customFormat="1" ht="14.25" customHeight="1" x14ac:dyDescent="0.25">
      <c r="A40" s="98"/>
      <c r="B40" s="83"/>
      <c r="C40" s="84"/>
      <c r="D40" s="85" t="str">
        <f t="shared" si="0"/>
        <v/>
      </c>
      <c r="E40" s="86" t="e">
        <f t="shared" si="20"/>
        <v>#N/A</v>
      </c>
      <c r="F40" s="87" t="str">
        <f t="shared" si="9"/>
        <v/>
      </c>
      <c r="G40" s="73" t="str">
        <f t="shared" si="1"/>
        <v/>
      </c>
      <c r="H40" s="88" t="str">
        <f t="shared" si="10"/>
        <v/>
      </c>
      <c r="I40" s="89" t="str">
        <f t="shared" si="2"/>
        <v/>
      </c>
      <c r="J40" s="90"/>
      <c r="K40" s="81" t="str">
        <f t="shared" si="18"/>
        <v/>
      </c>
      <c r="L40" s="86" t="e">
        <f t="shared" si="11"/>
        <v>#N/A</v>
      </c>
      <c r="M40" s="91" t="str">
        <f t="shared" si="12"/>
        <v/>
      </c>
      <c r="N40" s="86" t="str">
        <f t="shared" si="3"/>
        <v/>
      </c>
      <c r="O40" s="87" t="str">
        <f t="shared" si="13"/>
        <v/>
      </c>
      <c r="P40" s="89" t="str">
        <f t="shared" si="4"/>
        <v/>
      </c>
      <c r="Q40" s="87" t="str">
        <f t="shared" si="14"/>
        <v/>
      </c>
      <c r="R40" s="89" t="str">
        <f t="shared" si="5"/>
        <v/>
      </c>
      <c r="S40" s="87" t="str">
        <f t="shared" si="15"/>
        <v/>
      </c>
      <c r="T40" s="89" t="str">
        <f t="shared" si="6"/>
        <v/>
      </c>
      <c r="U40" s="87" t="str">
        <f t="shared" si="16"/>
        <v/>
      </c>
      <c r="V40" s="89" t="str">
        <f t="shared" si="7"/>
        <v/>
      </c>
      <c r="W40" s="87" t="str">
        <f t="shared" si="17"/>
        <v/>
      </c>
      <c r="X40" s="86" t="str">
        <f t="shared" si="8"/>
        <v/>
      </c>
      <c r="Y40" s="92"/>
      <c r="Z40" s="99"/>
      <c r="AC40" s="81" t="e">
        <f>VLOOKUP(B40,栄養データ!$A$2:$J$482,1,)</f>
        <v>#N/A</v>
      </c>
      <c r="AD40" s="81" t="e">
        <f>VLOOKUP(B40,栄養データ!$A$2:$J$482,3,)</f>
        <v>#N/A</v>
      </c>
      <c r="AE40" s="81" t="e">
        <f>VLOOKUP(B40,栄養データ!$A$2:$J$482,4,)</f>
        <v>#N/A</v>
      </c>
      <c r="AF40" s="81" t="e">
        <f>VLOOKUP(B40,栄養データ!$A$2:$K$482,11,)</f>
        <v>#N/A</v>
      </c>
      <c r="AG40" s="81" t="e">
        <f>VLOOKUP(B40,栄養データ!$A$2:$J$482,5,)</f>
        <v>#N/A</v>
      </c>
      <c r="AH40" s="81" t="e">
        <f>VLOOKUP(B40,栄養データ!$A$2:$J$482,6,)</f>
        <v>#N/A</v>
      </c>
      <c r="AI40" s="81" t="e">
        <f>VLOOKUP(B40,栄養データ!$A$2:$J$482,7,)</f>
        <v>#N/A</v>
      </c>
      <c r="AJ40" s="81" t="e">
        <f>VLOOKUP(B40,栄養データ!$A$2:$J$482,8,)</f>
        <v>#N/A</v>
      </c>
      <c r="AK40" s="81" t="e">
        <f>VLOOKUP(B40,栄養データ!$A$2:$J$482,9,)</f>
        <v>#N/A</v>
      </c>
      <c r="AL40" s="81" t="e">
        <f>VLOOKUP(B40,栄養データ!$A$2:$J$482,10,)</f>
        <v>#N/A</v>
      </c>
    </row>
    <row r="41" spans="1:38" ht="14.25" customHeight="1" x14ac:dyDescent="0.25">
      <c r="A41" s="82"/>
      <c r="B41" s="83"/>
      <c r="C41" s="84"/>
      <c r="D41" s="85" t="str">
        <f t="shared" si="0"/>
        <v/>
      </c>
      <c r="E41" s="86" t="e">
        <f t="shared" si="20"/>
        <v>#N/A</v>
      </c>
      <c r="F41" s="87" t="str">
        <f t="shared" si="9"/>
        <v/>
      </c>
      <c r="G41" s="73" t="str">
        <f t="shared" si="1"/>
        <v/>
      </c>
      <c r="H41" s="88" t="str">
        <f t="shared" si="10"/>
        <v/>
      </c>
      <c r="I41" s="89" t="str">
        <f t="shared" si="2"/>
        <v/>
      </c>
      <c r="J41" s="90"/>
      <c r="K41" s="81" t="str">
        <f t="shared" si="18"/>
        <v/>
      </c>
      <c r="L41" s="86" t="e">
        <f t="shared" si="11"/>
        <v>#N/A</v>
      </c>
      <c r="M41" s="91" t="str">
        <f t="shared" si="12"/>
        <v/>
      </c>
      <c r="N41" s="86" t="str">
        <f t="shared" si="3"/>
        <v/>
      </c>
      <c r="O41" s="87" t="str">
        <f t="shared" si="13"/>
        <v/>
      </c>
      <c r="P41" s="89" t="str">
        <f t="shared" si="4"/>
        <v/>
      </c>
      <c r="Q41" s="87" t="str">
        <f t="shared" si="14"/>
        <v/>
      </c>
      <c r="R41" s="89" t="str">
        <f t="shared" si="5"/>
        <v/>
      </c>
      <c r="S41" s="87" t="str">
        <f t="shared" si="15"/>
        <v/>
      </c>
      <c r="T41" s="89" t="str">
        <f t="shared" si="6"/>
        <v/>
      </c>
      <c r="U41" s="87" t="str">
        <f t="shared" si="16"/>
        <v/>
      </c>
      <c r="V41" s="89" t="str">
        <f t="shared" si="7"/>
        <v/>
      </c>
      <c r="W41" s="87" t="str">
        <f t="shared" si="17"/>
        <v/>
      </c>
      <c r="X41" s="86" t="str">
        <f t="shared" si="8"/>
        <v/>
      </c>
      <c r="Y41" s="100"/>
      <c r="Z41" s="101"/>
      <c r="AC41" s="81" t="e">
        <f>VLOOKUP(B41,栄養データ!$A$2:$J$482,1,)</f>
        <v>#N/A</v>
      </c>
      <c r="AD41" s="81" t="e">
        <f>VLOOKUP(B41,栄養データ!$A$2:$J$482,3,)</f>
        <v>#N/A</v>
      </c>
      <c r="AE41" s="81" t="e">
        <f>VLOOKUP(B41,栄養データ!$A$2:$J$482,4,)</f>
        <v>#N/A</v>
      </c>
      <c r="AF41" s="81" t="e">
        <f>VLOOKUP(B41,栄養データ!$A$2:$K$482,11,)</f>
        <v>#N/A</v>
      </c>
      <c r="AG41" s="81" t="e">
        <f>VLOOKUP(B41,栄養データ!$A$2:$J$482,5,)</f>
        <v>#N/A</v>
      </c>
      <c r="AH41" s="81" t="e">
        <f>VLOOKUP(B41,栄養データ!$A$2:$J$482,6,)</f>
        <v>#N/A</v>
      </c>
      <c r="AI41" s="81" t="e">
        <f>VLOOKUP(B41,栄養データ!$A$2:$J$482,7,)</f>
        <v>#N/A</v>
      </c>
      <c r="AJ41" s="81" t="e">
        <f>VLOOKUP(B41,栄養データ!$A$2:$J$482,8,)</f>
        <v>#N/A</v>
      </c>
      <c r="AK41" s="81" t="e">
        <f>VLOOKUP(B41,栄養データ!$A$2:$J$482,9,)</f>
        <v>#N/A</v>
      </c>
      <c r="AL41" s="81" t="e">
        <f>VLOOKUP(B41,栄養データ!$A$2:$J$482,10,)</f>
        <v>#N/A</v>
      </c>
    </row>
    <row r="42" spans="1:38" ht="14.25" customHeight="1" x14ac:dyDescent="0.25">
      <c r="A42" s="82"/>
      <c r="B42" s="83"/>
      <c r="C42" s="84"/>
      <c r="D42" s="85" t="str">
        <f t="shared" si="0"/>
        <v/>
      </c>
      <c r="E42" s="86" t="e">
        <f t="shared" si="20"/>
        <v>#N/A</v>
      </c>
      <c r="F42" s="87" t="str">
        <f t="shared" si="9"/>
        <v/>
      </c>
      <c r="G42" s="73" t="str">
        <f t="shared" si="1"/>
        <v/>
      </c>
      <c r="H42" s="88" t="str">
        <f t="shared" si="10"/>
        <v/>
      </c>
      <c r="I42" s="89" t="str">
        <f t="shared" si="2"/>
        <v/>
      </c>
      <c r="J42" s="90"/>
      <c r="K42" s="81" t="str">
        <f t="shared" si="18"/>
        <v/>
      </c>
      <c r="L42" s="86" t="e">
        <f t="shared" si="11"/>
        <v>#N/A</v>
      </c>
      <c r="M42" s="91" t="str">
        <f t="shared" si="12"/>
        <v/>
      </c>
      <c r="N42" s="86" t="str">
        <f t="shared" si="3"/>
        <v/>
      </c>
      <c r="O42" s="87" t="str">
        <f t="shared" si="13"/>
        <v/>
      </c>
      <c r="P42" s="89" t="str">
        <f t="shared" si="4"/>
        <v/>
      </c>
      <c r="Q42" s="87" t="str">
        <f t="shared" si="14"/>
        <v/>
      </c>
      <c r="R42" s="89" t="str">
        <f t="shared" si="5"/>
        <v/>
      </c>
      <c r="S42" s="87" t="str">
        <f t="shared" si="15"/>
        <v/>
      </c>
      <c r="T42" s="89" t="str">
        <f t="shared" si="6"/>
        <v/>
      </c>
      <c r="U42" s="87" t="str">
        <f t="shared" si="16"/>
        <v/>
      </c>
      <c r="V42" s="89" t="str">
        <f t="shared" si="7"/>
        <v/>
      </c>
      <c r="W42" s="87" t="str">
        <f t="shared" si="17"/>
        <v/>
      </c>
      <c r="X42" s="86" t="str">
        <f t="shared" si="8"/>
        <v/>
      </c>
      <c r="Y42" s="100"/>
      <c r="Z42" s="101"/>
      <c r="AC42" s="81" t="e">
        <f>VLOOKUP(B42,栄養データ!$A$2:$J$482,1,)</f>
        <v>#N/A</v>
      </c>
      <c r="AD42" s="81" t="e">
        <f>VLOOKUP(B42,栄養データ!$A$2:$J$482,3,)</f>
        <v>#N/A</v>
      </c>
      <c r="AE42" s="81" t="e">
        <f>VLOOKUP(B42,栄養データ!$A$2:$J$482,4,)</f>
        <v>#N/A</v>
      </c>
      <c r="AF42" s="81" t="e">
        <f>VLOOKUP(B42,栄養データ!$A$2:$K$482,11,)</f>
        <v>#N/A</v>
      </c>
      <c r="AG42" s="81" t="e">
        <f>VLOOKUP(B42,栄養データ!$A$2:$J$482,5,)</f>
        <v>#N/A</v>
      </c>
      <c r="AH42" s="81" t="e">
        <f>VLOOKUP(B42,栄養データ!$A$2:$J$482,6,)</f>
        <v>#N/A</v>
      </c>
      <c r="AI42" s="81" t="e">
        <f>VLOOKUP(B42,栄養データ!$A$2:$J$482,7,)</f>
        <v>#N/A</v>
      </c>
      <c r="AJ42" s="81" t="e">
        <f>VLOOKUP(B42,栄養データ!$A$2:$J$482,8,)</f>
        <v>#N/A</v>
      </c>
      <c r="AK42" s="81" t="e">
        <f>VLOOKUP(B42,栄養データ!$A$2:$J$482,9,)</f>
        <v>#N/A</v>
      </c>
      <c r="AL42" s="81" t="e">
        <f>VLOOKUP(B42,栄養データ!$A$2:$J$482,10,)</f>
        <v>#N/A</v>
      </c>
    </row>
    <row r="43" spans="1:38" ht="14.25" customHeight="1" x14ac:dyDescent="0.25">
      <c r="A43" s="82"/>
      <c r="B43" s="102"/>
      <c r="C43" s="84"/>
      <c r="D43" s="103" t="str">
        <f t="shared" si="0"/>
        <v/>
      </c>
      <c r="E43" s="104" t="e">
        <f t="shared" si="20"/>
        <v>#N/A</v>
      </c>
      <c r="F43" s="105" t="str">
        <f t="shared" si="9"/>
        <v/>
      </c>
      <c r="G43" s="106" t="str">
        <f t="shared" si="1"/>
        <v/>
      </c>
      <c r="H43" s="107" t="str">
        <f t="shared" si="10"/>
        <v/>
      </c>
      <c r="I43" s="108" t="str">
        <f t="shared" si="2"/>
        <v/>
      </c>
      <c r="J43" s="90"/>
      <c r="K43" s="109" t="str">
        <f t="shared" si="18"/>
        <v/>
      </c>
      <c r="L43" s="104" t="e">
        <f t="shared" si="11"/>
        <v>#N/A</v>
      </c>
      <c r="M43" s="110" t="str">
        <f t="shared" si="12"/>
        <v/>
      </c>
      <c r="N43" s="104" t="str">
        <f t="shared" si="3"/>
        <v/>
      </c>
      <c r="O43" s="105" t="str">
        <f t="shared" si="13"/>
        <v/>
      </c>
      <c r="P43" s="108" t="str">
        <f t="shared" si="4"/>
        <v/>
      </c>
      <c r="Q43" s="105" t="str">
        <f t="shared" si="14"/>
        <v/>
      </c>
      <c r="R43" s="108" t="str">
        <f t="shared" si="5"/>
        <v/>
      </c>
      <c r="S43" s="105" t="str">
        <f t="shared" si="15"/>
        <v/>
      </c>
      <c r="T43" s="108" t="str">
        <f t="shared" si="6"/>
        <v/>
      </c>
      <c r="U43" s="105" t="str">
        <f t="shared" si="16"/>
        <v/>
      </c>
      <c r="V43" s="108" t="str">
        <f t="shared" si="7"/>
        <v/>
      </c>
      <c r="W43" s="105" t="str">
        <f t="shared" si="17"/>
        <v/>
      </c>
      <c r="X43" s="104" t="str">
        <f t="shared" si="8"/>
        <v/>
      </c>
      <c r="Y43" s="100"/>
      <c r="Z43" s="101"/>
      <c r="AC43" s="81" t="e">
        <f>VLOOKUP(B43,栄養データ!$A$2:$J$482,1,)</f>
        <v>#N/A</v>
      </c>
      <c r="AD43" s="81" t="e">
        <f>VLOOKUP(B43,栄養データ!$A$2:$J$482,3,)</f>
        <v>#N/A</v>
      </c>
      <c r="AE43" s="81" t="e">
        <f>VLOOKUP(B43,栄養データ!$A$2:$J$482,4,)</f>
        <v>#N/A</v>
      </c>
      <c r="AF43" s="81" t="e">
        <f>VLOOKUP(B43,栄養データ!$A$2:$K$482,11,)</f>
        <v>#N/A</v>
      </c>
      <c r="AG43" s="81" t="e">
        <f>VLOOKUP(B43,栄養データ!$A$2:$J$482,5,)</f>
        <v>#N/A</v>
      </c>
      <c r="AH43" s="81" t="e">
        <f>VLOOKUP(B43,栄養データ!$A$2:$J$482,6,)</f>
        <v>#N/A</v>
      </c>
      <c r="AI43" s="81" t="e">
        <f>VLOOKUP(B43,栄養データ!$A$2:$J$482,7,)</f>
        <v>#N/A</v>
      </c>
      <c r="AJ43" s="81" t="e">
        <f>VLOOKUP(B43,栄養データ!$A$2:$J$482,8,)</f>
        <v>#N/A</v>
      </c>
      <c r="AK43" s="81" t="e">
        <f>VLOOKUP(B43,栄養データ!$A$2:$J$482,9,)</f>
        <v>#N/A</v>
      </c>
      <c r="AL43" s="81" t="e">
        <f>VLOOKUP(B43,栄養データ!$A$2:$J$482,10,)</f>
        <v>#N/A</v>
      </c>
    </row>
    <row r="44" spans="1:38" ht="14.25" customHeight="1" x14ac:dyDescent="0.25">
      <c r="A44" s="111"/>
      <c r="B44" s="83"/>
      <c r="C44" s="112"/>
      <c r="D44" s="85" t="str">
        <f>IF(B44="","",E44)</f>
        <v/>
      </c>
      <c r="E44" s="86" t="e">
        <f>IF(AD44="","",AD44)</f>
        <v>#N/A</v>
      </c>
      <c r="F44" s="87" t="str">
        <f>G44</f>
        <v/>
      </c>
      <c r="G44" s="73" t="str">
        <f>IF(B44="","",J44/((100-K44)/100))</f>
        <v/>
      </c>
      <c r="H44" s="88" t="str">
        <f>I44</f>
        <v/>
      </c>
      <c r="I44" s="89" t="str">
        <f>IF(B44="","",ROUND(G44*AF44,1))</f>
        <v/>
      </c>
      <c r="J44" s="90"/>
      <c r="K44" s="81" t="str">
        <f>IF(B44="","",L44)</f>
        <v/>
      </c>
      <c r="L44" s="86" t="e">
        <f>AE44</f>
        <v>#N/A</v>
      </c>
      <c r="M44" s="91" t="str">
        <f>N44</f>
        <v/>
      </c>
      <c r="N44" s="86" t="str">
        <f>IF(B44="","",ROUND((J44*AG44)/100,0))</f>
        <v/>
      </c>
      <c r="O44" s="87" t="str">
        <f>P44</f>
        <v/>
      </c>
      <c r="P44" s="89" t="str">
        <f>IF(B44="","",ROUND((J44*AH44)/100,1))</f>
        <v/>
      </c>
      <c r="Q44" s="87" t="str">
        <f>R44</f>
        <v/>
      </c>
      <c r="R44" s="89" t="str">
        <f>IF(B44="","",ROUND((J44*AI44)/100,1))</f>
        <v/>
      </c>
      <c r="S44" s="87" t="str">
        <f>T44</f>
        <v/>
      </c>
      <c r="T44" s="89" t="str">
        <f>IF(B44="","",ROUND((J44*AJ44)/100,1))</f>
        <v/>
      </c>
      <c r="U44" s="87" t="str">
        <f>V44</f>
        <v/>
      </c>
      <c r="V44" s="89" t="str">
        <f>IF(B44="","",ROUND((J44*AK44)/100,1))</f>
        <v/>
      </c>
      <c r="W44" s="87" t="str">
        <f>X44</f>
        <v/>
      </c>
      <c r="X44" s="86" t="str">
        <f>IF(B44="","",ROUND((J44*AL44)/100,1))</f>
        <v/>
      </c>
      <c r="Y44" s="113"/>
      <c r="Z44" s="114"/>
      <c r="AC44" s="81" t="e">
        <f>VLOOKUP(B44,栄養データ!$A$2:$J$482,1,)</f>
        <v>#N/A</v>
      </c>
      <c r="AD44" s="81" t="e">
        <f>VLOOKUP(B44,栄養データ!$A$2:$J$482,3,)</f>
        <v>#N/A</v>
      </c>
      <c r="AE44" s="81" t="e">
        <f>VLOOKUP(B44,栄養データ!$A$2:$J$482,4,)</f>
        <v>#N/A</v>
      </c>
      <c r="AF44" s="81" t="e">
        <f>VLOOKUP(B44,栄養データ!$A$2:$K$482,11,)</f>
        <v>#N/A</v>
      </c>
      <c r="AG44" s="81" t="e">
        <f>VLOOKUP(B44,栄養データ!$A$2:$J$482,5,)</f>
        <v>#N/A</v>
      </c>
      <c r="AH44" s="81" t="e">
        <f>VLOOKUP(B44,栄養データ!$A$2:$J$482,6,)</f>
        <v>#N/A</v>
      </c>
      <c r="AI44" s="81" t="e">
        <f>VLOOKUP(B44,栄養データ!$A$2:$J$482,7,)</f>
        <v>#N/A</v>
      </c>
      <c r="AJ44" s="81" t="e">
        <f>VLOOKUP(B44,栄養データ!$A$2:$J$482,8,)</f>
        <v>#N/A</v>
      </c>
      <c r="AK44" s="81" t="e">
        <f>VLOOKUP(B44,栄養データ!$A$2:$J$482,9,)</f>
        <v>#N/A</v>
      </c>
      <c r="AL44" s="81" t="e">
        <f>VLOOKUP(B44,栄養データ!$A$2:$J$482,10,)</f>
        <v>#N/A</v>
      </c>
    </row>
    <row r="45" spans="1:38" ht="14.25" customHeight="1" x14ac:dyDescent="0.25">
      <c r="A45" s="82"/>
      <c r="B45" s="83"/>
      <c r="C45" s="84"/>
      <c r="D45" s="85" t="str">
        <f>IF(B45="","",E45)</f>
        <v/>
      </c>
      <c r="E45" s="86" t="e">
        <f>IF(AD45="","",AD45)</f>
        <v>#N/A</v>
      </c>
      <c r="F45" s="87" t="str">
        <f>G45</f>
        <v/>
      </c>
      <c r="G45" s="73" t="str">
        <f>IF(B45="","",J45/((100-K45)/100))</f>
        <v/>
      </c>
      <c r="H45" s="88" t="str">
        <f>I45</f>
        <v/>
      </c>
      <c r="I45" s="89" t="str">
        <f>IF(B45="","",ROUND(G45*AF45,1))</f>
        <v/>
      </c>
      <c r="J45" s="90"/>
      <c r="K45" s="81" t="str">
        <f>IF(B45="","",L45)</f>
        <v/>
      </c>
      <c r="L45" s="86" t="e">
        <f>AE45</f>
        <v>#N/A</v>
      </c>
      <c r="M45" s="91" t="str">
        <f>N45</f>
        <v/>
      </c>
      <c r="N45" s="86" t="str">
        <f>IF(B45="","",ROUND((J45*AG45)/100,0))</f>
        <v/>
      </c>
      <c r="O45" s="87" t="str">
        <f>P45</f>
        <v/>
      </c>
      <c r="P45" s="89" t="str">
        <f>IF(B45="","",ROUND((J45*AH45)/100,1))</f>
        <v/>
      </c>
      <c r="Q45" s="87" t="str">
        <f>R45</f>
        <v/>
      </c>
      <c r="R45" s="89" t="str">
        <f>IF(B45="","",ROUND((J45*AI45)/100,1))</f>
        <v/>
      </c>
      <c r="S45" s="87" t="str">
        <f>T45</f>
        <v/>
      </c>
      <c r="T45" s="89" t="str">
        <f>IF(B45="","",ROUND((J45*AJ45)/100,1))</f>
        <v/>
      </c>
      <c r="U45" s="87" t="str">
        <f>V45</f>
        <v/>
      </c>
      <c r="V45" s="89" t="str">
        <f>IF(B45="","",ROUND((J45*AK45)/100,1))</f>
        <v/>
      </c>
      <c r="W45" s="87" t="str">
        <f>X45</f>
        <v/>
      </c>
      <c r="X45" s="86" t="str">
        <f>IF(B45="","",ROUND((J45*AL45)/100,1))</f>
        <v/>
      </c>
      <c r="Y45" s="92"/>
      <c r="Z45" s="93"/>
      <c r="AC45" s="81" t="e">
        <f>VLOOKUP(B45,栄養データ!$A$2:$J$482,1,)</f>
        <v>#N/A</v>
      </c>
      <c r="AD45" s="81" t="e">
        <f>VLOOKUP(B45,栄養データ!$A$2:$J$482,3,)</f>
        <v>#N/A</v>
      </c>
      <c r="AE45" s="81" t="e">
        <f>VLOOKUP(B45,栄養データ!$A$2:$J$482,4,)</f>
        <v>#N/A</v>
      </c>
      <c r="AF45" s="81" t="e">
        <f>VLOOKUP(B45,栄養データ!$A$2:$K$482,11,)</f>
        <v>#N/A</v>
      </c>
      <c r="AG45" s="81" t="e">
        <f>VLOOKUP(B45,栄養データ!$A$2:$J$482,5,)</f>
        <v>#N/A</v>
      </c>
      <c r="AH45" s="81" t="e">
        <f>VLOOKUP(B45,栄養データ!$A$2:$J$482,6,)</f>
        <v>#N/A</v>
      </c>
      <c r="AI45" s="81" t="e">
        <f>VLOOKUP(B45,栄養データ!$A$2:$J$482,7,)</f>
        <v>#N/A</v>
      </c>
      <c r="AJ45" s="81" t="e">
        <f>VLOOKUP(B45,栄養データ!$A$2:$J$482,8,)</f>
        <v>#N/A</v>
      </c>
      <c r="AK45" s="81" t="e">
        <f>VLOOKUP(B45,栄養データ!$A$2:$J$482,9,)</f>
        <v>#N/A</v>
      </c>
      <c r="AL45" s="81" t="e">
        <f>VLOOKUP(B45,栄養データ!$A$2:$J$482,10,)</f>
        <v>#N/A</v>
      </c>
    </row>
    <row r="46" spans="1:38" ht="14.25" customHeight="1" thickBot="1" x14ac:dyDescent="0.3">
      <c r="A46" s="115"/>
      <c r="B46" s="116"/>
      <c r="C46" s="117"/>
      <c r="D46" s="118" t="str">
        <f>IF(B46="","",E46)</f>
        <v/>
      </c>
      <c r="E46" s="119" t="e">
        <f>IF(AD46="","",AD46)</f>
        <v>#N/A</v>
      </c>
      <c r="F46" s="120" t="str">
        <f>G46</f>
        <v/>
      </c>
      <c r="G46" s="121" t="str">
        <f>IF(B46="","",J46/((100-K46)/100))</f>
        <v/>
      </c>
      <c r="H46" s="122" t="str">
        <f>I46</f>
        <v/>
      </c>
      <c r="I46" s="123" t="str">
        <f>IF(B46="","",ROUND(G46*AF46,1))</f>
        <v/>
      </c>
      <c r="J46" s="124"/>
      <c r="K46" s="125" t="str">
        <f>IF(B46="","",L46)</f>
        <v/>
      </c>
      <c r="L46" s="119" t="e">
        <f>AE46</f>
        <v>#N/A</v>
      </c>
      <c r="M46" s="126" t="str">
        <f>N46</f>
        <v/>
      </c>
      <c r="N46" s="119" t="str">
        <f>IF(B46="","",ROUND((J46*AG46)/100,0))</f>
        <v/>
      </c>
      <c r="O46" s="120" t="str">
        <f>P46</f>
        <v/>
      </c>
      <c r="P46" s="123" t="str">
        <f>IF(B46="","",ROUND((J46*AH46)/100,1))</f>
        <v/>
      </c>
      <c r="Q46" s="120" t="str">
        <f>R46</f>
        <v/>
      </c>
      <c r="R46" s="123" t="str">
        <f>IF(B46="","",ROUND((J46*AI46)/100,1))</f>
        <v/>
      </c>
      <c r="S46" s="120" t="str">
        <f>T46</f>
        <v/>
      </c>
      <c r="T46" s="123" t="str">
        <f>IF(B46="","",ROUND((J46*AJ46)/100,1))</f>
        <v/>
      </c>
      <c r="U46" s="120" t="str">
        <f>V46</f>
        <v/>
      </c>
      <c r="V46" s="123" t="str">
        <f>IF(B46="","",ROUND((J46*AK46)/100,1))</f>
        <v/>
      </c>
      <c r="W46" s="120" t="str">
        <f>X46</f>
        <v/>
      </c>
      <c r="X46" s="119" t="str">
        <f>IF(B46="","",ROUND((J46*AL46)/100,1))</f>
        <v/>
      </c>
      <c r="Y46" s="127"/>
      <c r="Z46" s="128"/>
      <c r="AC46" s="81" t="e">
        <f>VLOOKUP(B46,栄養データ!$A$2:$J$482,1,)</f>
        <v>#N/A</v>
      </c>
      <c r="AD46" s="81" t="e">
        <f>VLOOKUP(B46,栄養データ!$A$2:$J$482,3,)</f>
        <v>#N/A</v>
      </c>
      <c r="AE46" s="81" t="e">
        <f>VLOOKUP(B46,栄養データ!$A$2:$J$482,4,)</f>
        <v>#N/A</v>
      </c>
      <c r="AF46" s="81" t="e">
        <f>VLOOKUP(B46,栄養データ!$A$2:$K$482,11,)</f>
        <v>#N/A</v>
      </c>
      <c r="AG46" s="81" t="e">
        <f>VLOOKUP(B46,栄養データ!$A$2:$J$482,5,)</f>
        <v>#N/A</v>
      </c>
      <c r="AH46" s="81" t="e">
        <f>VLOOKUP(B46,栄養データ!$A$2:$J$482,6,)</f>
        <v>#N/A</v>
      </c>
      <c r="AI46" s="81" t="e">
        <f>VLOOKUP(B46,栄養データ!$A$2:$J$482,7,)</f>
        <v>#N/A</v>
      </c>
      <c r="AJ46" s="81" t="e">
        <f>VLOOKUP(B46,栄養データ!$A$2:$J$482,8,)</f>
        <v>#N/A</v>
      </c>
      <c r="AK46" s="81" t="e">
        <f>VLOOKUP(B46,栄養データ!$A$2:$J$482,9,)</f>
        <v>#N/A</v>
      </c>
      <c r="AL46" s="81" t="e">
        <f>VLOOKUP(B46,栄養データ!$A$2:$J$482,10,)</f>
        <v>#N/A</v>
      </c>
    </row>
    <row r="47" spans="1:38" ht="14.25" customHeight="1" x14ac:dyDescent="0.25">
      <c r="A47" s="67"/>
      <c r="B47" s="129"/>
      <c r="C47" s="69"/>
      <c r="D47" s="70" t="str">
        <f>IF(B47="","",E47)</f>
        <v/>
      </c>
      <c r="E47" s="71" t="e">
        <f>IF(AD47="","",AD47)</f>
        <v>#N/A</v>
      </c>
      <c r="F47" s="72" t="str">
        <f>G47</f>
        <v/>
      </c>
      <c r="G47" s="130" t="str">
        <f>IF(B47="","",J47/((100-K47)/100))</f>
        <v/>
      </c>
      <c r="H47" s="74" t="str">
        <f>I47</f>
        <v/>
      </c>
      <c r="I47" s="75" t="str">
        <f>IF(B47="","",ROUND(G47*AF47,1))</f>
        <v/>
      </c>
      <c r="J47" s="76"/>
      <c r="K47" s="77" t="str">
        <f>IF(B47="","",L47)</f>
        <v/>
      </c>
      <c r="L47" s="71" t="e">
        <f>AE47</f>
        <v>#N/A</v>
      </c>
      <c r="M47" s="78" t="str">
        <f>N47</f>
        <v/>
      </c>
      <c r="N47" s="71" t="str">
        <f>IF(B47="","",ROUND((J47*AG47)/100,0))</f>
        <v/>
      </c>
      <c r="O47" s="72" t="str">
        <f>P47</f>
        <v/>
      </c>
      <c r="P47" s="75" t="str">
        <f>IF(B47="","",ROUND((J47*AH47)/100,1))</f>
        <v/>
      </c>
      <c r="Q47" s="72" t="str">
        <f>R47</f>
        <v/>
      </c>
      <c r="R47" s="75" t="str">
        <f>IF(B47="","",ROUND((J47*AI47)/100,1))</f>
        <v/>
      </c>
      <c r="S47" s="72" t="str">
        <f>T47</f>
        <v/>
      </c>
      <c r="T47" s="75" t="str">
        <f>IF(B47="","",ROUND((J47*AJ47)/100,1))</f>
        <v/>
      </c>
      <c r="U47" s="72" t="str">
        <f>V47</f>
        <v/>
      </c>
      <c r="V47" s="75" t="str">
        <f>IF(B47="","",ROUND((J47*AK47)/100,1))</f>
        <v/>
      </c>
      <c r="W47" s="72" t="str">
        <f>X47</f>
        <v/>
      </c>
      <c r="X47" s="71" t="str">
        <f>IF(B47="","",ROUND((J47*AL47)/100,1))</f>
        <v/>
      </c>
      <c r="Y47" s="79"/>
      <c r="Z47" s="131"/>
      <c r="AC47" s="81" t="e">
        <f>VLOOKUP(B47,栄養データ!$A$2:$J$482,1,)</f>
        <v>#N/A</v>
      </c>
      <c r="AD47" s="81" t="e">
        <f>VLOOKUP(B47,栄養データ!$A$2:$J$482,3,)</f>
        <v>#N/A</v>
      </c>
      <c r="AE47" s="81" t="e">
        <f>VLOOKUP(B47,栄養データ!$A$2:$J$482,4,)</f>
        <v>#N/A</v>
      </c>
      <c r="AF47" s="81" t="e">
        <f>VLOOKUP(B47,栄養データ!$A$2:$K$482,11,)</f>
        <v>#N/A</v>
      </c>
      <c r="AG47" s="81" t="e">
        <f>VLOOKUP(B47,栄養データ!$A$2:$J$482,5,)</f>
        <v>#N/A</v>
      </c>
      <c r="AH47" s="81" t="e">
        <f>VLOOKUP(B47,栄養データ!$A$2:$J$482,6,)</f>
        <v>#N/A</v>
      </c>
      <c r="AI47" s="81" t="e">
        <f>VLOOKUP(B47,栄養データ!$A$2:$J$482,7,)</f>
        <v>#N/A</v>
      </c>
      <c r="AJ47" s="81" t="e">
        <f>VLOOKUP(B47,栄養データ!$A$2:$J$482,8,)</f>
        <v>#N/A</v>
      </c>
      <c r="AK47" s="81" t="e">
        <f>VLOOKUP(B47,栄養データ!$A$2:$J$482,9,)</f>
        <v>#N/A</v>
      </c>
      <c r="AL47" s="81" t="e">
        <f>VLOOKUP(B47,栄養データ!$A$2:$J$482,10,)</f>
        <v>#N/A</v>
      </c>
    </row>
    <row r="48" spans="1:38" ht="14.25" customHeight="1" x14ac:dyDescent="0.25">
      <c r="A48" s="82"/>
      <c r="B48" s="83"/>
      <c r="C48" s="84"/>
      <c r="D48" s="85" t="str">
        <f t="shared" ref="D48:D81" si="21">IF(B48="","",E48)</f>
        <v/>
      </c>
      <c r="E48" s="86" t="e">
        <f t="shared" ref="E48:E81" si="22">IF(AD48="","",AD48)</f>
        <v>#N/A</v>
      </c>
      <c r="F48" s="87" t="str">
        <f t="shared" ref="F48:F81" si="23">G48</f>
        <v/>
      </c>
      <c r="G48" s="73" t="str">
        <f t="shared" ref="G48:G81" si="24">IF(B48="","",J48/((100-K48)/100))</f>
        <v/>
      </c>
      <c r="H48" s="88" t="str">
        <f t="shared" ref="H48:H81" si="25">I48</f>
        <v/>
      </c>
      <c r="I48" s="89" t="str">
        <f t="shared" ref="I48:I81" si="26">IF(B48="","",ROUND(G48*AF48,1))</f>
        <v/>
      </c>
      <c r="J48" s="90"/>
      <c r="K48" s="81" t="str">
        <f t="shared" ref="K48:K54" si="27">IF(B48="","",L48)</f>
        <v/>
      </c>
      <c r="L48" s="86" t="e">
        <f t="shared" ref="L48:L81" si="28">AE48</f>
        <v>#N/A</v>
      </c>
      <c r="M48" s="91" t="str">
        <f t="shared" ref="M48:M81" si="29">N48</f>
        <v/>
      </c>
      <c r="N48" s="86" t="str">
        <f t="shared" ref="N48:N81" si="30">IF(B48="","",ROUND((J48*AG48)/100,0))</f>
        <v/>
      </c>
      <c r="O48" s="87" t="str">
        <f t="shared" ref="O48:O81" si="31">P48</f>
        <v/>
      </c>
      <c r="P48" s="89" t="str">
        <f t="shared" ref="P48:P81" si="32">IF(B48="","",ROUND((J48*AH48)/100,1))</f>
        <v/>
      </c>
      <c r="Q48" s="87" t="str">
        <f t="shared" ref="Q48:Q81" si="33">R48</f>
        <v/>
      </c>
      <c r="R48" s="89" t="str">
        <f t="shared" ref="R48:R81" si="34">IF(B48="","",ROUND((J48*AI48)/100,1))</f>
        <v/>
      </c>
      <c r="S48" s="87" t="str">
        <f t="shared" ref="S48:S81" si="35">T48</f>
        <v/>
      </c>
      <c r="T48" s="89" t="str">
        <f t="shared" ref="T48:T81" si="36">IF(B48="","",ROUND((J48*AJ48)/100,1))</f>
        <v/>
      </c>
      <c r="U48" s="87" t="str">
        <f t="shared" ref="U48:U81" si="37">V48</f>
        <v/>
      </c>
      <c r="V48" s="89" t="str">
        <f t="shared" ref="V48:V81" si="38">IF(B48="","",ROUND((J48*AK48)/100,1))</f>
        <v/>
      </c>
      <c r="W48" s="87" t="str">
        <f t="shared" ref="W48:W81" si="39">X48</f>
        <v/>
      </c>
      <c r="X48" s="86" t="str">
        <f t="shared" ref="X48:X81" si="40">IF(B48="","",ROUND((J48*AL48)/100,1))</f>
        <v/>
      </c>
      <c r="Y48" s="92"/>
      <c r="Z48" s="93"/>
      <c r="AC48" s="81" t="e">
        <f>VLOOKUP(B48,栄養データ!$A$2:$J$482,1,)</f>
        <v>#N/A</v>
      </c>
      <c r="AD48" s="81" t="e">
        <f>VLOOKUP(B48,栄養データ!$A$2:$J$482,3,)</f>
        <v>#N/A</v>
      </c>
      <c r="AE48" s="81" t="e">
        <f>VLOOKUP(B48,栄養データ!$A$2:$J$482,4,)</f>
        <v>#N/A</v>
      </c>
      <c r="AF48" s="81" t="e">
        <f>VLOOKUP(B48,栄養データ!$A$2:$K$482,11,)</f>
        <v>#N/A</v>
      </c>
      <c r="AG48" s="81" t="e">
        <f>VLOOKUP(B48,栄養データ!$A$2:$J$482,5,)</f>
        <v>#N/A</v>
      </c>
      <c r="AH48" s="81" t="e">
        <f>VLOOKUP(B48,栄養データ!$A$2:$J$482,6,)</f>
        <v>#N/A</v>
      </c>
      <c r="AI48" s="81" t="e">
        <f>VLOOKUP(B48,栄養データ!$A$2:$J$482,7,)</f>
        <v>#N/A</v>
      </c>
      <c r="AJ48" s="81" t="e">
        <f>VLOOKUP(B48,栄養データ!$A$2:$J$482,8,)</f>
        <v>#N/A</v>
      </c>
      <c r="AK48" s="81" t="e">
        <f>VLOOKUP(B48,栄養データ!$A$2:$J$482,9,)</f>
        <v>#N/A</v>
      </c>
      <c r="AL48" s="81" t="e">
        <f>VLOOKUP(B48,栄養データ!$A$2:$J$482,10,)</f>
        <v>#N/A</v>
      </c>
    </row>
    <row r="49" spans="1:38" ht="14.25" customHeight="1" x14ac:dyDescent="0.25">
      <c r="A49" s="82"/>
      <c r="B49" s="83"/>
      <c r="C49" s="84"/>
      <c r="D49" s="85" t="str">
        <f t="shared" si="21"/>
        <v/>
      </c>
      <c r="E49" s="86" t="e">
        <f t="shared" si="22"/>
        <v>#N/A</v>
      </c>
      <c r="F49" s="87" t="str">
        <f t="shared" si="23"/>
        <v/>
      </c>
      <c r="G49" s="73" t="str">
        <f t="shared" si="24"/>
        <v/>
      </c>
      <c r="H49" s="88" t="str">
        <f t="shared" si="25"/>
        <v/>
      </c>
      <c r="I49" s="89" t="str">
        <f t="shared" si="26"/>
        <v/>
      </c>
      <c r="J49" s="90"/>
      <c r="K49" s="81" t="str">
        <f t="shared" si="27"/>
        <v/>
      </c>
      <c r="L49" s="86" t="e">
        <f t="shared" si="28"/>
        <v>#N/A</v>
      </c>
      <c r="M49" s="91" t="str">
        <f t="shared" si="29"/>
        <v/>
      </c>
      <c r="N49" s="86" t="str">
        <f t="shared" si="30"/>
        <v/>
      </c>
      <c r="O49" s="87" t="str">
        <f t="shared" si="31"/>
        <v/>
      </c>
      <c r="P49" s="89" t="str">
        <f t="shared" si="32"/>
        <v/>
      </c>
      <c r="Q49" s="87" t="str">
        <f t="shared" si="33"/>
        <v/>
      </c>
      <c r="R49" s="89" t="str">
        <f t="shared" si="34"/>
        <v/>
      </c>
      <c r="S49" s="87" t="str">
        <f t="shared" si="35"/>
        <v/>
      </c>
      <c r="T49" s="89" t="str">
        <f t="shared" si="36"/>
        <v/>
      </c>
      <c r="U49" s="87" t="str">
        <f t="shared" si="37"/>
        <v/>
      </c>
      <c r="V49" s="89" t="str">
        <f t="shared" si="38"/>
        <v/>
      </c>
      <c r="W49" s="87" t="str">
        <f t="shared" si="39"/>
        <v/>
      </c>
      <c r="X49" s="86" t="str">
        <f t="shared" si="40"/>
        <v/>
      </c>
      <c r="Y49" s="92"/>
      <c r="Z49" s="93"/>
      <c r="AC49" s="81" t="e">
        <f>VLOOKUP(B49,栄養データ!$A$2:$J$482,1,)</f>
        <v>#N/A</v>
      </c>
      <c r="AD49" s="81" t="e">
        <f>VLOOKUP(B49,栄養データ!$A$2:$J$482,3,)</f>
        <v>#N/A</v>
      </c>
      <c r="AE49" s="81" t="e">
        <f>VLOOKUP(B49,栄養データ!$A$2:$J$482,4,)</f>
        <v>#N/A</v>
      </c>
      <c r="AF49" s="81" t="e">
        <f>VLOOKUP(B49,栄養データ!$A$2:$K$482,11,)</f>
        <v>#N/A</v>
      </c>
      <c r="AG49" s="81" t="e">
        <f>VLOOKUP(B49,栄養データ!$A$2:$J$482,5,)</f>
        <v>#N/A</v>
      </c>
      <c r="AH49" s="81" t="e">
        <f>VLOOKUP(B49,栄養データ!$A$2:$J$482,6,)</f>
        <v>#N/A</v>
      </c>
      <c r="AI49" s="81" t="e">
        <f>VLOOKUP(B49,栄養データ!$A$2:$J$482,7,)</f>
        <v>#N/A</v>
      </c>
      <c r="AJ49" s="81" t="e">
        <f>VLOOKUP(B49,栄養データ!$A$2:$J$482,8,)</f>
        <v>#N/A</v>
      </c>
      <c r="AK49" s="81" t="e">
        <f>VLOOKUP(B49,栄養データ!$A$2:$J$482,9,)</f>
        <v>#N/A</v>
      </c>
      <c r="AL49" s="81" t="e">
        <f>VLOOKUP(B49,栄養データ!$A$2:$J$482,10,)</f>
        <v>#N/A</v>
      </c>
    </row>
    <row r="50" spans="1:38" ht="14.25" customHeight="1" x14ac:dyDescent="0.25">
      <c r="A50" s="82"/>
      <c r="B50" s="83"/>
      <c r="C50" s="84"/>
      <c r="D50" s="85" t="str">
        <f t="shared" si="21"/>
        <v/>
      </c>
      <c r="E50" s="86" t="e">
        <f t="shared" si="22"/>
        <v>#N/A</v>
      </c>
      <c r="F50" s="87" t="str">
        <f t="shared" si="23"/>
        <v/>
      </c>
      <c r="G50" s="73" t="str">
        <f t="shared" si="24"/>
        <v/>
      </c>
      <c r="H50" s="88" t="str">
        <f t="shared" si="25"/>
        <v/>
      </c>
      <c r="I50" s="89" t="str">
        <f t="shared" si="26"/>
        <v/>
      </c>
      <c r="J50" s="90"/>
      <c r="K50" s="81" t="str">
        <f t="shared" si="27"/>
        <v/>
      </c>
      <c r="L50" s="86" t="e">
        <f t="shared" si="28"/>
        <v>#N/A</v>
      </c>
      <c r="M50" s="91" t="str">
        <f t="shared" si="29"/>
        <v/>
      </c>
      <c r="N50" s="86" t="str">
        <f t="shared" si="30"/>
        <v/>
      </c>
      <c r="O50" s="87" t="str">
        <f t="shared" si="31"/>
        <v/>
      </c>
      <c r="P50" s="89" t="str">
        <f t="shared" si="32"/>
        <v/>
      </c>
      <c r="Q50" s="87" t="str">
        <f t="shared" si="33"/>
        <v/>
      </c>
      <c r="R50" s="89" t="str">
        <f t="shared" si="34"/>
        <v/>
      </c>
      <c r="S50" s="87" t="str">
        <f t="shared" si="35"/>
        <v/>
      </c>
      <c r="T50" s="89" t="str">
        <f t="shared" si="36"/>
        <v/>
      </c>
      <c r="U50" s="87" t="str">
        <f t="shared" si="37"/>
        <v/>
      </c>
      <c r="V50" s="89" t="str">
        <f t="shared" si="38"/>
        <v/>
      </c>
      <c r="W50" s="87" t="str">
        <f t="shared" si="39"/>
        <v/>
      </c>
      <c r="X50" s="86" t="str">
        <f t="shared" si="40"/>
        <v/>
      </c>
      <c r="Y50" s="92"/>
      <c r="Z50" s="95"/>
      <c r="AC50" s="81" t="e">
        <f>VLOOKUP(B50,栄養データ!$A$2:$J$482,1,)</f>
        <v>#N/A</v>
      </c>
      <c r="AD50" s="81" t="e">
        <f>VLOOKUP(B50,栄養データ!$A$2:$J$482,3,)</f>
        <v>#N/A</v>
      </c>
      <c r="AE50" s="81" t="e">
        <f>VLOOKUP(B50,栄養データ!$A$2:$J$482,4,)</f>
        <v>#N/A</v>
      </c>
      <c r="AF50" s="81" t="e">
        <f>VLOOKUP(B50,栄養データ!$A$2:$K$482,11,)</f>
        <v>#N/A</v>
      </c>
      <c r="AG50" s="81" t="e">
        <f>VLOOKUP(B50,栄養データ!$A$2:$J$482,5,)</f>
        <v>#N/A</v>
      </c>
      <c r="AH50" s="81" t="e">
        <f>VLOOKUP(B50,栄養データ!$A$2:$J$482,6,)</f>
        <v>#N/A</v>
      </c>
      <c r="AI50" s="81" t="e">
        <f>VLOOKUP(B50,栄養データ!$A$2:$J$482,7,)</f>
        <v>#N/A</v>
      </c>
      <c r="AJ50" s="81" t="e">
        <f>VLOOKUP(B50,栄養データ!$A$2:$J$482,8,)</f>
        <v>#N/A</v>
      </c>
      <c r="AK50" s="81" t="e">
        <f>VLOOKUP(B50,栄養データ!$A$2:$J$482,9,)</f>
        <v>#N/A</v>
      </c>
      <c r="AL50" s="81" t="e">
        <f>VLOOKUP(B50,栄養データ!$A$2:$J$482,10,)</f>
        <v>#N/A</v>
      </c>
    </row>
    <row r="51" spans="1:38" ht="14.25" customHeight="1" x14ac:dyDescent="0.25">
      <c r="A51" s="82"/>
      <c r="B51" s="83"/>
      <c r="C51" s="84"/>
      <c r="D51" s="85" t="str">
        <f t="shared" si="21"/>
        <v/>
      </c>
      <c r="E51" s="86" t="e">
        <f t="shared" si="22"/>
        <v>#N/A</v>
      </c>
      <c r="F51" s="87" t="str">
        <f t="shared" si="23"/>
        <v/>
      </c>
      <c r="G51" s="73" t="str">
        <f t="shared" si="24"/>
        <v/>
      </c>
      <c r="H51" s="88" t="str">
        <f t="shared" si="25"/>
        <v/>
      </c>
      <c r="I51" s="89" t="str">
        <f t="shared" si="26"/>
        <v/>
      </c>
      <c r="J51" s="90"/>
      <c r="K51" s="81" t="str">
        <f t="shared" si="27"/>
        <v/>
      </c>
      <c r="L51" s="86" t="e">
        <f t="shared" si="28"/>
        <v>#N/A</v>
      </c>
      <c r="M51" s="91" t="str">
        <f t="shared" si="29"/>
        <v/>
      </c>
      <c r="N51" s="86" t="str">
        <f t="shared" si="30"/>
        <v/>
      </c>
      <c r="O51" s="87" t="str">
        <f t="shared" si="31"/>
        <v/>
      </c>
      <c r="P51" s="89" t="str">
        <f t="shared" si="32"/>
        <v/>
      </c>
      <c r="Q51" s="87" t="str">
        <f t="shared" si="33"/>
        <v/>
      </c>
      <c r="R51" s="89" t="str">
        <f t="shared" si="34"/>
        <v/>
      </c>
      <c r="S51" s="87" t="str">
        <f t="shared" si="35"/>
        <v/>
      </c>
      <c r="T51" s="89" t="str">
        <f t="shared" si="36"/>
        <v/>
      </c>
      <c r="U51" s="87" t="str">
        <f t="shared" si="37"/>
        <v/>
      </c>
      <c r="V51" s="89" t="str">
        <f t="shared" si="38"/>
        <v/>
      </c>
      <c r="W51" s="87" t="str">
        <f t="shared" si="39"/>
        <v/>
      </c>
      <c r="X51" s="86" t="str">
        <f t="shared" si="40"/>
        <v/>
      </c>
      <c r="Y51" s="92"/>
      <c r="Z51" s="95"/>
      <c r="AC51" s="81" t="e">
        <f>VLOOKUP(B51,栄養データ!$A$2:$J$482,1,)</f>
        <v>#N/A</v>
      </c>
      <c r="AD51" s="81" t="e">
        <f>VLOOKUP(B51,栄養データ!$A$2:$J$482,3,)</f>
        <v>#N/A</v>
      </c>
      <c r="AE51" s="81" t="e">
        <f>VLOOKUP(B51,栄養データ!$A$2:$J$482,4,)</f>
        <v>#N/A</v>
      </c>
      <c r="AF51" s="81" t="e">
        <f>VLOOKUP(B51,栄養データ!$A$2:$K$482,11,)</f>
        <v>#N/A</v>
      </c>
      <c r="AG51" s="81" t="e">
        <f>VLOOKUP(B51,栄養データ!$A$2:$J$482,5,)</f>
        <v>#N/A</v>
      </c>
      <c r="AH51" s="81" t="e">
        <f>VLOOKUP(B51,栄養データ!$A$2:$J$482,6,)</f>
        <v>#N/A</v>
      </c>
      <c r="AI51" s="81" t="e">
        <f>VLOOKUP(B51,栄養データ!$A$2:$J$482,7,)</f>
        <v>#N/A</v>
      </c>
      <c r="AJ51" s="81" t="e">
        <f>VLOOKUP(B51,栄養データ!$A$2:$J$482,8,)</f>
        <v>#N/A</v>
      </c>
      <c r="AK51" s="81" t="e">
        <f>VLOOKUP(B51,栄養データ!$A$2:$J$482,9,)</f>
        <v>#N/A</v>
      </c>
      <c r="AL51" s="81" t="e">
        <f>VLOOKUP(B51,栄養データ!$A$2:$J$482,10,)</f>
        <v>#N/A</v>
      </c>
    </row>
    <row r="52" spans="1:38" ht="14.25" customHeight="1" x14ac:dyDescent="0.25">
      <c r="A52" s="82"/>
      <c r="B52" s="83"/>
      <c r="C52" s="84"/>
      <c r="D52" s="85" t="str">
        <f t="shared" si="21"/>
        <v/>
      </c>
      <c r="E52" s="86" t="e">
        <f t="shared" si="22"/>
        <v>#N/A</v>
      </c>
      <c r="F52" s="87" t="str">
        <f t="shared" si="23"/>
        <v/>
      </c>
      <c r="G52" s="73" t="str">
        <f t="shared" si="24"/>
        <v/>
      </c>
      <c r="H52" s="88" t="str">
        <f t="shared" si="25"/>
        <v/>
      </c>
      <c r="I52" s="89" t="str">
        <f t="shared" si="26"/>
        <v/>
      </c>
      <c r="J52" s="90"/>
      <c r="K52" s="81" t="str">
        <f t="shared" si="27"/>
        <v/>
      </c>
      <c r="L52" s="86" t="e">
        <f t="shared" si="28"/>
        <v>#N/A</v>
      </c>
      <c r="M52" s="91" t="str">
        <f t="shared" si="29"/>
        <v/>
      </c>
      <c r="N52" s="86" t="str">
        <f t="shared" si="30"/>
        <v/>
      </c>
      <c r="O52" s="87" t="str">
        <f t="shared" si="31"/>
        <v/>
      </c>
      <c r="P52" s="89" t="str">
        <f t="shared" si="32"/>
        <v/>
      </c>
      <c r="Q52" s="87" t="str">
        <f t="shared" si="33"/>
        <v/>
      </c>
      <c r="R52" s="89" t="str">
        <f t="shared" si="34"/>
        <v/>
      </c>
      <c r="S52" s="87" t="str">
        <f t="shared" si="35"/>
        <v/>
      </c>
      <c r="T52" s="89" t="str">
        <f t="shared" si="36"/>
        <v/>
      </c>
      <c r="U52" s="87" t="str">
        <f t="shared" si="37"/>
        <v/>
      </c>
      <c r="V52" s="89" t="str">
        <f t="shared" si="38"/>
        <v/>
      </c>
      <c r="W52" s="87" t="str">
        <f t="shared" si="39"/>
        <v/>
      </c>
      <c r="X52" s="86" t="str">
        <f t="shared" si="40"/>
        <v/>
      </c>
      <c r="Y52" s="92"/>
      <c r="Z52" s="95"/>
      <c r="AC52" s="81" t="e">
        <f>VLOOKUP(B52,栄養データ!$A$2:$J$482,1,)</f>
        <v>#N/A</v>
      </c>
      <c r="AD52" s="81" t="e">
        <f>VLOOKUP(B52,栄養データ!$A$2:$J$482,3,)</f>
        <v>#N/A</v>
      </c>
      <c r="AE52" s="81" t="e">
        <f>VLOOKUP(B52,栄養データ!$A$2:$J$482,4,)</f>
        <v>#N/A</v>
      </c>
      <c r="AF52" s="81" t="e">
        <f>VLOOKUP(B52,栄養データ!$A$2:$K$482,11,)</f>
        <v>#N/A</v>
      </c>
      <c r="AG52" s="81" t="e">
        <f>VLOOKUP(B52,栄養データ!$A$2:$J$482,5,)</f>
        <v>#N/A</v>
      </c>
      <c r="AH52" s="81" t="e">
        <f>VLOOKUP(B52,栄養データ!$A$2:$J$482,6,)</f>
        <v>#N/A</v>
      </c>
      <c r="AI52" s="81" t="e">
        <f>VLOOKUP(B52,栄養データ!$A$2:$J$482,7,)</f>
        <v>#N/A</v>
      </c>
      <c r="AJ52" s="81" t="e">
        <f>VLOOKUP(B52,栄養データ!$A$2:$J$482,8,)</f>
        <v>#N/A</v>
      </c>
      <c r="AK52" s="81" t="e">
        <f>VLOOKUP(B52,栄養データ!$A$2:$J$482,9,)</f>
        <v>#N/A</v>
      </c>
      <c r="AL52" s="81" t="e">
        <f>VLOOKUP(B52,栄養データ!$A$2:$J$482,10,)</f>
        <v>#N/A</v>
      </c>
    </row>
    <row r="53" spans="1:38" ht="14.25" customHeight="1" x14ac:dyDescent="0.25">
      <c r="A53" s="82"/>
      <c r="B53" s="83"/>
      <c r="C53" s="84"/>
      <c r="D53" s="85" t="str">
        <f t="shared" si="21"/>
        <v/>
      </c>
      <c r="E53" s="86" t="e">
        <f t="shared" si="22"/>
        <v>#N/A</v>
      </c>
      <c r="F53" s="87" t="str">
        <f t="shared" si="23"/>
        <v/>
      </c>
      <c r="G53" s="73" t="str">
        <f t="shared" si="24"/>
        <v/>
      </c>
      <c r="H53" s="88" t="str">
        <f t="shared" si="25"/>
        <v/>
      </c>
      <c r="I53" s="89" t="str">
        <f t="shared" si="26"/>
        <v/>
      </c>
      <c r="J53" s="90"/>
      <c r="K53" s="81" t="str">
        <f t="shared" si="27"/>
        <v/>
      </c>
      <c r="L53" s="86" t="e">
        <f t="shared" si="28"/>
        <v>#N/A</v>
      </c>
      <c r="M53" s="91" t="str">
        <f t="shared" si="29"/>
        <v/>
      </c>
      <c r="N53" s="86" t="str">
        <f t="shared" si="30"/>
        <v/>
      </c>
      <c r="O53" s="87" t="str">
        <f t="shared" si="31"/>
        <v/>
      </c>
      <c r="P53" s="89" t="str">
        <f t="shared" si="32"/>
        <v/>
      </c>
      <c r="Q53" s="87" t="str">
        <f t="shared" si="33"/>
        <v/>
      </c>
      <c r="R53" s="89" t="str">
        <f t="shared" si="34"/>
        <v/>
      </c>
      <c r="S53" s="87" t="str">
        <f t="shared" si="35"/>
        <v/>
      </c>
      <c r="T53" s="89" t="str">
        <f t="shared" si="36"/>
        <v/>
      </c>
      <c r="U53" s="87" t="str">
        <f t="shared" si="37"/>
        <v/>
      </c>
      <c r="V53" s="89" t="str">
        <f t="shared" si="38"/>
        <v/>
      </c>
      <c r="W53" s="87" t="str">
        <f t="shared" si="39"/>
        <v/>
      </c>
      <c r="X53" s="86" t="str">
        <f t="shared" si="40"/>
        <v/>
      </c>
      <c r="Y53" s="92"/>
      <c r="Z53" s="96"/>
      <c r="AC53" s="81" t="e">
        <f>VLOOKUP(B53,栄養データ!$A$2:$J$482,1,)</f>
        <v>#N/A</v>
      </c>
      <c r="AD53" s="81" t="e">
        <f>VLOOKUP(B53,栄養データ!$A$2:$J$482,3,)</f>
        <v>#N/A</v>
      </c>
      <c r="AE53" s="81" t="e">
        <f>VLOOKUP(B53,栄養データ!$A$2:$J$482,4,)</f>
        <v>#N/A</v>
      </c>
      <c r="AF53" s="81" t="e">
        <f>VLOOKUP(B53,栄養データ!$A$2:$K$482,11,)</f>
        <v>#N/A</v>
      </c>
      <c r="AG53" s="81" t="e">
        <f>VLOOKUP(B53,栄養データ!$A$2:$J$482,5,)</f>
        <v>#N/A</v>
      </c>
      <c r="AH53" s="81" t="e">
        <f>VLOOKUP(B53,栄養データ!$A$2:$J$482,6,)</f>
        <v>#N/A</v>
      </c>
      <c r="AI53" s="81" t="e">
        <f>VLOOKUP(B53,栄養データ!$A$2:$J$482,7,)</f>
        <v>#N/A</v>
      </c>
      <c r="AJ53" s="81" t="e">
        <f>VLOOKUP(B53,栄養データ!$A$2:$J$482,8,)</f>
        <v>#N/A</v>
      </c>
      <c r="AK53" s="81" t="e">
        <f>VLOOKUP(B53,栄養データ!$A$2:$J$482,9,)</f>
        <v>#N/A</v>
      </c>
      <c r="AL53" s="81" t="e">
        <f>VLOOKUP(B53,栄養データ!$A$2:$J$482,10,)</f>
        <v>#N/A</v>
      </c>
    </row>
    <row r="54" spans="1:38" ht="14.25" customHeight="1" x14ac:dyDescent="0.25">
      <c r="A54" s="82"/>
      <c r="B54" s="83"/>
      <c r="C54" s="84"/>
      <c r="D54" s="85" t="str">
        <f t="shared" si="21"/>
        <v/>
      </c>
      <c r="E54" s="86" t="e">
        <f t="shared" si="22"/>
        <v>#N/A</v>
      </c>
      <c r="F54" s="87" t="str">
        <f t="shared" si="23"/>
        <v/>
      </c>
      <c r="G54" s="73" t="str">
        <f t="shared" si="24"/>
        <v/>
      </c>
      <c r="H54" s="88" t="str">
        <f t="shared" si="25"/>
        <v/>
      </c>
      <c r="I54" s="89" t="str">
        <f t="shared" si="26"/>
        <v/>
      </c>
      <c r="J54" s="90"/>
      <c r="K54" s="81" t="str">
        <f t="shared" si="27"/>
        <v/>
      </c>
      <c r="L54" s="86" t="e">
        <f t="shared" si="28"/>
        <v>#N/A</v>
      </c>
      <c r="M54" s="91" t="str">
        <f t="shared" si="29"/>
        <v/>
      </c>
      <c r="N54" s="86" t="str">
        <f t="shared" si="30"/>
        <v/>
      </c>
      <c r="O54" s="87" t="str">
        <f t="shared" si="31"/>
        <v/>
      </c>
      <c r="P54" s="89" t="str">
        <f t="shared" si="32"/>
        <v/>
      </c>
      <c r="Q54" s="87" t="str">
        <f t="shared" si="33"/>
        <v/>
      </c>
      <c r="R54" s="89" t="str">
        <f t="shared" si="34"/>
        <v/>
      </c>
      <c r="S54" s="87" t="str">
        <f t="shared" si="35"/>
        <v/>
      </c>
      <c r="T54" s="89" t="str">
        <f t="shared" si="36"/>
        <v/>
      </c>
      <c r="U54" s="87" t="str">
        <f t="shared" si="37"/>
        <v/>
      </c>
      <c r="V54" s="89" t="str">
        <f t="shared" si="38"/>
        <v/>
      </c>
      <c r="W54" s="87" t="str">
        <f t="shared" si="39"/>
        <v/>
      </c>
      <c r="X54" s="86" t="str">
        <f t="shared" si="40"/>
        <v/>
      </c>
      <c r="Y54" s="92"/>
      <c r="Z54" s="97"/>
      <c r="AC54" s="81" t="e">
        <f>VLOOKUP(B54,栄養データ!$A$2:$J$482,1,)</f>
        <v>#N/A</v>
      </c>
      <c r="AD54" s="81" t="e">
        <f>VLOOKUP(B54,栄養データ!$A$2:$J$482,3,)</f>
        <v>#N/A</v>
      </c>
      <c r="AE54" s="81" t="e">
        <f>VLOOKUP(B54,栄養データ!$A$2:$J$482,4,)</f>
        <v>#N/A</v>
      </c>
      <c r="AF54" s="81" t="e">
        <f>VLOOKUP(B54,栄養データ!$A$2:$K$482,11,)</f>
        <v>#N/A</v>
      </c>
      <c r="AG54" s="81" t="e">
        <f>VLOOKUP(B54,栄養データ!$A$2:$J$482,5,)</f>
        <v>#N/A</v>
      </c>
      <c r="AH54" s="81" t="e">
        <f>VLOOKUP(B54,栄養データ!$A$2:$J$482,6,)</f>
        <v>#N/A</v>
      </c>
      <c r="AI54" s="81" t="e">
        <f>VLOOKUP(B54,栄養データ!$A$2:$J$482,7,)</f>
        <v>#N/A</v>
      </c>
      <c r="AJ54" s="81" t="e">
        <f>VLOOKUP(B54,栄養データ!$A$2:$J$482,8,)</f>
        <v>#N/A</v>
      </c>
      <c r="AK54" s="81" t="e">
        <f>VLOOKUP(B54,栄養データ!$A$2:$J$482,9,)</f>
        <v>#N/A</v>
      </c>
      <c r="AL54" s="81" t="e">
        <f>VLOOKUP(B54,栄養データ!$A$2:$J$482,10,)</f>
        <v>#N/A</v>
      </c>
    </row>
    <row r="55" spans="1:38" ht="14.25" customHeight="1" x14ac:dyDescent="0.25">
      <c r="A55" s="82"/>
      <c r="B55" s="83"/>
      <c r="C55" s="84"/>
      <c r="D55" s="85" t="str">
        <f t="shared" si="21"/>
        <v/>
      </c>
      <c r="E55" s="86" t="e">
        <f t="shared" si="22"/>
        <v>#N/A</v>
      </c>
      <c r="F55" s="87" t="str">
        <f t="shared" si="23"/>
        <v/>
      </c>
      <c r="G55" s="73" t="str">
        <f t="shared" si="24"/>
        <v/>
      </c>
      <c r="H55" s="88" t="str">
        <f t="shared" si="25"/>
        <v/>
      </c>
      <c r="I55" s="89" t="str">
        <f t="shared" si="26"/>
        <v/>
      </c>
      <c r="J55" s="90"/>
      <c r="K55" s="81" t="str">
        <f>IF(B55="","",L55)</f>
        <v/>
      </c>
      <c r="L55" s="86" t="e">
        <f t="shared" si="28"/>
        <v>#N/A</v>
      </c>
      <c r="M55" s="91" t="str">
        <f t="shared" si="29"/>
        <v/>
      </c>
      <c r="N55" s="86" t="str">
        <f t="shared" si="30"/>
        <v/>
      </c>
      <c r="O55" s="87" t="str">
        <f t="shared" si="31"/>
        <v/>
      </c>
      <c r="P55" s="89" t="str">
        <f t="shared" si="32"/>
        <v/>
      </c>
      <c r="Q55" s="87" t="str">
        <f t="shared" si="33"/>
        <v/>
      </c>
      <c r="R55" s="89" t="str">
        <f t="shared" si="34"/>
        <v/>
      </c>
      <c r="S55" s="87" t="str">
        <f t="shared" si="35"/>
        <v/>
      </c>
      <c r="T55" s="89" t="str">
        <f t="shared" si="36"/>
        <v/>
      </c>
      <c r="U55" s="87" t="str">
        <f t="shared" si="37"/>
        <v/>
      </c>
      <c r="V55" s="89" t="str">
        <f t="shared" si="38"/>
        <v/>
      </c>
      <c r="W55" s="87" t="str">
        <f t="shared" si="39"/>
        <v/>
      </c>
      <c r="X55" s="86" t="str">
        <f t="shared" si="40"/>
        <v/>
      </c>
      <c r="Y55" s="92"/>
      <c r="Z55" s="97"/>
      <c r="AC55" s="81" t="e">
        <f>VLOOKUP(B55,栄養データ!$A$2:$J$482,1,)</f>
        <v>#N/A</v>
      </c>
      <c r="AD55" s="81" t="e">
        <f>VLOOKUP(B55,栄養データ!$A$2:$J$482,3,)</f>
        <v>#N/A</v>
      </c>
      <c r="AE55" s="81" t="e">
        <f>VLOOKUP(B55,栄養データ!$A$2:$J$482,4,)</f>
        <v>#N/A</v>
      </c>
      <c r="AF55" s="81" t="e">
        <f>VLOOKUP(B55,栄養データ!$A$2:$K$482,11,)</f>
        <v>#N/A</v>
      </c>
      <c r="AG55" s="81" t="e">
        <f>VLOOKUP(B55,栄養データ!$A$2:$J$482,5,)</f>
        <v>#N/A</v>
      </c>
      <c r="AH55" s="81" t="e">
        <f>VLOOKUP(B55,栄養データ!$A$2:$J$482,6,)</f>
        <v>#N/A</v>
      </c>
      <c r="AI55" s="81" t="e">
        <f>VLOOKUP(B55,栄養データ!$A$2:$J$482,7,)</f>
        <v>#N/A</v>
      </c>
      <c r="AJ55" s="81" t="e">
        <f>VLOOKUP(B55,栄養データ!$A$2:$J$482,8,)</f>
        <v>#N/A</v>
      </c>
      <c r="AK55" s="81" t="e">
        <f>VLOOKUP(B55,栄養データ!$A$2:$J$482,9,)</f>
        <v>#N/A</v>
      </c>
      <c r="AL55" s="81" t="e">
        <f>VLOOKUP(B55,栄養データ!$A$2:$J$482,10,)</f>
        <v>#N/A</v>
      </c>
    </row>
    <row r="56" spans="1:38" ht="14.25" customHeight="1" x14ac:dyDescent="0.25">
      <c r="A56" s="94"/>
      <c r="B56" s="83"/>
      <c r="C56" s="84"/>
      <c r="D56" s="85" t="str">
        <f t="shared" si="21"/>
        <v/>
      </c>
      <c r="E56" s="86" t="e">
        <f t="shared" si="22"/>
        <v>#N/A</v>
      </c>
      <c r="F56" s="87" t="str">
        <f t="shared" si="23"/>
        <v/>
      </c>
      <c r="G56" s="73" t="str">
        <f t="shared" si="24"/>
        <v/>
      </c>
      <c r="H56" s="88" t="str">
        <f t="shared" si="25"/>
        <v/>
      </c>
      <c r="I56" s="89" t="str">
        <f t="shared" si="26"/>
        <v/>
      </c>
      <c r="J56" s="90"/>
      <c r="K56" s="81" t="str">
        <f t="shared" ref="K56:K68" si="41">IF(B56="","",L56)</f>
        <v/>
      </c>
      <c r="L56" s="86" t="e">
        <f t="shared" si="28"/>
        <v>#N/A</v>
      </c>
      <c r="M56" s="91" t="str">
        <f t="shared" si="29"/>
        <v/>
      </c>
      <c r="N56" s="86" t="str">
        <f t="shared" si="30"/>
        <v/>
      </c>
      <c r="O56" s="87" t="str">
        <f t="shared" si="31"/>
        <v/>
      </c>
      <c r="P56" s="89" t="str">
        <f t="shared" si="32"/>
        <v/>
      </c>
      <c r="Q56" s="87" t="str">
        <f t="shared" si="33"/>
        <v/>
      </c>
      <c r="R56" s="89" t="str">
        <f t="shared" si="34"/>
        <v/>
      </c>
      <c r="S56" s="87" t="str">
        <f t="shared" si="35"/>
        <v/>
      </c>
      <c r="T56" s="89" t="str">
        <f t="shared" si="36"/>
        <v/>
      </c>
      <c r="U56" s="87" t="str">
        <f t="shared" si="37"/>
        <v/>
      </c>
      <c r="V56" s="89" t="str">
        <f t="shared" si="38"/>
        <v/>
      </c>
      <c r="W56" s="87" t="str">
        <f t="shared" si="39"/>
        <v/>
      </c>
      <c r="X56" s="86" t="str">
        <f t="shared" si="40"/>
        <v/>
      </c>
      <c r="Y56" s="92"/>
      <c r="Z56" s="97"/>
      <c r="AC56" s="81" t="e">
        <f>VLOOKUP(B56,栄養データ!$A$2:$J$482,1,)</f>
        <v>#N/A</v>
      </c>
      <c r="AD56" s="81" t="e">
        <f>VLOOKUP(B56,栄養データ!$A$2:$J$482,3,)</f>
        <v>#N/A</v>
      </c>
      <c r="AE56" s="81" t="e">
        <f>VLOOKUP(B56,栄養データ!$A$2:$J$482,4,)</f>
        <v>#N/A</v>
      </c>
      <c r="AF56" s="81" t="e">
        <f>VLOOKUP(B56,栄養データ!$A$2:$K$482,11,)</f>
        <v>#N/A</v>
      </c>
      <c r="AG56" s="81" t="e">
        <f>VLOOKUP(B56,栄養データ!$A$2:$J$482,5,)</f>
        <v>#N/A</v>
      </c>
      <c r="AH56" s="81" t="e">
        <f>VLOOKUP(B56,栄養データ!$A$2:$J$482,6,)</f>
        <v>#N/A</v>
      </c>
      <c r="AI56" s="81" t="e">
        <f>VLOOKUP(B56,栄養データ!$A$2:$J$482,7,)</f>
        <v>#N/A</v>
      </c>
      <c r="AJ56" s="81" t="e">
        <f>VLOOKUP(B56,栄養データ!$A$2:$J$482,8,)</f>
        <v>#N/A</v>
      </c>
      <c r="AK56" s="81" t="e">
        <f>VLOOKUP(B56,栄養データ!$A$2:$J$482,9,)</f>
        <v>#N/A</v>
      </c>
      <c r="AL56" s="81" t="e">
        <f>VLOOKUP(B56,栄養データ!$A$2:$J$482,10,)</f>
        <v>#N/A</v>
      </c>
    </row>
    <row r="57" spans="1:38" ht="14.25" customHeight="1" x14ac:dyDescent="0.25">
      <c r="A57" s="94"/>
      <c r="B57" s="83"/>
      <c r="C57" s="84"/>
      <c r="D57" s="85" t="str">
        <f t="shared" si="21"/>
        <v/>
      </c>
      <c r="E57" s="86" t="e">
        <f t="shared" si="22"/>
        <v>#N/A</v>
      </c>
      <c r="F57" s="87" t="str">
        <f t="shared" si="23"/>
        <v/>
      </c>
      <c r="G57" s="73" t="str">
        <f t="shared" si="24"/>
        <v/>
      </c>
      <c r="H57" s="88" t="str">
        <f t="shared" si="25"/>
        <v/>
      </c>
      <c r="I57" s="89" t="str">
        <f t="shared" si="26"/>
        <v/>
      </c>
      <c r="J57" s="90"/>
      <c r="K57" s="81" t="str">
        <f t="shared" si="41"/>
        <v/>
      </c>
      <c r="L57" s="86" t="e">
        <f t="shared" si="28"/>
        <v>#N/A</v>
      </c>
      <c r="M57" s="91" t="str">
        <f t="shared" si="29"/>
        <v/>
      </c>
      <c r="N57" s="86" t="str">
        <f t="shared" si="30"/>
        <v/>
      </c>
      <c r="O57" s="87" t="str">
        <f t="shared" si="31"/>
        <v/>
      </c>
      <c r="P57" s="89" t="str">
        <f t="shared" si="32"/>
        <v/>
      </c>
      <c r="Q57" s="87" t="str">
        <f t="shared" si="33"/>
        <v/>
      </c>
      <c r="R57" s="89" t="str">
        <f t="shared" si="34"/>
        <v/>
      </c>
      <c r="S57" s="87" t="str">
        <f t="shared" si="35"/>
        <v/>
      </c>
      <c r="T57" s="89" t="str">
        <f t="shared" si="36"/>
        <v/>
      </c>
      <c r="U57" s="87" t="str">
        <f t="shared" si="37"/>
        <v/>
      </c>
      <c r="V57" s="89" t="str">
        <f t="shared" si="38"/>
        <v/>
      </c>
      <c r="W57" s="87" t="str">
        <f t="shared" si="39"/>
        <v/>
      </c>
      <c r="X57" s="86" t="str">
        <f t="shared" si="40"/>
        <v/>
      </c>
      <c r="Y57" s="92"/>
      <c r="Z57" s="97"/>
      <c r="AC57" s="81" t="e">
        <f>VLOOKUP(B57,栄養データ!$A$2:$J$482,1,)</f>
        <v>#N/A</v>
      </c>
      <c r="AD57" s="81" t="e">
        <f>VLOOKUP(B57,栄養データ!$A$2:$J$482,3,)</f>
        <v>#N/A</v>
      </c>
      <c r="AE57" s="81" t="e">
        <f>VLOOKUP(B57,栄養データ!$A$2:$J$482,4,)</f>
        <v>#N/A</v>
      </c>
      <c r="AF57" s="81" t="e">
        <f>VLOOKUP(B57,栄養データ!$A$2:$K$482,11,)</f>
        <v>#N/A</v>
      </c>
      <c r="AG57" s="81" t="e">
        <f>VLOOKUP(B57,栄養データ!$A$2:$J$482,5,)</f>
        <v>#N/A</v>
      </c>
      <c r="AH57" s="81" t="e">
        <f>VLOOKUP(B57,栄養データ!$A$2:$J$482,6,)</f>
        <v>#N/A</v>
      </c>
      <c r="AI57" s="81" t="e">
        <f>VLOOKUP(B57,栄養データ!$A$2:$J$482,7,)</f>
        <v>#N/A</v>
      </c>
      <c r="AJ57" s="81" t="e">
        <f>VLOOKUP(B57,栄養データ!$A$2:$J$482,8,)</f>
        <v>#N/A</v>
      </c>
      <c r="AK57" s="81" t="e">
        <f>VLOOKUP(B57,栄養データ!$A$2:$J$482,9,)</f>
        <v>#N/A</v>
      </c>
      <c r="AL57" s="81" t="e">
        <f>VLOOKUP(B57,栄養データ!$A$2:$J$482,10,)</f>
        <v>#N/A</v>
      </c>
    </row>
    <row r="58" spans="1:38" ht="14.25" customHeight="1" x14ac:dyDescent="0.25">
      <c r="A58" s="82"/>
      <c r="B58" s="83"/>
      <c r="C58" s="84"/>
      <c r="D58" s="85" t="str">
        <f t="shared" si="21"/>
        <v/>
      </c>
      <c r="E58" s="86" t="e">
        <f t="shared" si="22"/>
        <v>#N/A</v>
      </c>
      <c r="F58" s="87" t="str">
        <f t="shared" si="23"/>
        <v/>
      </c>
      <c r="G58" s="73" t="str">
        <f t="shared" si="24"/>
        <v/>
      </c>
      <c r="H58" s="88" t="str">
        <f t="shared" si="25"/>
        <v/>
      </c>
      <c r="I58" s="89" t="str">
        <f t="shared" si="26"/>
        <v/>
      </c>
      <c r="J58" s="90"/>
      <c r="K58" s="81" t="str">
        <f t="shared" si="41"/>
        <v/>
      </c>
      <c r="L58" s="86" t="e">
        <f t="shared" si="28"/>
        <v>#N/A</v>
      </c>
      <c r="M58" s="91" t="str">
        <f t="shared" si="29"/>
        <v/>
      </c>
      <c r="N58" s="86" t="str">
        <f t="shared" si="30"/>
        <v/>
      </c>
      <c r="O58" s="87" t="str">
        <f t="shared" si="31"/>
        <v/>
      </c>
      <c r="P58" s="89" t="str">
        <f t="shared" si="32"/>
        <v/>
      </c>
      <c r="Q58" s="87" t="str">
        <f>R58</f>
        <v/>
      </c>
      <c r="R58" s="89" t="str">
        <f t="shared" si="34"/>
        <v/>
      </c>
      <c r="S58" s="87" t="str">
        <f t="shared" si="35"/>
        <v/>
      </c>
      <c r="T58" s="89" t="str">
        <f t="shared" si="36"/>
        <v/>
      </c>
      <c r="U58" s="87" t="str">
        <f t="shared" si="37"/>
        <v/>
      </c>
      <c r="V58" s="89" t="str">
        <f t="shared" si="38"/>
        <v/>
      </c>
      <c r="W58" s="87" t="str">
        <f t="shared" si="39"/>
        <v/>
      </c>
      <c r="X58" s="86" t="str">
        <f t="shared" si="40"/>
        <v/>
      </c>
      <c r="Y58" s="92"/>
      <c r="Z58" s="97"/>
      <c r="AC58" s="81" t="e">
        <f>VLOOKUP(B58,栄養データ!$A$2:$J$482,1,)</f>
        <v>#N/A</v>
      </c>
      <c r="AD58" s="81" t="e">
        <f>VLOOKUP(B58,栄養データ!$A$2:$J$482,3,)</f>
        <v>#N/A</v>
      </c>
      <c r="AE58" s="81" t="e">
        <f>VLOOKUP(B58,栄養データ!$A$2:$J$482,4,)</f>
        <v>#N/A</v>
      </c>
      <c r="AF58" s="81" t="e">
        <f>VLOOKUP(B58,栄養データ!$A$2:$K$482,11,)</f>
        <v>#N/A</v>
      </c>
      <c r="AG58" s="81" t="e">
        <f>VLOOKUP(B58,栄養データ!$A$2:$J$482,5,)</f>
        <v>#N/A</v>
      </c>
      <c r="AH58" s="81" t="e">
        <f>VLOOKUP(B58,栄養データ!$A$2:$J$482,6,)</f>
        <v>#N/A</v>
      </c>
      <c r="AI58" s="81" t="e">
        <f>VLOOKUP(B58,栄養データ!$A$2:$J$482,7,)</f>
        <v>#N/A</v>
      </c>
      <c r="AJ58" s="81" t="e">
        <f>VLOOKUP(B58,栄養データ!$A$2:$J$482,8,)</f>
        <v>#N/A</v>
      </c>
      <c r="AK58" s="81" t="e">
        <f>VLOOKUP(B58,栄養データ!$A$2:$J$482,9,)</f>
        <v>#N/A</v>
      </c>
      <c r="AL58" s="81" t="e">
        <f>VLOOKUP(B58,栄養データ!$A$2:$J$482,10,)</f>
        <v>#N/A</v>
      </c>
    </row>
    <row r="59" spans="1:38" ht="14.25" customHeight="1" x14ac:dyDescent="0.25">
      <c r="A59" s="82"/>
      <c r="B59" s="83"/>
      <c r="C59" s="84"/>
      <c r="D59" s="85" t="str">
        <f t="shared" si="21"/>
        <v/>
      </c>
      <c r="E59" s="86" t="e">
        <f t="shared" si="22"/>
        <v>#N/A</v>
      </c>
      <c r="F59" s="87" t="str">
        <f t="shared" si="23"/>
        <v/>
      </c>
      <c r="G59" s="73" t="str">
        <f t="shared" si="24"/>
        <v/>
      </c>
      <c r="H59" s="88" t="str">
        <f t="shared" si="25"/>
        <v/>
      </c>
      <c r="I59" s="89" t="str">
        <f t="shared" si="26"/>
        <v/>
      </c>
      <c r="J59" s="90"/>
      <c r="K59" s="81" t="str">
        <f t="shared" si="41"/>
        <v/>
      </c>
      <c r="L59" s="86" t="e">
        <f t="shared" si="28"/>
        <v>#N/A</v>
      </c>
      <c r="M59" s="91" t="str">
        <f t="shared" si="29"/>
        <v/>
      </c>
      <c r="N59" s="86" t="str">
        <f t="shared" si="30"/>
        <v/>
      </c>
      <c r="O59" s="87" t="str">
        <f t="shared" si="31"/>
        <v/>
      </c>
      <c r="P59" s="89" t="str">
        <f t="shared" si="32"/>
        <v/>
      </c>
      <c r="Q59" s="87" t="str">
        <f t="shared" si="33"/>
        <v/>
      </c>
      <c r="R59" s="89" t="str">
        <f t="shared" si="34"/>
        <v/>
      </c>
      <c r="S59" s="87" t="str">
        <f t="shared" si="35"/>
        <v/>
      </c>
      <c r="T59" s="89" t="str">
        <f t="shared" si="36"/>
        <v/>
      </c>
      <c r="U59" s="87" t="str">
        <f t="shared" si="37"/>
        <v/>
      </c>
      <c r="V59" s="89" t="str">
        <f t="shared" si="38"/>
        <v/>
      </c>
      <c r="W59" s="87" t="str">
        <f t="shared" si="39"/>
        <v/>
      </c>
      <c r="X59" s="86" t="str">
        <f t="shared" si="40"/>
        <v/>
      </c>
      <c r="Y59" s="92"/>
      <c r="Z59" s="97"/>
      <c r="AC59" s="81" t="e">
        <f>VLOOKUP(B59,栄養データ!$A$2:$J$482,1,)</f>
        <v>#N/A</v>
      </c>
      <c r="AD59" s="81" t="e">
        <f>VLOOKUP(B59,栄養データ!$A$2:$J$482,3,)</f>
        <v>#N/A</v>
      </c>
      <c r="AE59" s="81" t="e">
        <f>VLOOKUP(B59,栄養データ!$A$2:$J$482,4,)</f>
        <v>#N/A</v>
      </c>
      <c r="AF59" s="81" t="e">
        <f>VLOOKUP(B59,栄養データ!$A$2:$K$482,11,)</f>
        <v>#N/A</v>
      </c>
      <c r="AG59" s="81" t="e">
        <f>VLOOKUP(B59,栄養データ!$A$2:$J$482,5,)</f>
        <v>#N/A</v>
      </c>
      <c r="AH59" s="81" t="e">
        <f>VLOOKUP(B59,栄養データ!$A$2:$J$482,6,)</f>
        <v>#N/A</v>
      </c>
      <c r="AI59" s="81" t="e">
        <f>VLOOKUP(B59,栄養データ!$A$2:$J$482,7,)</f>
        <v>#N/A</v>
      </c>
      <c r="AJ59" s="81" t="e">
        <f>VLOOKUP(B59,栄養データ!$A$2:$J$482,8,)</f>
        <v>#N/A</v>
      </c>
      <c r="AK59" s="81" t="e">
        <f>VLOOKUP(B59,栄養データ!$A$2:$J$482,9,)</f>
        <v>#N/A</v>
      </c>
      <c r="AL59" s="81" t="e">
        <f>VLOOKUP(B59,栄養データ!$A$2:$J$482,10,)</f>
        <v>#N/A</v>
      </c>
    </row>
    <row r="60" spans="1:38" ht="14.25" customHeight="1" x14ac:dyDescent="0.25">
      <c r="A60" s="82"/>
      <c r="B60" s="83"/>
      <c r="C60" s="84"/>
      <c r="D60" s="85" t="str">
        <f t="shared" si="21"/>
        <v/>
      </c>
      <c r="E60" s="86" t="e">
        <f t="shared" si="22"/>
        <v>#N/A</v>
      </c>
      <c r="F60" s="87" t="str">
        <f t="shared" si="23"/>
        <v/>
      </c>
      <c r="G60" s="73" t="str">
        <f t="shared" si="24"/>
        <v/>
      </c>
      <c r="H60" s="88" t="str">
        <f t="shared" si="25"/>
        <v/>
      </c>
      <c r="I60" s="89" t="str">
        <f t="shared" si="26"/>
        <v/>
      </c>
      <c r="J60" s="90"/>
      <c r="K60" s="81" t="str">
        <f t="shared" si="41"/>
        <v/>
      </c>
      <c r="L60" s="86" t="e">
        <f t="shared" si="28"/>
        <v>#N/A</v>
      </c>
      <c r="M60" s="91" t="str">
        <f t="shared" si="29"/>
        <v/>
      </c>
      <c r="N60" s="86" t="str">
        <f t="shared" si="30"/>
        <v/>
      </c>
      <c r="O60" s="87" t="str">
        <f t="shared" si="31"/>
        <v/>
      </c>
      <c r="P60" s="89" t="str">
        <f t="shared" si="32"/>
        <v/>
      </c>
      <c r="Q60" s="87" t="str">
        <f t="shared" si="33"/>
        <v/>
      </c>
      <c r="R60" s="89" t="str">
        <f t="shared" si="34"/>
        <v/>
      </c>
      <c r="S60" s="87" t="str">
        <f t="shared" si="35"/>
        <v/>
      </c>
      <c r="T60" s="89" t="str">
        <f t="shared" si="36"/>
        <v/>
      </c>
      <c r="U60" s="87" t="str">
        <f t="shared" si="37"/>
        <v/>
      </c>
      <c r="V60" s="89" t="str">
        <f t="shared" si="38"/>
        <v/>
      </c>
      <c r="W60" s="87" t="str">
        <f t="shared" si="39"/>
        <v/>
      </c>
      <c r="X60" s="86" t="str">
        <f t="shared" si="40"/>
        <v/>
      </c>
      <c r="Y60" s="92"/>
      <c r="Z60" s="97"/>
      <c r="AC60" s="81" t="e">
        <f>VLOOKUP(B60,栄養データ!$A$2:$J$482,1,)</f>
        <v>#N/A</v>
      </c>
      <c r="AD60" s="81" t="e">
        <f>VLOOKUP(B60,栄養データ!$A$2:$J$482,3,)</f>
        <v>#N/A</v>
      </c>
      <c r="AE60" s="81" t="e">
        <f>VLOOKUP(B60,栄養データ!$A$2:$J$482,4,)</f>
        <v>#N/A</v>
      </c>
      <c r="AF60" s="81" t="e">
        <f>VLOOKUP(B60,栄養データ!$A$2:$K$482,11,)</f>
        <v>#N/A</v>
      </c>
      <c r="AG60" s="81" t="e">
        <f>VLOOKUP(B60,栄養データ!$A$2:$J$482,5,)</f>
        <v>#N/A</v>
      </c>
      <c r="AH60" s="81" t="e">
        <f>VLOOKUP(B60,栄養データ!$A$2:$J$482,6,)</f>
        <v>#N/A</v>
      </c>
      <c r="AI60" s="81" t="e">
        <f>VLOOKUP(B60,栄養データ!$A$2:$J$482,7,)</f>
        <v>#N/A</v>
      </c>
      <c r="AJ60" s="81" t="e">
        <f>VLOOKUP(B60,栄養データ!$A$2:$J$482,8,)</f>
        <v>#N/A</v>
      </c>
      <c r="AK60" s="81" t="e">
        <f>VLOOKUP(B60,栄養データ!$A$2:$J$482,9,)</f>
        <v>#N/A</v>
      </c>
      <c r="AL60" s="81" t="e">
        <f>VLOOKUP(B60,栄養データ!$A$2:$J$482,10,)</f>
        <v>#N/A</v>
      </c>
    </row>
    <row r="61" spans="1:38" ht="14.25" customHeight="1" x14ac:dyDescent="0.25">
      <c r="A61" s="82"/>
      <c r="B61" s="83"/>
      <c r="C61" s="84"/>
      <c r="D61" s="85" t="str">
        <f t="shared" si="21"/>
        <v/>
      </c>
      <c r="E61" s="86" t="e">
        <f t="shared" si="22"/>
        <v>#N/A</v>
      </c>
      <c r="F61" s="87" t="str">
        <f t="shared" si="23"/>
        <v/>
      </c>
      <c r="G61" s="73" t="str">
        <f t="shared" si="24"/>
        <v/>
      </c>
      <c r="H61" s="88" t="str">
        <f t="shared" si="25"/>
        <v/>
      </c>
      <c r="I61" s="89" t="str">
        <f t="shared" si="26"/>
        <v/>
      </c>
      <c r="J61" s="90"/>
      <c r="K61" s="81" t="str">
        <f t="shared" si="41"/>
        <v/>
      </c>
      <c r="L61" s="86" t="e">
        <f t="shared" si="28"/>
        <v>#N/A</v>
      </c>
      <c r="M61" s="91" t="str">
        <f t="shared" si="29"/>
        <v/>
      </c>
      <c r="N61" s="86" t="str">
        <f t="shared" si="30"/>
        <v/>
      </c>
      <c r="O61" s="87" t="str">
        <f t="shared" si="31"/>
        <v/>
      </c>
      <c r="P61" s="89" t="str">
        <f t="shared" si="32"/>
        <v/>
      </c>
      <c r="Q61" s="87" t="str">
        <f t="shared" si="33"/>
        <v/>
      </c>
      <c r="R61" s="89" t="str">
        <f t="shared" si="34"/>
        <v/>
      </c>
      <c r="S61" s="87" t="str">
        <f t="shared" si="35"/>
        <v/>
      </c>
      <c r="T61" s="89" t="str">
        <f t="shared" si="36"/>
        <v/>
      </c>
      <c r="U61" s="87" t="str">
        <f t="shared" si="37"/>
        <v/>
      </c>
      <c r="V61" s="89" t="str">
        <f t="shared" si="38"/>
        <v/>
      </c>
      <c r="W61" s="87" t="str">
        <f t="shared" si="39"/>
        <v/>
      </c>
      <c r="X61" s="86" t="str">
        <f t="shared" si="40"/>
        <v/>
      </c>
      <c r="Y61" s="92"/>
      <c r="Z61" s="97"/>
      <c r="AC61" s="81" t="e">
        <f>VLOOKUP(B61,栄養データ!$A$2:$J$482,1,)</f>
        <v>#N/A</v>
      </c>
      <c r="AD61" s="81" t="e">
        <f>VLOOKUP(B61,栄養データ!$A$2:$J$482,3,)</f>
        <v>#N/A</v>
      </c>
      <c r="AE61" s="81" t="e">
        <f>VLOOKUP(B61,栄養データ!$A$2:$J$482,4,)</f>
        <v>#N/A</v>
      </c>
      <c r="AF61" s="81" t="e">
        <f>VLOOKUP(B61,栄養データ!$A$2:$K$482,11,)</f>
        <v>#N/A</v>
      </c>
      <c r="AG61" s="81" t="e">
        <f>VLOOKUP(B61,栄養データ!$A$2:$J$482,5,)</f>
        <v>#N/A</v>
      </c>
      <c r="AH61" s="81" t="e">
        <f>VLOOKUP(B61,栄養データ!$A$2:$J$482,6,)</f>
        <v>#N/A</v>
      </c>
      <c r="AI61" s="81" t="e">
        <f>VLOOKUP(B61,栄養データ!$A$2:$J$482,7,)</f>
        <v>#N/A</v>
      </c>
      <c r="AJ61" s="81" t="e">
        <f>VLOOKUP(B61,栄養データ!$A$2:$J$482,8,)</f>
        <v>#N/A</v>
      </c>
      <c r="AK61" s="81" t="e">
        <f>VLOOKUP(B61,栄養データ!$A$2:$J$482,9,)</f>
        <v>#N/A</v>
      </c>
      <c r="AL61" s="81" t="e">
        <f>VLOOKUP(B61,栄養データ!$A$2:$J$482,10,)</f>
        <v>#N/A</v>
      </c>
    </row>
    <row r="62" spans="1:38" ht="14.25" customHeight="1" x14ac:dyDescent="0.25">
      <c r="A62" s="82"/>
      <c r="B62" s="83"/>
      <c r="C62" s="84"/>
      <c r="D62" s="85" t="str">
        <f t="shared" si="21"/>
        <v/>
      </c>
      <c r="E62" s="86" t="e">
        <f t="shared" si="22"/>
        <v>#N/A</v>
      </c>
      <c r="F62" s="87" t="str">
        <f t="shared" si="23"/>
        <v/>
      </c>
      <c r="G62" s="73" t="str">
        <f t="shared" si="24"/>
        <v/>
      </c>
      <c r="H62" s="88" t="str">
        <f t="shared" si="25"/>
        <v/>
      </c>
      <c r="I62" s="89" t="str">
        <f t="shared" si="26"/>
        <v/>
      </c>
      <c r="J62" s="90"/>
      <c r="K62" s="81" t="str">
        <f t="shared" si="41"/>
        <v/>
      </c>
      <c r="L62" s="86" t="e">
        <f t="shared" si="28"/>
        <v>#N/A</v>
      </c>
      <c r="M62" s="91" t="str">
        <f t="shared" si="29"/>
        <v/>
      </c>
      <c r="N62" s="86" t="str">
        <f t="shared" si="30"/>
        <v/>
      </c>
      <c r="O62" s="87" t="str">
        <f t="shared" si="31"/>
        <v/>
      </c>
      <c r="P62" s="89" t="str">
        <f t="shared" si="32"/>
        <v/>
      </c>
      <c r="Q62" s="87" t="str">
        <f t="shared" si="33"/>
        <v/>
      </c>
      <c r="R62" s="89" t="str">
        <f t="shared" si="34"/>
        <v/>
      </c>
      <c r="S62" s="87" t="str">
        <f t="shared" si="35"/>
        <v/>
      </c>
      <c r="T62" s="89" t="str">
        <f t="shared" si="36"/>
        <v/>
      </c>
      <c r="U62" s="87" t="str">
        <f t="shared" si="37"/>
        <v/>
      </c>
      <c r="V62" s="89" t="str">
        <f t="shared" si="38"/>
        <v/>
      </c>
      <c r="W62" s="87" t="str">
        <f t="shared" si="39"/>
        <v/>
      </c>
      <c r="X62" s="86" t="str">
        <f t="shared" si="40"/>
        <v/>
      </c>
      <c r="Y62" s="92"/>
      <c r="Z62" s="97"/>
      <c r="AC62" s="81" t="e">
        <f>VLOOKUP(B62,栄養データ!$A$2:$J$482,1,)</f>
        <v>#N/A</v>
      </c>
      <c r="AD62" s="81" t="e">
        <f>VLOOKUP(B62,栄養データ!$A$2:$J$482,3,)</f>
        <v>#N/A</v>
      </c>
      <c r="AE62" s="81" t="e">
        <f>VLOOKUP(B62,栄養データ!$A$2:$J$482,4,)</f>
        <v>#N/A</v>
      </c>
      <c r="AF62" s="81" t="e">
        <f>VLOOKUP(B62,栄養データ!$A$2:$K$482,11,)</f>
        <v>#N/A</v>
      </c>
      <c r="AG62" s="81" t="e">
        <f>VLOOKUP(B62,栄養データ!$A$2:$J$482,5,)</f>
        <v>#N/A</v>
      </c>
      <c r="AH62" s="81" t="e">
        <f>VLOOKUP(B62,栄養データ!$A$2:$J$482,6,)</f>
        <v>#N/A</v>
      </c>
      <c r="AI62" s="81" t="e">
        <f>VLOOKUP(B62,栄養データ!$A$2:$J$482,7,)</f>
        <v>#N/A</v>
      </c>
      <c r="AJ62" s="81" t="e">
        <f>VLOOKUP(B62,栄養データ!$A$2:$J$482,8,)</f>
        <v>#N/A</v>
      </c>
      <c r="AK62" s="81" t="e">
        <f>VLOOKUP(B62,栄養データ!$A$2:$J$482,9,)</f>
        <v>#N/A</v>
      </c>
      <c r="AL62" s="81" t="e">
        <f>VLOOKUP(B62,栄養データ!$A$2:$J$482,10,)</f>
        <v>#N/A</v>
      </c>
    </row>
    <row r="63" spans="1:38" ht="14.25" customHeight="1" x14ac:dyDescent="0.25">
      <c r="A63" s="82"/>
      <c r="B63" s="83"/>
      <c r="C63" s="84"/>
      <c r="D63" s="85" t="str">
        <f t="shared" si="21"/>
        <v/>
      </c>
      <c r="E63" s="86" t="e">
        <f t="shared" si="22"/>
        <v>#N/A</v>
      </c>
      <c r="F63" s="87" t="str">
        <f t="shared" si="23"/>
        <v/>
      </c>
      <c r="G63" s="73" t="str">
        <f t="shared" si="24"/>
        <v/>
      </c>
      <c r="H63" s="88" t="str">
        <f t="shared" si="25"/>
        <v/>
      </c>
      <c r="I63" s="89" t="str">
        <f t="shared" si="26"/>
        <v/>
      </c>
      <c r="J63" s="90"/>
      <c r="K63" s="81" t="str">
        <f t="shared" si="41"/>
        <v/>
      </c>
      <c r="L63" s="86" t="e">
        <f t="shared" si="28"/>
        <v>#N/A</v>
      </c>
      <c r="M63" s="91" t="str">
        <f t="shared" si="29"/>
        <v/>
      </c>
      <c r="N63" s="86" t="str">
        <f t="shared" si="30"/>
        <v/>
      </c>
      <c r="O63" s="87" t="str">
        <f t="shared" si="31"/>
        <v/>
      </c>
      <c r="P63" s="89" t="str">
        <f t="shared" si="32"/>
        <v/>
      </c>
      <c r="Q63" s="87" t="str">
        <f t="shared" si="33"/>
        <v/>
      </c>
      <c r="R63" s="89" t="str">
        <f t="shared" si="34"/>
        <v/>
      </c>
      <c r="S63" s="87" t="str">
        <f t="shared" si="35"/>
        <v/>
      </c>
      <c r="T63" s="89" t="str">
        <f t="shared" si="36"/>
        <v/>
      </c>
      <c r="U63" s="87" t="str">
        <f t="shared" si="37"/>
        <v/>
      </c>
      <c r="V63" s="89" t="str">
        <f t="shared" si="38"/>
        <v/>
      </c>
      <c r="W63" s="87" t="str">
        <f t="shared" si="39"/>
        <v/>
      </c>
      <c r="X63" s="86" t="str">
        <f t="shared" si="40"/>
        <v/>
      </c>
      <c r="Y63" s="92"/>
      <c r="Z63" s="97"/>
      <c r="AC63" s="81" t="e">
        <f>VLOOKUP(B63,栄養データ!$A$2:$J$482,1,)</f>
        <v>#N/A</v>
      </c>
      <c r="AD63" s="81" t="e">
        <f>VLOOKUP(B63,栄養データ!$A$2:$J$482,3,)</f>
        <v>#N/A</v>
      </c>
      <c r="AE63" s="81" t="e">
        <f>VLOOKUP(B63,栄養データ!$A$2:$J$482,4,)</f>
        <v>#N/A</v>
      </c>
      <c r="AF63" s="81" t="e">
        <f>VLOOKUP(B63,栄養データ!$A$2:$K$482,11,)</f>
        <v>#N/A</v>
      </c>
      <c r="AG63" s="81" t="e">
        <f>VLOOKUP(B63,栄養データ!$A$2:$J$482,5,)</f>
        <v>#N/A</v>
      </c>
      <c r="AH63" s="81" t="e">
        <f>VLOOKUP(B63,栄養データ!$A$2:$J$482,6,)</f>
        <v>#N/A</v>
      </c>
      <c r="AI63" s="81" t="e">
        <f>VLOOKUP(B63,栄養データ!$A$2:$J$482,7,)</f>
        <v>#N/A</v>
      </c>
      <c r="AJ63" s="81" t="e">
        <f>VLOOKUP(B63,栄養データ!$A$2:$J$482,8,)</f>
        <v>#N/A</v>
      </c>
      <c r="AK63" s="81" t="e">
        <f>VLOOKUP(B63,栄養データ!$A$2:$J$482,9,)</f>
        <v>#N/A</v>
      </c>
      <c r="AL63" s="81" t="e">
        <f>VLOOKUP(B63,栄養データ!$A$2:$J$482,10,)</f>
        <v>#N/A</v>
      </c>
    </row>
    <row r="64" spans="1:38" ht="14.25" customHeight="1" x14ac:dyDescent="0.25">
      <c r="A64" s="82"/>
      <c r="B64" s="83"/>
      <c r="C64" s="84"/>
      <c r="D64" s="85" t="str">
        <f t="shared" si="21"/>
        <v/>
      </c>
      <c r="E64" s="86" t="e">
        <f t="shared" si="22"/>
        <v>#N/A</v>
      </c>
      <c r="F64" s="87" t="str">
        <f t="shared" si="23"/>
        <v/>
      </c>
      <c r="G64" s="73" t="str">
        <f t="shared" si="24"/>
        <v/>
      </c>
      <c r="H64" s="88" t="str">
        <f t="shared" si="25"/>
        <v/>
      </c>
      <c r="I64" s="89" t="str">
        <f t="shared" si="26"/>
        <v/>
      </c>
      <c r="J64" s="90"/>
      <c r="K64" s="81" t="str">
        <f t="shared" si="41"/>
        <v/>
      </c>
      <c r="L64" s="86" t="e">
        <f t="shared" si="28"/>
        <v>#N/A</v>
      </c>
      <c r="M64" s="91" t="str">
        <f t="shared" si="29"/>
        <v/>
      </c>
      <c r="N64" s="86" t="str">
        <f t="shared" si="30"/>
        <v/>
      </c>
      <c r="O64" s="87" t="str">
        <f t="shared" si="31"/>
        <v/>
      </c>
      <c r="P64" s="89" t="str">
        <f t="shared" si="32"/>
        <v/>
      </c>
      <c r="Q64" s="87" t="str">
        <f t="shared" si="33"/>
        <v/>
      </c>
      <c r="R64" s="89" t="str">
        <f t="shared" si="34"/>
        <v/>
      </c>
      <c r="S64" s="87" t="str">
        <f>T64</f>
        <v/>
      </c>
      <c r="T64" s="89" t="str">
        <f t="shared" si="36"/>
        <v/>
      </c>
      <c r="U64" s="87" t="str">
        <f t="shared" si="37"/>
        <v/>
      </c>
      <c r="V64" s="89" t="str">
        <f t="shared" si="38"/>
        <v/>
      </c>
      <c r="W64" s="87" t="str">
        <f t="shared" si="39"/>
        <v/>
      </c>
      <c r="X64" s="86" t="str">
        <f t="shared" si="40"/>
        <v/>
      </c>
      <c r="Y64" s="92"/>
      <c r="Z64" s="97"/>
      <c r="AC64" s="81" t="e">
        <f>VLOOKUP(B64,栄養データ!$A$2:$J$482,1,)</f>
        <v>#N/A</v>
      </c>
      <c r="AD64" s="81" t="e">
        <f>VLOOKUP(B64,栄養データ!$A$2:$J$482,3,)</f>
        <v>#N/A</v>
      </c>
      <c r="AE64" s="81" t="e">
        <f>VLOOKUP(B64,栄養データ!$A$2:$J$482,4,)</f>
        <v>#N/A</v>
      </c>
      <c r="AF64" s="81" t="e">
        <f>VLOOKUP(B64,栄養データ!$A$2:$K$482,11,)</f>
        <v>#N/A</v>
      </c>
      <c r="AG64" s="81" t="e">
        <f>VLOOKUP(B64,栄養データ!$A$2:$J$482,5,)</f>
        <v>#N/A</v>
      </c>
      <c r="AH64" s="81" t="e">
        <f>VLOOKUP(B64,栄養データ!$A$2:$J$482,6,)</f>
        <v>#N/A</v>
      </c>
      <c r="AI64" s="81" t="e">
        <f>VLOOKUP(B64,栄養データ!$A$2:$J$482,7,)</f>
        <v>#N/A</v>
      </c>
      <c r="AJ64" s="81" t="e">
        <f>VLOOKUP(B64,栄養データ!$A$2:$J$482,8,)</f>
        <v>#N/A</v>
      </c>
      <c r="AK64" s="81" t="e">
        <f>VLOOKUP(B64,栄養データ!$A$2:$J$482,9,)</f>
        <v>#N/A</v>
      </c>
      <c r="AL64" s="81" t="e">
        <f>VLOOKUP(B64,栄養データ!$A$2:$J$482,10,)</f>
        <v>#N/A</v>
      </c>
    </row>
    <row r="65" spans="1:38" ht="14.25" customHeight="1" x14ac:dyDescent="0.25">
      <c r="A65" s="82"/>
      <c r="B65" s="83"/>
      <c r="C65" s="84"/>
      <c r="D65" s="85" t="str">
        <f t="shared" si="21"/>
        <v/>
      </c>
      <c r="E65" s="86" t="e">
        <f t="shared" si="22"/>
        <v>#N/A</v>
      </c>
      <c r="F65" s="87" t="str">
        <f t="shared" si="23"/>
        <v/>
      </c>
      <c r="G65" s="73" t="str">
        <f t="shared" si="24"/>
        <v/>
      </c>
      <c r="H65" s="88" t="str">
        <f t="shared" si="25"/>
        <v/>
      </c>
      <c r="I65" s="89" t="str">
        <f t="shared" si="26"/>
        <v/>
      </c>
      <c r="J65" s="90"/>
      <c r="K65" s="81" t="str">
        <f t="shared" si="41"/>
        <v/>
      </c>
      <c r="L65" s="86" t="e">
        <f t="shared" si="28"/>
        <v>#N/A</v>
      </c>
      <c r="M65" s="91" t="str">
        <f t="shared" si="29"/>
        <v/>
      </c>
      <c r="N65" s="86" t="str">
        <f t="shared" si="30"/>
        <v/>
      </c>
      <c r="O65" s="87" t="str">
        <f t="shared" si="31"/>
        <v/>
      </c>
      <c r="P65" s="89" t="str">
        <f t="shared" si="32"/>
        <v/>
      </c>
      <c r="Q65" s="87" t="str">
        <f t="shared" si="33"/>
        <v/>
      </c>
      <c r="R65" s="89" t="str">
        <f t="shared" si="34"/>
        <v/>
      </c>
      <c r="S65" s="87" t="str">
        <f t="shared" si="35"/>
        <v/>
      </c>
      <c r="T65" s="89" t="str">
        <f t="shared" si="36"/>
        <v/>
      </c>
      <c r="U65" s="87" t="str">
        <f t="shared" si="37"/>
        <v/>
      </c>
      <c r="V65" s="89" t="str">
        <f t="shared" si="38"/>
        <v/>
      </c>
      <c r="W65" s="87" t="str">
        <f t="shared" si="39"/>
        <v/>
      </c>
      <c r="X65" s="86" t="str">
        <f t="shared" si="40"/>
        <v/>
      </c>
      <c r="Y65" s="92"/>
      <c r="Z65" s="97"/>
      <c r="AC65" s="81" t="e">
        <f>VLOOKUP(B65,栄養データ!$A$2:$J$482,1,)</f>
        <v>#N/A</v>
      </c>
      <c r="AD65" s="81" t="e">
        <f>VLOOKUP(B65,栄養データ!$A$2:$J$482,3,)</f>
        <v>#N/A</v>
      </c>
      <c r="AE65" s="81" t="e">
        <f>VLOOKUP(B65,栄養データ!$A$2:$J$482,4,)</f>
        <v>#N/A</v>
      </c>
      <c r="AF65" s="81" t="e">
        <f>VLOOKUP(B65,栄養データ!$A$2:$K$482,11,)</f>
        <v>#N/A</v>
      </c>
      <c r="AG65" s="81" t="e">
        <f>VLOOKUP(B65,栄養データ!$A$2:$J$482,5,)</f>
        <v>#N/A</v>
      </c>
      <c r="AH65" s="81" t="e">
        <f>VLOOKUP(B65,栄養データ!$A$2:$J$482,6,)</f>
        <v>#N/A</v>
      </c>
      <c r="AI65" s="81" t="e">
        <f>VLOOKUP(B65,栄養データ!$A$2:$J$482,7,)</f>
        <v>#N/A</v>
      </c>
      <c r="AJ65" s="81" t="e">
        <f>VLOOKUP(B65,栄養データ!$A$2:$J$482,8,)</f>
        <v>#N/A</v>
      </c>
      <c r="AK65" s="81" t="e">
        <f>VLOOKUP(B65,栄養データ!$A$2:$J$482,9,)</f>
        <v>#N/A</v>
      </c>
      <c r="AL65" s="81" t="e">
        <f>VLOOKUP(B65,栄養データ!$A$2:$J$482,10,)</f>
        <v>#N/A</v>
      </c>
    </row>
    <row r="66" spans="1:38" ht="14.25" customHeight="1" x14ac:dyDescent="0.25">
      <c r="A66" s="82"/>
      <c r="B66" s="83"/>
      <c r="C66" s="84"/>
      <c r="D66" s="85" t="str">
        <f t="shared" si="21"/>
        <v/>
      </c>
      <c r="E66" s="86" t="e">
        <f t="shared" si="22"/>
        <v>#N/A</v>
      </c>
      <c r="F66" s="87" t="str">
        <f t="shared" si="23"/>
        <v/>
      </c>
      <c r="G66" s="73" t="str">
        <f t="shared" si="24"/>
        <v/>
      </c>
      <c r="H66" s="88" t="str">
        <f t="shared" si="25"/>
        <v/>
      </c>
      <c r="I66" s="89" t="str">
        <f t="shared" si="26"/>
        <v/>
      </c>
      <c r="J66" s="90"/>
      <c r="K66" s="81" t="str">
        <f t="shared" si="41"/>
        <v/>
      </c>
      <c r="L66" s="86" t="e">
        <f t="shared" si="28"/>
        <v>#N/A</v>
      </c>
      <c r="M66" s="91" t="str">
        <f t="shared" si="29"/>
        <v/>
      </c>
      <c r="N66" s="86" t="str">
        <f t="shared" si="30"/>
        <v/>
      </c>
      <c r="O66" s="87" t="str">
        <f t="shared" si="31"/>
        <v/>
      </c>
      <c r="P66" s="89" t="str">
        <f t="shared" si="32"/>
        <v/>
      </c>
      <c r="Q66" s="87" t="str">
        <f t="shared" si="33"/>
        <v/>
      </c>
      <c r="R66" s="89" t="str">
        <f t="shared" si="34"/>
        <v/>
      </c>
      <c r="S66" s="87" t="str">
        <f t="shared" si="35"/>
        <v/>
      </c>
      <c r="T66" s="89" t="str">
        <f t="shared" si="36"/>
        <v/>
      </c>
      <c r="U66" s="87" t="str">
        <f t="shared" si="37"/>
        <v/>
      </c>
      <c r="V66" s="89" t="str">
        <f t="shared" si="38"/>
        <v/>
      </c>
      <c r="W66" s="87" t="str">
        <f t="shared" si="39"/>
        <v/>
      </c>
      <c r="X66" s="86" t="str">
        <f t="shared" si="40"/>
        <v/>
      </c>
      <c r="Y66" s="92"/>
      <c r="Z66" s="97"/>
      <c r="AC66" s="81" t="e">
        <f>VLOOKUP(B66,栄養データ!$A$2:$J$482,1,)</f>
        <v>#N/A</v>
      </c>
      <c r="AD66" s="81" t="e">
        <f>VLOOKUP(B66,栄養データ!$A$2:$J$482,3,)</f>
        <v>#N/A</v>
      </c>
      <c r="AE66" s="81" t="e">
        <f>VLOOKUP(B66,栄養データ!$A$2:$J$482,4,)</f>
        <v>#N/A</v>
      </c>
      <c r="AF66" s="81" t="e">
        <f>VLOOKUP(B66,栄養データ!$A$2:$K$482,11,)</f>
        <v>#N/A</v>
      </c>
      <c r="AG66" s="81" t="e">
        <f>VLOOKUP(B66,栄養データ!$A$2:$J$482,5,)</f>
        <v>#N/A</v>
      </c>
      <c r="AH66" s="81" t="e">
        <f>VLOOKUP(B66,栄養データ!$A$2:$J$482,6,)</f>
        <v>#N/A</v>
      </c>
      <c r="AI66" s="81" t="e">
        <f>VLOOKUP(B66,栄養データ!$A$2:$J$482,7,)</f>
        <v>#N/A</v>
      </c>
      <c r="AJ66" s="81" t="e">
        <f>VLOOKUP(B66,栄養データ!$A$2:$J$482,8,)</f>
        <v>#N/A</v>
      </c>
      <c r="AK66" s="81" t="e">
        <f>VLOOKUP(B66,栄養データ!$A$2:$J$482,9,)</f>
        <v>#N/A</v>
      </c>
      <c r="AL66" s="81" t="e">
        <f>VLOOKUP(B66,栄養データ!$A$2:$J$482,10,)</f>
        <v>#N/A</v>
      </c>
    </row>
    <row r="67" spans="1:38" ht="14.25" customHeight="1" x14ac:dyDescent="0.25">
      <c r="A67" s="82"/>
      <c r="B67" s="83"/>
      <c r="C67" s="84"/>
      <c r="D67" s="85" t="str">
        <f t="shared" si="21"/>
        <v/>
      </c>
      <c r="E67" s="86" t="e">
        <f t="shared" si="22"/>
        <v>#N/A</v>
      </c>
      <c r="F67" s="87" t="str">
        <f t="shared" si="23"/>
        <v/>
      </c>
      <c r="G67" s="73" t="str">
        <f t="shared" si="24"/>
        <v/>
      </c>
      <c r="H67" s="88" t="str">
        <f t="shared" si="25"/>
        <v/>
      </c>
      <c r="I67" s="89" t="str">
        <f t="shared" si="26"/>
        <v/>
      </c>
      <c r="J67" s="90"/>
      <c r="K67" s="81" t="str">
        <f t="shared" si="41"/>
        <v/>
      </c>
      <c r="L67" s="86" t="e">
        <f t="shared" si="28"/>
        <v>#N/A</v>
      </c>
      <c r="M67" s="91" t="str">
        <f t="shared" si="29"/>
        <v/>
      </c>
      <c r="N67" s="86" t="str">
        <f t="shared" si="30"/>
        <v/>
      </c>
      <c r="O67" s="87" t="str">
        <f t="shared" si="31"/>
        <v/>
      </c>
      <c r="P67" s="89" t="str">
        <f t="shared" si="32"/>
        <v/>
      </c>
      <c r="Q67" s="87" t="str">
        <f t="shared" si="33"/>
        <v/>
      </c>
      <c r="R67" s="89" t="str">
        <f t="shared" si="34"/>
        <v/>
      </c>
      <c r="S67" s="87" t="str">
        <f t="shared" si="35"/>
        <v/>
      </c>
      <c r="T67" s="89" t="str">
        <f t="shared" si="36"/>
        <v/>
      </c>
      <c r="U67" s="87" t="str">
        <f t="shared" si="37"/>
        <v/>
      </c>
      <c r="V67" s="89" t="str">
        <f t="shared" si="38"/>
        <v/>
      </c>
      <c r="W67" s="87" t="str">
        <f t="shared" si="39"/>
        <v/>
      </c>
      <c r="X67" s="86" t="str">
        <f t="shared" si="40"/>
        <v/>
      </c>
      <c r="Y67" s="92"/>
      <c r="Z67" s="95"/>
      <c r="AC67" s="81" t="e">
        <f>VLOOKUP(B67,栄養データ!$A$2:$J$482,1,)</f>
        <v>#N/A</v>
      </c>
      <c r="AD67" s="81" t="e">
        <f>VLOOKUP(B67,栄養データ!$A$2:$J$482,3,)</f>
        <v>#N/A</v>
      </c>
      <c r="AE67" s="81" t="e">
        <f>VLOOKUP(B67,栄養データ!$A$2:$J$482,4,)</f>
        <v>#N/A</v>
      </c>
      <c r="AF67" s="81" t="e">
        <f>VLOOKUP(B67,栄養データ!$A$2:$K$482,11,)</f>
        <v>#N/A</v>
      </c>
      <c r="AG67" s="81" t="e">
        <f>VLOOKUP(B67,栄養データ!$A$2:$J$482,5,)</f>
        <v>#N/A</v>
      </c>
      <c r="AH67" s="81" t="e">
        <f>VLOOKUP(B67,栄養データ!$A$2:$J$482,6,)</f>
        <v>#N/A</v>
      </c>
      <c r="AI67" s="81" t="e">
        <f>VLOOKUP(B67,栄養データ!$A$2:$J$482,7,)</f>
        <v>#N/A</v>
      </c>
      <c r="AJ67" s="81" t="e">
        <f>VLOOKUP(B67,栄養データ!$A$2:$J$482,8,)</f>
        <v>#N/A</v>
      </c>
      <c r="AK67" s="81" t="e">
        <f>VLOOKUP(B67,栄養データ!$A$2:$J$482,9,)</f>
        <v>#N/A</v>
      </c>
      <c r="AL67" s="81" t="e">
        <f>VLOOKUP(B67,栄養データ!$A$2:$J$482,10,)</f>
        <v>#N/A</v>
      </c>
    </row>
    <row r="68" spans="1:38" ht="14.25" customHeight="1" x14ac:dyDescent="0.25">
      <c r="A68" s="98"/>
      <c r="B68" s="83"/>
      <c r="C68" s="84"/>
      <c r="D68" s="85" t="str">
        <f t="shared" si="21"/>
        <v/>
      </c>
      <c r="E68" s="86" t="e">
        <f t="shared" si="22"/>
        <v>#N/A</v>
      </c>
      <c r="F68" s="87" t="str">
        <f t="shared" si="23"/>
        <v/>
      </c>
      <c r="G68" s="73" t="str">
        <f t="shared" si="24"/>
        <v/>
      </c>
      <c r="H68" s="88" t="str">
        <f t="shared" si="25"/>
        <v/>
      </c>
      <c r="I68" s="89" t="str">
        <f t="shared" si="26"/>
        <v/>
      </c>
      <c r="J68" s="90"/>
      <c r="K68" s="81" t="str">
        <f t="shared" si="41"/>
        <v/>
      </c>
      <c r="L68" s="86" t="e">
        <f t="shared" si="28"/>
        <v>#N/A</v>
      </c>
      <c r="M68" s="91" t="str">
        <f t="shared" si="29"/>
        <v/>
      </c>
      <c r="N68" s="86" t="str">
        <f t="shared" si="30"/>
        <v/>
      </c>
      <c r="O68" s="87" t="str">
        <f t="shared" si="31"/>
        <v/>
      </c>
      <c r="P68" s="89" t="str">
        <f t="shared" si="32"/>
        <v/>
      </c>
      <c r="Q68" s="87" t="str">
        <f t="shared" si="33"/>
        <v/>
      </c>
      <c r="R68" s="89" t="str">
        <f t="shared" si="34"/>
        <v/>
      </c>
      <c r="S68" s="87" t="str">
        <f t="shared" si="35"/>
        <v/>
      </c>
      <c r="T68" s="89" t="str">
        <f t="shared" si="36"/>
        <v/>
      </c>
      <c r="U68" s="87" t="str">
        <f t="shared" si="37"/>
        <v/>
      </c>
      <c r="V68" s="89" t="str">
        <f t="shared" si="38"/>
        <v/>
      </c>
      <c r="W68" s="87" t="str">
        <f t="shared" si="39"/>
        <v/>
      </c>
      <c r="X68" s="86" t="str">
        <f t="shared" si="40"/>
        <v/>
      </c>
      <c r="Y68" s="92"/>
      <c r="Z68" s="95"/>
      <c r="AC68" s="81" t="e">
        <f>VLOOKUP(B68,栄養データ!$A$2:$J$482,1,)</f>
        <v>#N/A</v>
      </c>
      <c r="AD68" s="81" t="e">
        <f>VLOOKUP(B68,栄養データ!$A$2:$J$482,3,)</f>
        <v>#N/A</v>
      </c>
      <c r="AE68" s="81" t="e">
        <f>VLOOKUP(B68,栄養データ!$A$2:$J$482,4,)</f>
        <v>#N/A</v>
      </c>
      <c r="AF68" s="81" t="e">
        <f>VLOOKUP(B68,栄養データ!$A$2:$K$482,11,)</f>
        <v>#N/A</v>
      </c>
      <c r="AG68" s="81" t="e">
        <f>VLOOKUP(B68,栄養データ!$A$2:$J$482,5,)</f>
        <v>#N/A</v>
      </c>
      <c r="AH68" s="81" t="e">
        <f>VLOOKUP(B68,栄養データ!$A$2:$J$482,6,)</f>
        <v>#N/A</v>
      </c>
      <c r="AI68" s="81" t="e">
        <f>VLOOKUP(B68,栄養データ!$A$2:$J$482,7,)</f>
        <v>#N/A</v>
      </c>
      <c r="AJ68" s="81" t="e">
        <f>VLOOKUP(B68,栄養データ!$A$2:$J$482,8,)</f>
        <v>#N/A</v>
      </c>
      <c r="AK68" s="81" t="e">
        <f>VLOOKUP(B68,栄養データ!$A$2:$J$482,9,)</f>
        <v>#N/A</v>
      </c>
      <c r="AL68" s="81" t="e">
        <f>VLOOKUP(B68,栄養データ!$A$2:$J$482,10,)</f>
        <v>#N/A</v>
      </c>
    </row>
    <row r="69" spans="1:38" ht="14.25" customHeight="1" x14ac:dyDescent="0.25">
      <c r="A69" s="98"/>
      <c r="B69" s="83"/>
      <c r="C69" s="84"/>
      <c r="D69" s="85" t="str">
        <f t="shared" si="21"/>
        <v/>
      </c>
      <c r="E69" s="86" t="e">
        <f t="shared" si="22"/>
        <v>#N/A</v>
      </c>
      <c r="F69" s="87" t="str">
        <f t="shared" si="23"/>
        <v/>
      </c>
      <c r="G69" s="73" t="str">
        <f t="shared" si="24"/>
        <v/>
      </c>
      <c r="H69" s="88" t="str">
        <f t="shared" si="25"/>
        <v/>
      </c>
      <c r="I69" s="89" t="str">
        <f t="shared" si="26"/>
        <v/>
      </c>
      <c r="J69" s="90"/>
      <c r="K69" s="81" t="str">
        <f>IF(B69="","",L69)</f>
        <v/>
      </c>
      <c r="L69" s="86" t="e">
        <f t="shared" si="28"/>
        <v>#N/A</v>
      </c>
      <c r="M69" s="91" t="str">
        <f t="shared" si="29"/>
        <v/>
      </c>
      <c r="N69" s="86" t="str">
        <f t="shared" si="30"/>
        <v/>
      </c>
      <c r="O69" s="87" t="str">
        <f t="shared" si="31"/>
        <v/>
      </c>
      <c r="P69" s="89" t="str">
        <f t="shared" si="32"/>
        <v/>
      </c>
      <c r="Q69" s="87" t="str">
        <f t="shared" si="33"/>
        <v/>
      </c>
      <c r="R69" s="89" t="str">
        <f t="shared" si="34"/>
        <v/>
      </c>
      <c r="S69" s="87" t="str">
        <f t="shared" si="35"/>
        <v/>
      </c>
      <c r="T69" s="89" t="str">
        <f t="shared" si="36"/>
        <v/>
      </c>
      <c r="U69" s="87" t="str">
        <f t="shared" si="37"/>
        <v/>
      </c>
      <c r="V69" s="89" t="str">
        <f t="shared" si="38"/>
        <v/>
      </c>
      <c r="W69" s="87" t="str">
        <f t="shared" si="39"/>
        <v/>
      </c>
      <c r="X69" s="86" t="str">
        <f t="shared" si="40"/>
        <v/>
      </c>
      <c r="Y69" s="92"/>
      <c r="Z69" s="95"/>
      <c r="AC69" s="81" t="e">
        <f>VLOOKUP(B69,栄養データ!$A$2:$J$482,1,)</f>
        <v>#N/A</v>
      </c>
      <c r="AD69" s="81" t="e">
        <f>VLOOKUP(B69,栄養データ!$A$2:$J$482,3,)</f>
        <v>#N/A</v>
      </c>
      <c r="AE69" s="81" t="e">
        <f>VLOOKUP(B69,栄養データ!$A$2:$J$482,4,)</f>
        <v>#N/A</v>
      </c>
      <c r="AF69" s="81" t="e">
        <f>VLOOKUP(B69,栄養データ!$A$2:$K$482,11,)</f>
        <v>#N/A</v>
      </c>
      <c r="AG69" s="81" t="e">
        <f>VLOOKUP(B69,栄養データ!$A$2:$J$482,5,)</f>
        <v>#N/A</v>
      </c>
      <c r="AH69" s="81" t="e">
        <f>VLOOKUP(B69,栄養データ!$A$2:$J$482,6,)</f>
        <v>#N/A</v>
      </c>
      <c r="AI69" s="81" t="e">
        <f>VLOOKUP(B69,栄養データ!$A$2:$J$482,7,)</f>
        <v>#N/A</v>
      </c>
      <c r="AJ69" s="81" t="e">
        <f>VLOOKUP(B69,栄養データ!$A$2:$J$482,8,)</f>
        <v>#N/A</v>
      </c>
      <c r="AK69" s="81" t="e">
        <f>VLOOKUP(B69,栄養データ!$A$2:$J$482,9,)</f>
        <v>#N/A</v>
      </c>
      <c r="AL69" s="81" t="e">
        <f>VLOOKUP(B69,栄養データ!$A$2:$J$482,10,)</f>
        <v>#N/A</v>
      </c>
    </row>
    <row r="70" spans="1:38" ht="14.25" customHeight="1" x14ac:dyDescent="0.25">
      <c r="A70" s="98"/>
      <c r="B70" s="83"/>
      <c r="C70" s="84"/>
      <c r="D70" s="85" t="str">
        <f t="shared" si="21"/>
        <v/>
      </c>
      <c r="E70" s="86" t="e">
        <f t="shared" si="22"/>
        <v>#N/A</v>
      </c>
      <c r="F70" s="87" t="str">
        <f t="shared" si="23"/>
        <v/>
      </c>
      <c r="G70" s="73" t="str">
        <f t="shared" si="24"/>
        <v/>
      </c>
      <c r="H70" s="88" t="str">
        <f t="shared" si="25"/>
        <v/>
      </c>
      <c r="I70" s="89" t="str">
        <f t="shared" si="26"/>
        <v/>
      </c>
      <c r="J70" s="90"/>
      <c r="K70" s="81" t="str">
        <f>IF(B70="","",L70)</f>
        <v/>
      </c>
      <c r="L70" s="86" t="e">
        <f t="shared" si="28"/>
        <v>#N/A</v>
      </c>
      <c r="M70" s="91" t="str">
        <f t="shared" si="29"/>
        <v/>
      </c>
      <c r="N70" s="86" t="str">
        <f t="shared" si="30"/>
        <v/>
      </c>
      <c r="O70" s="87" t="str">
        <f t="shared" si="31"/>
        <v/>
      </c>
      <c r="P70" s="89" t="str">
        <f t="shared" si="32"/>
        <v/>
      </c>
      <c r="Q70" s="87" t="str">
        <f t="shared" si="33"/>
        <v/>
      </c>
      <c r="R70" s="89" t="str">
        <f t="shared" si="34"/>
        <v/>
      </c>
      <c r="S70" s="87" t="str">
        <f t="shared" si="35"/>
        <v/>
      </c>
      <c r="T70" s="89" t="str">
        <f t="shared" si="36"/>
        <v/>
      </c>
      <c r="U70" s="87" t="str">
        <f t="shared" si="37"/>
        <v/>
      </c>
      <c r="V70" s="89" t="str">
        <f t="shared" si="38"/>
        <v/>
      </c>
      <c r="W70" s="87" t="str">
        <f t="shared" si="39"/>
        <v/>
      </c>
      <c r="X70" s="86" t="str">
        <f t="shared" si="40"/>
        <v/>
      </c>
      <c r="Y70" s="92"/>
      <c r="Z70" s="99"/>
      <c r="AC70" s="81" t="e">
        <f>VLOOKUP(B70,栄養データ!$A$2:$J$482,1,)</f>
        <v>#N/A</v>
      </c>
      <c r="AD70" s="81" t="e">
        <f>VLOOKUP(B70,栄養データ!$A$2:$J$482,3,)</f>
        <v>#N/A</v>
      </c>
      <c r="AE70" s="81" t="e">
        <f>VLOOKUP(B70,栄養データ!$A$2:$J$482,4,)</f>
        <v>#N/A</v>
      </c>
      <c r="AF70" s="81" t="e">
        <f>VLOOKUP(B70,栄養データ!$A$2:$K$482,11,)</f>
        <v>#N/A</v>
      </c>
      <c r="AG70" s="81" t="e">
        <f>VLOOKUP(B70,栄養データ!$A$2:$J$482,5,)</f>
        <v>#N/A</v>
      </c>
      <c r="AH70" s="81" t="e">
        <f>VLOOKUP(B70,栄養データ!$A$2:$J$482,6,)</f>
        <v>#N/A</v>
      </c>
      <c r="AI70" s="81" t="e">
        <f>VLOOKUP(B70,栄養データ!$A$2:$J$482,7,)</f>
        <v>#N/A</v>
      </c>
      <c r="AJ70" s="81" t="e">
        <f>VLOOKUP(B70,栄養データ!$A$2:$J$482,8,)</f>
        <v>#N/A</v>
      </c>
      <c r="AK70" s="81" t="e">
        <f>VLOOKUP(B70,栄養データ!$A$2:$J$482,9,)</f>
        <v>#N/A</v>
      </c>
      <c r="AL70" s="81" t="e">
        <f>VLOOKUP(B70,栄養データ!$A$2:$J$482,10,)</f>
        <v>#N/A</v>
      </c>
    </row>
    <row r="71" spans="1:38" ht="14.25" customHeight="1" x14ac:dyDescent="0.25">
      <c r="A71" s="82"/>
      <c r="B71" s="83"/>
      <c r="C71" s="84"/>
      <c r="D71" s="85" t="str">
        <f t="shared" si="21"/>
        <v/>
      </c>
      <c r="E71" s="86" t="e">
        <f t="shared" si="22"/>
        <v>#N/A</v>
      </c>
      <c r="F71" s="87" t="str">
        <f t="shared" si="23"/>
        <v/>
      </c>
      <c r="G71" s="73" t="str">
        <f t="shared" si="24"/>
        <v/>
      </c>
      <c r="H71" s="88" t="str">
        <f t="shared" si="25"/>
        <v/>
      </c>
      <c r="I71" s="89" t="str">
        <f t="shared" si="26"/>
        <v/>
      </c>
      <c r="J71" s="90"/>
      <c r="K71" s="81" t="str">
        <f>IF(B71="","",L71)</f>
        <v/>
      </c>
      <c r="L71" s="86" t="e">
        <f t="shared" si="28"/>
        <v>#N/A</v>
      </c>
      <c r="M71" s="91" t="str">
        <f t="shared" si="29"/>
        <v/>
      </c>
      <c r="N71" s="86" t="str">
        <f t="shared" si="30"/>
        <v/>
      </c>
      <c r="O71" s="87" t="str">
        <f t="shared" si="31"/>
        <v/>
      </c>
      <c r="P71" s="89" t="str">
        <f t="shared" si="32"/>
        <v/>
      </c>
      <c r="Q71" s="87" t="str">
        <f t="shared" si="33"/>
        <v/>
      </c>
      <c r="R71" s="89" t="str">
        <f t="shared" si="34"/>
        <v/>
      </c>
      <c r="S71" s="87" t="str">
        <f t="shared" si="35"/>
        <v/>
      </c>
      <c r="T71" s="89" t="str">
        <f t="shared" si="36"/>
        <v/>
      </c>
      <c r="U71" s="87" t="str">
        <f t="shared" si="37"/>
        <v/>
      </c>
      <c r="V71" s="89" t="str">
        <f t="shared" si="38"/>
        <v/>
      </c>
      <c r="W71" s="87" t="str">
        <f t="shared" si="39"/>
        <v/>
      </c>
      <c r="X71" s="86" t="str">
        <f t="shared" si="40"/>
        <v/>
      </c>
      <c r="Y71" s="100"/>
      <c r="Z71" s="101"/>
      <c r="AC71" s="81" t="e">
        <f>VLOOKUP(B71,栄養データ!$A$2:$J$482,1,)</f>
        <v>#N/A</v>
      </c>
      <c r="AD71" s="81" t="e">
        <f>VLOOKUP(B71,栄養データ!$A$2:$J$482,3,)</f>
        <v>#N/A</v>
      </c>
      <c r="AE71" s="81" t="e">
        <f>VLOOKUP(B71,栄養データ!$A$2:$J$482,4,)</f>
        <v>#N/A</v>
      </c>
      <c r="AF71" s="81" t="e">
        <f>VLOOKUP(B71,栄養データ!$A$2:$K$482,11,)</f>
        <v>#N/A</v>
      </c>
      <c r="AG71" s="81" t="e">
        <f>VLOOKUP(B71,栄養データ!$A$2:$J$482,5,)</f>
        <v>#N/A</v>
      </c>
      <c r="AH71" s="81" t="e">
        <f>VLOOKUP(B71,栄養データ!$A$2:$J$482,6,)</f>
        <v>#N/A</v>
      </c>
      <c r="AI71" s="81" t="e">
        <f>VLOOKUP(B71,栄養データ!$A$2:$J$482,7,)</f>
        <v>#N/A</v>
      </c>
      <c r="AJ71" s="81" t="e">
        <f>VLOOKUP(B71,栄養データ!$A$2:$J$482,8,)</f>
        <v>#N/A</v>
      </c>
      <c r="AK71" s="81" t="e">
        <f>VLOOKUP(B71,栄養データ!$A$2:$J$482,9,)</f>
        <v>#N/A</v>
      </c>
      <c r="AL71" s="81" t="e">
        <f>VLOOKUP(B71,栄養データ!$A$2:$J$482,10,)</f>
        <v>#N/A</v>
      </c>
    </row>
    <row r="72" spans="1:38" ht="14.25" customHeight="1" x14ac:dyDescent="0.25">
      <c r="A72" s="82"/>
      <c r="B72" s="83"/>
      <c r="C72" s="84"/>
      <c r="D72" s="85" t="str">
        <f t="shared" si="21"/>
        <v/>
      </c>
      <c r="E72" s="86" t="e">
        <f t="shared" si="22"/>
        <v>#N/A</v>
      </c>
      <c r="F72" s="87" t="str">
        <f t="shared" si="23"/>
        <v/>
      </c>
      <c r="G72" s="73" t="str">
        <f t="shared" si="24"/>
        <v/>
      </c>
      <c r="H72" s="88" t="str">
        <f t="shared" si="25"/>
        <v/>
      </c>
      <c r="I72" s="89" t="str">
        <f t="shared" si="26"/>
        <v/>
      </c>
      <c r="J72" s="90"/>
      <c r="K72" s="81" t="str">
        <f t="shared" ref="K72:K80" si="42">IF(B72="","",L72)</f>
        <v/>
      </c>
      <c r="L72" s="86" t="e">
        <f t="shared" si="28"/>
        <v>#N/A</v>
      </c>
      <c r="M72" s="91" t="str">
        <f t="shared" si="29"/>
        <v/>
      </c>
      <c r="N72" s="86" t="str">
        <f t="shared" si="30"/>
        <v/>
      </c>
      <c r="O72" s="87" t="str">
        <f t="shared" si="31"/>
        <v/>
      </c>
      <c r="P72" s="89" t="str">
        <f t="shared" si="32"/>
        <v/>
      </c>
      <c r="Q72" s="87" t="str">
        <f t="shared" si="33"/>
        <v/>
      </c>
      <c r="R72" s="89" t="str">
        <f t="shared" si="34"/>
        <v/>
      </c>
      <c r="S72" s="87" t="str">
        <f t="shared" si="35"/>
        <v/>
      </c>
      <c r="T72" s="89" t="str">
        <f t="shared" si="36"/>
        <v/>
      </c>
      <c r="U72" s="87" t="str">
        <f t="shared" si="37"/>
        <v/>
      </c>
      <c r="V72" s="89" t="str">
        <f t="shared" si="38"/>
        <v/>
      </c>
      <c r="W72" s="87" t="str">
        <f t="shared" si="39"/>
        <v/>
      </c>
      <c r="X72" s="86" t="str">
        <f t="shared" si="40"/>
        <v/>
      </c>
      <c r="Y72" s="100"/>
      <c r="Z72" s="101"/>
      <c r="AC72" s="81" t="e">
        <f>VLOOKUP(B72,栄養データ!$A$2:$J$482,1,)</f>
        <v>#N/A</v>
      </c>
      <c r="AD72" s="81" t="e">
        <f>VLOOKUP(B72,栄養データ!$A$2:$J$482,3,)</f>
        <v>#N/A</v>
      </c>
      <c r="AE72" s="81" t="e">
        <f>VLOOKUP(B72,栄養データ!$A$2:$J$482,4,)</f>
        <v>#N/A</v>
      </c>
      <c r="AF72" s="81" t="e">
        <f>VLOOKUP(B72,栄養データ!$A$2:$K$482,11,)</f>
        <v>#N/A</v>
      </c>
      <c r="AG72" s="81" t="e">
        <f>VLOOKUP(B72,栄養データ!$A$2:$J$482,5,)</f>
        <v>#N/A</v>
      </c>
      <c r="AH72" s="81" t="e">
        <f>VLOOKUP(B72,栄養データ!$A$2:$J$482,6,)</f>
        <v>#N/A</v>
      </c>
      <c r="AI72" s="81" t="e">
        <f>VLOOKUP(B72,栄養データ!$A$2:$J$482,7,)</f>
        <v>#N/A</v>
      </c>
      <c r="AJ72" s="81" t="e">
        <f>VLOOKUP(B72,栄養データ!$A$2:$J$482,8,)</f>
        <v>#N/A</v>
      </c>
      <c r="AK72" s="81" t="e">
        <f>VLOOKUP(B72,栄養データ!$A$2:$J$482,9,)</f>
        <v>#N/A</v>
      </c>
      <c r="AL72" s="81" t="e">
        <f>VLOOKUP(B72,栄養データ!$A$2:$J$482,10,)</f>
        <v>#N/A</v>
      </c>
    </row>
    <row r="73" spans="1:38" ht="14.25" customHeight="1" x14ac:dyDescent="0.25">
      <c r="A73" s="82"/>
      <c r="B73" s="83"/>
      <c r="C73" s="84"/>
      <c r="D73" s="85" t="str">
        <f t="shared" si="21"/>
        <v/>
      </c>
      <c r="E73" s="86" t="e">
        <f t="shared" si="22"/>
        <v>#N/A</v>
      </c>
      <c r="F73" s="87" t="str">
        <f t="shared" si="23"/>
        <v/>
      </c>
      <c r="G73" s="73" t="str">
        <f t="shared" si="24"/>
        <v/>
      </c>
      <c r="H73" s="88" t="str">
        <f t="shared" si="25"/>
        <v/>
      </c>
      <c r="I73" s="89" t="str">
        <f t="shared" si="26"/>
        <v/>
      </c>
      <c r="J73" s="90"/>
      <c r="K73" s="81" t="str">
        <f t="shared" si="42"/>
        <v/>
      </c>
      <c r="L73" s="86" t="e">
        <f t="shared" si="28"/>
        <v>#N/A</v>
      </c>
      <c r="M73" s="91" t="str">
        <f t="shared" si="29"/>
        <v/>
      </c>
      <c r="N73" s="86" t="str">
        <f t="shared" si="30"/>
        <v/>
      </c>
      <c r="O73" s="87" t="str">
        <f t="shared" si="31"/>
        <v/>
      </c>
      <c r="P73" s="89" t="str">
        <f t="shared" si="32"/>
        <v/>
      </c>
      <c r="Q73" s="87" t="str">
        <f t="shared" si="33"/>
        <v/>
      </c>
      <c r="R73" s="89" t="str">
        <f t="shared" si="34"/>
        <v/>
      </c>
      <c r="S73" s="87" t="str">
        <f t="shared" si="35"/>
        <v/>
      </c>
      <c r="T73" s="89" t="str">
        <f t="shared" si="36"/>
        <v/>
      </c>
      <c r="U73" s="87" t="str">
        <f t="shared" si="37"/>
        <v/>
      </c>
      <c r="V73" s="89" t="str">
        <f t="shared" si="38"/>
        <v/>
      </c>
      <c r="W73" s="87" t="str">
        <f t="shared" si="39"/>
        <v/>
      </c>
      <c r="X73" s="86" t="str">
        <f t="shared" si="40"/>
        <v/>
      </c>
      <c r="Y73" s="100"/>
      <c r="Z73" s="101"/>
      <c r="AC73" s="81" t="e">
        <f>VLOOKUP(B73,栄養データ!$A$2:$J$482,1,)</f>
        <v>#N/A</v>
      </c>
      <c r="AD73" s="81" t="e">
        <f>VLOOKUP(B73,栄養データ!$A$2:$J$482,3,)</f>
        <v>#N/A</v>
      </c>
      <c r="AE73" s="81" t="e">
        <f>VLOOKUP(B73,栄養データ!$A$2:$J$482,4,)</f>
        <v>#N/A</v>
      </c>
      <c r="AF73" s="81" t="e">
        <f>VLOOKUP(B73,栄養データ!$A$2:$K$482,11,)</f>
        <v>#N/A</v>
      </c>
      <c r="AG73" s="81" t="e">
        <f>VLOOKUP(B73,栄養データ!$A$2:$J$482,5,)</f>
        <v>#N/A</v>
      </c>
      <c r="AH73" s="81" t="e">
        <f>VLOOKUP(B73,栄養データ!$A$2:$J$482,6,)</f>
        <v>#N/A</v>
      </c>
      <c r="AI73" s="81" t="e">
        <f>VLOOKUP(B73,栄養データ!$A$2:$J$482,7,)</f>
        <v>#N/A</v>
      </c>
      <c r="AJ73" s="81" t="e">
        <f>VLOOKUP(B73,栄養データ!$A$2:$J$482,8,)</f>
        <v>#N/A</v>
      </c>
      <c r="AK73" s="81" t="e">
        <f>VLOOKUP(B73,栄養データ!$A$2:$J$482,9,)</f>
        <v>#N/A</v>
      </c>
      <c r="AL73" s="81" t="e">
        <f>VLOOKUP(B73,栄養データ!$A$2:$J$482,10,)</f>
        <v>#N/A</v>
      </c>
    </row>
    <row r="74" spans="1:38" ht="14.25" customHeight="1" x14ac:dyDescent="0.25">
      <c r="A74" s="82"/>
      <c r="B74" s="83"/>
      <c r="C74" s="84"/>
      <c r="D74" s="85" t="str">
        <f t="shared" si="21"/>
        <v/>
      </c>
      <c r="E74" s="86" t="e">
        <f t="shared" si="22"/>
        <v>#N/A</v>
      </c>
      <c r="F74" s="87" t="str">
        <f t="shared" si="23"/>
        <v/>
      </c>
      <c r="G74" s="73" t="str">
        <f t="shared" si="24"/>
        <v/>
      </c>
      <c r="H74" s="88" t="str">
        <f t="shared" si="25"/>
        <v/>
      </c>
      <c r="I74" s="89" t="str">
        <f t="shared" si="26"/>
        <v/>
      </c>
      <c r="J74" s="90"/>
      <c r="K74" s="81" t="str">
        <f t="shared" si="42"/>
        <v/>
      </c>
      <c r="L74" s="86" t="e">
        <f t="shared" si="28"/>
        <v>#N/A</v>
      </c>
      <c r="M74" s="91" t="str">
        <f t="shared" si="29"/>
        <v/>
      </c>
      <c r="N74" s="86" t="str">
        <f t="shared" si="30"/>
        <v/>
      </c>
      <c r="O74" s="87" t="str">
        <f t="shared" si="31"/>
        <v/>
      </c>
      <c r="P74" s="89" t="str">
        <f t="shared" si="32"/>
        <v/>
      </c>
      <c r="Q74" s="87" t="str">
        <f t="shared" si="33"/>
        <v/>
      </c>
      <c r="R74" s="89" t="str">
        <f t="shared" si="34"/>
        <v/>
      </c>
      <c r="S74" s="87" t="str">
        <f t="shared" si="35"/>
        <v/>
      </c>
      <c r="T74" s="89" t="str">
        <f t="shared" si="36"/>
        <v/>
      </c>
      <c r="U74" s="87" t="str">
        <f t="shared" si="37"/>
        <v/>
      </c>
      <c r="V74" s="89" t="str">
        <f t="shared" si="38"/>
        <v/>
      </c>
      <c r="W74" s="87" t="str">
        <f t="shared" si="39"/>
        <v/>
      </c>
      <c r="X74" s="86" t="str">
        <f t="shared" si="40"/>
        <v/>
      </c>
      <c r="Y74" s="100"/>
      <c r="Z74" s="101"/>
      <c r="AC74" s="81" t="e">
        <f>VLOOKUP(B74,栄養データ!$A$2:$J$482,1,)</f>
        <v>#N/A</v>
      </c>
      <c r="AD74" s="81" t="e">
        <f>VLOOKUP(B74,栄養データ!$A$2:$J$482,3,)</f>
        <v>#N/A</v>
      </c>
      <c r="AE74" s="81" t="e">
        <f>VLOOKUP(B74,栄養データ!$A$2:$J$482,4,)</f>
        <v>#N/A</v>
      </c>
      <c r="AF74" s="81" t="e">
        <f>VLOOKUP(B74,栄養データ!$A$2:$K$482,11,)</f>
        <v>#N/A</v>
      </c>
      <c r="AG74" s="81" t="e">
        <f>VLOOKUP(B74,栄養データ!$A$2:$J$482,5,)</f>
        <v>#N/A</v>
      </c>
      <c r="AH74" s="81" t="e">
        <f>VLOOKUP(B74,栄養データ!$A$2:$J$482,6,)</f>
        <v>#N/A</v>
      </c>
      <c r="AI74" s="81" t="e">
        <f>VLOOKUP(B74,栄養データ!$A$2:$J$482,7,)</f>
        <v>#N/A</v>
      </c>
      <c r="AJ74" s="81" t="e">
        <f>VLOOKUP(B74,栄養データ!$A$2:$J$482,8,)</f>
        <v>#N/A</v>
      </c>
      <c r="AK74" s="81" t="e">
        <f>VLOOKUP(B74,栄養データ!$A$2:$J$482,9,)</f>
        <v>#N/A</v>
      </c>
      <c r="AL74" s="81" t="e">
        <f>VLOOKUP(B74,栄養データ!$A$2:$J$482,10,)</f>
        <v>#N/A</v>
      </c>
    </row>
    <row r="75" spans="1:38" ht="14.25" customHeight="1" x14ac:dyDescent="0.25">
      <c r="A75" s="82"/>
      <c r="B75" s="83"/>
      <c r="C75" s="84"/>
      <c r="D75" s="85" t="str">
        <f t="shared" si="21"/>
        <v/>
      </c>
      <c r="E75" s="86" t="e">
        <f t="shared" si="22"/>
        <v>#N/A</v>
      </c>
      <c r="F75" s="87" t="str">
        <f t="shared" si="23"/>
        <v/>
      </c>
      <c r="G75" s="73" t="str">
        <f t="shared" si="24"/>
        <v/>
      </c>
      <c r="H75" s="88" t="str">
        <f t="shared" si="25"/>
        <v/>
      </c>
      <c r="I75" s="89" t="str">
        <f t="shared" si="26"/>
        <v/>
      </c>
      <c r="J75" s="90"/>
      <c r="K75" s="81" t="str">
        <f t="shared" si="42"/>
        <v/>
      </c>
      <c r="L75" s="86" t="e">
        <f t="shared" si="28"/>
        <v>#N/A</v>
      </c>
      <c r="M75" s="91" t="str">
        <f t="shared" si="29"/>
        <v/>
      </c>
      <c r="N75" s="86" t="str">
        <f t="shared" si="30"/>
        <v/>
      </c>
      <c r="O75" s="87" t="str">
        <f t="shared" si="31"/>
        <v/>
      </c>
      <c r="P75" s="89" t="str">
        <f t="shared" si="32"/>
        <v/>
      </c>
      <c r="Q75" s="87" t="str">
        <f t="shared" si="33"/>
        <v/>
      </c>
      <c r="R75" s="89" t="str">
        <f t="shared" si="34"/>
        <v/>
      </c>
      <c r="S75" s="87" t="str">
        <f t="shared" si="35"/>
        <v/>
      </c>
      <c r="T75" s="89" t="str">
        <f t="shared" si="36"/>
        <v/>
      </c>
      <c r="U75" s="87" t="str">
        <f t="shared" si="37"/>
        <v/>
      </c>
      <c r="V75" s="89" t="str">
        <f t="shared" si="38"/>
        <v/>
      </c>
      <c r="W75" s="87" t="str">
        <f t="shared" si="39"/>
        <v/>
      </c>
      <c r="X75" s="86" t="str">
        <f t="shared" si="40"/>
        <v/>
      </c>
      <c r="Y75" s="100"/>
      <c r="Z75" s="101"/>
      <c r="AC75" s="81" t="e">
        <f>VLOOKUP(B75,栄養データ!$A$2:$J$482,1,)</f>
        <v>#N/A</v>
      </c>
      <c r="AD75" s="81" t="e">
        <f>VLOOKUP(B75,栄養データ!$A$2:$J$482,3,)</f>
        <v>#N/A</v>
      </c>
      <c r="AE75" s="81" t="e">
        <f>VLOOKUP(B75,栄養データ!$A$2:$J$482,4,)</f>
        <v>#N/A</v>
      </c>
      <c r="AF75" s="81" t="e">
        <f>VLOOKUP(B75,栄養データ!$A$2:$K$482,11,)</f>
        <v>#N/A</v>
      </c>
      <c r="AG75" s="81" t="e">
        <f>VLOOKUP(B75,栄養データ!$A$2:$J$482,5,)</f>
        <v>#N/A</v>
      </c>
      <c r="AH75" s="81" t="e">
        <f>VLOOKUP(B75,栄養データ!$A$2:$J$482,6,)</f>
        <v>#N/A</v>
      </c>
      <c r="AI75" s="81" t="e">
        <f>VLOOKUP(B75,栄養データ!$A$2:$J$482,7,)</f>
        <v>#N/A</v>
      </c>
      <c r="AJ75" s="81" t="e">
        <f>VLOOKUP(B75,栄養データ!$A$2:$J$482,8,)</f>
        <v>#N/A</v>
      </c>
      <c r="AK75" s="81" t="e">
        <f>VLOOKUP(B75,栄養データ!$A$2:$J$482,9,)</f>
        <v>#N/A</v>
      </c>
      <c r="AL75" s="81" t="e">
        <f>VLOOKUP(B75,栄養データ!$A$2:$J$482,10,)</f>
        <v>#N/A</v>
      </c>
    </row>
    <row r="76" spans="1:38" ht="14.25" customHeight="1" x14ac:dyDescent="0.25">
      <c r="A76" s="82"/>
      <c r="B76" s="83"/>
      <c r="C76" s="84"/>
      <c r="D76" s="85" t="str">
        <f t="shared" si="21"/>
        <v/>
      </c>
      <c r="E76" s="86" t="e">
        <f t="shared" si="22"/>
        <v>#N/A</v>
      </c>
      <c r="F76" s="87" t="str">
        <f t="shared" si="23"/>
        <v/>
      </c>
      <c r="G76" s="73" t="str">
        <f t="shared" si="24"/>
        <v/>
      </c>
      <c r="H76" s="88" t="str">
        <f t="shared" si="25"/>
        <v/>
      </c>
      <c r="I76" s="89" t="str">
        <f t="shared" si="26"/>
        <v/>
      </c>
      <c r="J76" s="90"/>
      <c r="K76" s="81" t="str">
        <f t="shared" si="42"/>
        <v/>
      </c>
      <c r="L76" s="86" t="e">
        <f t="shared" si="28"/>
        <v>#N/A</v>
      </c>
      <c r="M76" s="91" t="str">
        <f t="shared" si="29"/>
        <v/>
      </c>
      <c r="N76" s="86" t="str">
        <f t="shared" si="30"/>
        <v/>
      </c>
      <c r="O76" s="87" t="str">
        <f t="shared" si="31"/>
        <v/>
      </c>
      <c r="P76" s="89" t="str">
        <f t="shared" si="32"/>
        <v/>
      </c>
      <c r="Q76" s="87" t="str">
        <f t="shared" si="33"/>
        <v/>
      </c>
      <c r="R76" s="89" t="str">
        <f t="shared" si="34"/>
        <v/>
      </c>
      <c r="S76" s="87" t="str">
        <f t="shared" si="35"/>
        <v/>
      </c>
      <c r="T76" s="89" t="str">
        <f t="shared" si="36"/>
        <v/>
      </c>
      <c r="U76" s="87" t="str">
        <f t="shared" si="37"/>
        <v/>
      </c>
      <c r="V76" s="89" t="str">
        <f t="shared" si="38"/>
        <v/>
      </c>
      <c r="W76" s="87" t="str">
        <f t="shared" si="39"/>
        <v/>
      </c>
      <c r="X76" s="86" t="str">
        <f t="shared" si="40"/>
        <v/>
      </c>
      <c r="Y76" s="100"/>
      <c r="Z76" s="101"/>
      <c r="AC76" s="81" t="e">
        <f>VLOOKUP(B76,栄養データ!$A$2:$J$482,1,)</f>
        <v>#N/A</v>
      </c>
      <c r="AD76" s="81" t="e">
        <f>VLOOKUP(B76,栄養データ!$A$2:$J$482,3,)</f>
        <v>#N/A</v>
      </c>
      <c r="AE76" s="81" t="e">
        <f>VLOOKUP(B76,栄養データ!$A$2:$J$482,4,)</f>
        <v>#N/A</v>
      </c>
      <c r="AF76" s="81" t="e">
        <f>VLOOKUP(B76,栄養データ!$A$2:$K$482,11,)</f>
        <v>#N/A</v>
      </c>
      <c r="AG76" s="81" t="e">
        <f>VLOOKUP(B76,栄養データ!$A$2:$J$482,5,)</f>
        <v>#N/A</v>
      </c>
      <c r="AH76" s="81" t="e">
        <f>VLOOKUP(B76,栄養データ!$A$2:$J$482,6,)</f>
        <v>#N/A</v>
      </c>
      <c r="AI76" s="81" t="e">
        <f>VLOOKUP(B76,栄養データ!$A$2:$J$482,7,)</f>
        <v>#N/A</v>
      </c>
      <c r="AJ76" s="81" t="e">
        <f>VLOOKUP(B76,栄養データ!$A$2:$J$482,8,)</f>
        <v>#N/A</v>
      </c>
      <c r="AK76" s="81" t="e">
        <f>VLOOKUP(B76,栄養データ!$A$2:$J$482,9,)</f>
        <v>#N/A</v>
      </c>
      <c r="AL76" s="81" t="e">
        <f>VLOOKUP(B76,栄養データ!$A$2:$J$482,10,)</f>
        <v>#N/A</v>
      </c>
    </row>
    <row r="77" spans="1:38" ht="14.25" customHeight="1" x14ac:dyDescent="0.25">
      <c r="A77" s="82"/>
      <c r="B77" s="83"/>
      <c r="C77" s="84"/>
      <c r="D77" s="85" t="str">
        <f t="shared" si="21"/>
        <v/>
      </c>
      <c r="E77" s="86" t="e">
        <f t="shared" si="22"/>
        <v>#N/A</v>
      </c>
      <c r="F77" s="87" t="str">
        <f t="shared" si="23"/>
        <v/>
      </c>
      <c r="G77" s="73" t="str">
        <f t="shared" si="24"/>
        <v/>
      </c>
      <c r="H77" s="88" t="str">
        <f t="shared" si="25"/>
        <v/>
      </c>
      <c r="I77" s="89" t="str">
        <f t="shared" si="26"/>
        <v/>
      </c>
      <c r="J77" s="90"/>
      <c r="K77" s="81" t="str">
        <f t="shared" si="42"/>
        <v/>
      </c>
      <c r="L77" s="86" t="e">
        <f t="shared" si="28"/>
        <v>#N/A</v>
      </c>
      <c r="M77" s="91" t="str">
        <f t="shared" si="29"/>
        <v/>
      </c>
      <c r="N77" s="86" t="str">
        <f t="shared" si="30"/>
        <v/>
      </c>
      <c r="O77" s="87" t="str">
        <f t="shared" si="31"/>
        <v/>
      </c>
      <c r="P77" s="89" t="str">
        <f t="shared" si="32"/>
        <v/>
      </c>
      <c r="Q77" s="87" t="str">
        <f t="shared" si="33"/>
        <v/>
      </c>
      <c r="R77" s="89" t="str">
        <f t="shared" si="34"/>
        <v/>
      </c>
      <c r="S77" s="87" t="str">
        <f t="shared" si="35"/>
        <v/>
      </c>
      <c r="T77" s="89" t="str">
        <f t="shared" si="36"/>
        <v/>
      </c>
      <c r="U77" s="87" t="str">
        <f t="shared" si="37"/>
        <v/>
      </c>
      <c r="V77" s="89" t="str">
        <f t="shared" si="38"/>
        <v/>
      </c>
      <c r="W77" s="87" t="str">
        <f t="shared" si="39"/>
        <v/>
      </c>
      <c r="X77" s="86" t="str">
        <f t="shared" si="40"/>
        <v/>
      </c>
      <c r="Y77" s="100"/>
      <c r="Z77" s="101"/>
      <c r="AC77" s="81" t="e">
        <f>VLOOKUP(B77,栄養データ!$A$2:$J$482,1,)</f>
        <v>#N/A</v>
      </c>
      <c r="AD77" s="81" t="e">
        <f>VLOOKUP(B77,栄養データ!$A$2:$J$482,3,)</f>
        <v>#N/A</v>
      </c>
      <c r="AE77" s="81" t="e">
        <f>VLOOKUP(B77,栄養データ!$A$2:$J$482,4,)</f>
        <v>#N/A</v>
      </c>
      <c r="AF77" s="81" t="e">
        <f>VLOOKUP(B77,栄養データ!$A$2:$K$482,11,)</f>
        <v>#N/A</v>
      </c>
      <c r="AG77" s="81" t="e">
        <f>VLOOKUP(B77,栄養データ!$A$2:$J$482,5,)</f>
        <v>#N/A</v>
      </c>
      <c r="AH77" s="81" t="e">
        <f>VLOOKUP(B77,栄養データ!$A$2:$J$482,6,)</f>
        <v>#N/A</v>
      </c>
      <c r="AI77" s="81" t="e">
        <f>VLOOKUP(B77,栄養データ!$A$2:$J$482,7,)</f>
        <v>#N/A</v>
      </c>
      <c r="AJ77" s="81" t="e">
        <f>VLOOKUP(B77,栄養データ!$A$2:$J$482,8,)</f>
        <v>#N/A</v>
      </c>
      <c r="AK77" s="81" t="e">
        <f>VLOOKUP(B77,栄養データ!$A$2:$J$482,9,)</f>
        <v>#N/A</v>
      </c>
      <c r="AL77" s="81" t="e">
        <f>VLOOKUP(B77,栄養データ!$A$2:$J$482,10,)</f>
        <v>#N/A</v>
      </c>
    </row>
    <row r="78" spans="1:38" ht="14.25" customHeight="1" x14ac:dyDescent="0.25">
      <c r="A78" s="82"/>
      <c r="B78" s="83"/>
      <c r="C78" s="84"/>
      <c r="D78" s="85" t="str">
        <f t="shared" si="21"/>
        <v/>
      </c>
      <c r="E78" s="86" t="e">
        <f t="shared" si="22"/>
        <v>#N/A</v>
      </c>
      <c r="F78" s="87" t="str">
        <f t="shared" si="23"/>
        <v/>
      </c>
      <c r="G78" s="73" t="str">
        <f t="shared" si="24"/>
        <v/>
      </c>
      <c r="H78" s="88" t="str">
        <f t="shared" si="25"/>
        <v/>
      </c>
      <c r="I78" s="89" t="str">
        <f t="shared" si="26"/>
        <v/>
      </c>
      <c r="J78" s="90"/>
      <c r="K78" s="81" t="str">
        <f t="shared" si="42"/>
        <v/>
      </c>
      <c r="L78" s="86" t="e">
        <f t="shared" si="28"/>
        <v>#N/A</v>
      </c>
      <c r="M78" s="91" t="str">
        <f t="shared" si="29"/>
        <v/>
      </c>
      <c r="N78" s="86" t="str">
        <f t="shared" si="30"/>
        <v/>
      </c>
      <c r="O78" s="87" t="str">
        <f t="shared" si="31"/>
        <v/>
      </c>
      <c r="P78" s="89" t="str">
        <f t="shared" si="32"/>
        <v/>
      </c>
      <c r="Q78" s="87" t="str">
        <f t="shared" si="33"/>
        <v/>
      </c>
      <c r="R78" s="89" t="str">
        <f t="shared" si="34"/>
        <v/>
      </c>
      <c r="S78" s="87" t="str">
        <f t="shared" si="35"/>
        <v/>
      </c>
      <c r="T78" s="89" t="str">
        <f t="shared" si="36"/>
        <v/>
      </c>
      <c r="U78" s="87" t="str">
        <f t="shared" si="37"/>
        <v/>
      </c>
      <c r="V78" s="89" t="str">
        <f t="shared" si="38"/>
        <v/>
      </c>
      <c r="W78" s="87" t="str">
        <f t="shared" si="39"/>
        <v/>
      </c>
      <c r="X78" s="86" t="str">
        <f t="shared" si="40"/>
        <v/>
      </c>
      <c r="Y78" s="100"/>
      <c r="Z78" s="101"/>
      <c r="AC78" s="81" t="e">
        <f>VLOOKUP(B78,栄養データ!$A$2:$J$482,1,)</f>
        <v>#N/A</v>
      </c>
      <c r="AD78" s="81" t="e">
        <f>VLOOKUP(B78,栄養データ!$A$2:$J$482,3,)</f>
        <v>#N/A</v>
      </c>
      <c r="AE78" s="81" t="e">
        <f>VLOOKUP(B78,栄養データ!$A$2:$J$482,4,)</f>
        <v>#N/A</v>
      </c>
      <c r="AF78" s="81" t="e">
        <f>VLOOKUP(B78,栄養データ!$A$2:$K$482,11,)</f>
        <v>#N/A</v>
      </c>
      <c r="AG78" s="81" t="e">
        <f>VLOOKUP(B78,栄養データ!$A$2:$J$482,5,)</f>
        <v>#N/A</v>
      </c>
      <c r="AH78" s="81" t="e">
        <f>VLOOKUP(B78,栄養データ!$A$2:$J$482,6,)</f>
        <v>#N/A</v>
      </c>
      <c r="AI78" s="81" t="e">
        <f>VLOOKUP(B78,栄養データ!$A$2:$J$482,7,)</f>
        <v>#N/A</v>
      </c>
      <c r="AJ78" s="81" t="e">
        <f>VLOOKUP(B78,栄養データ!$A$2:$J$482,8,)</f>
        <v>#N/A</v>
      </c>
      <c r="AK78" s="81" t="e">
        <f>VLOOKUP(B78,栄養データ!$A$2:$J$482,9,)</f>
        <v>#N/A</v>
      </c>
      <c r="AL78" s="81" t="e">
        <f>VLOOKUP(B78,栄養データ!$A$2:$J$482,10,)</f>
        <v>#N/A</v>
      </c>
    </row>
    <row r="79" spans="1:38" ht="14.25" customHeight="1" x14ac:dyDescent="0.25">
      <c r="A79" s="82"/>
      <c r="B79" s="83"/>
      <c r="C79" s="84"/>
      <c r="D79" s="85" t="str">
        <f t="shared" si="21"/>
        <v/>
      </c>
      <c r="E79" s="86" t="e">
        <f t="shared" si="22"/>
        <v>#N/A</v>
      </c>
      <c r="F79" s="87" t="str">
        <f t="shared" si="23"/>
        <v/>
      </c>
      <c r="G79" s="73" t="str">
        <f t="shared" si="24"/>
        <v/>
      </c>
      <c r="H79" s="88" t="str">
        <f t="shared" si="25"/>
        <v/>
      </c>
      <c r="I79" s="89" t="str">
        <f t="shared" si="26"/>
        <v/>
      </c>
      <c r="J79" s="90"/>
      <c r="K79" s="81" t="str">
        <f t="shared" si="42"/>
        <v/>
      </c>
      <c r="L79" s="86" t="e">
        <f t="shared" si="28"/>
        <v>#N/A</v>
      </c>
      <c r="M79" s="91" t="str">
        <f t="shared" si="29"/>
        <v/>
      </c>
      <c r="N79" s="86" t="str">
        <f t="shared" si="30"/>
        <v/>
      </c>
      <c r="O79" s="87" t="str">
        <f t="shared" si="31"/>
        <v/>
      </c>
      <c r="P79" s="89" t="str">
        <f t="shared" si="32"/>
        <v/>
      </c>
      <c r="Q79" s="87" t="str">
        <f t="shared" si="33"/>
        <v/>
      </c>
      <c r="R79" s="89" t="str">
        <f t="shared" si="34"/>
        <v/>
      </c>
      <c r="S79" s="87" t="str">
        <f t="shared" si="35"/>
        <v/>
      </c>
      <c r="T79" s="89" t="str">
        <f t="shared" si="36"/>
        <v/>
      </c>
      <c r="U79" s="87" t="str">
        <f t="shared" si="37"/>
        <v/>
      </c>
      <c r="V79" s="89" t="str">
        <f t="shared" si="38"/>
        <v/>
      </c>
      <c r="W79" s="87" t="str">
        <f t="shared" si="39"/>
        <v/>
      </c>
      <c r="X79" s="86" t="str">
        <f t="shared" si="40"/>
        <v/>
      </c>
      <c r="Y79" s="100"/>
      <c r="Z79" s="101"/>
      <c r="AC79" s="81" t="e">
        <f>VLOOKUP(B79,栄養データ!$A$2:$J$482,1,)</f>
        <v>#N/A</v>
      </c>
      <c r="AD79" s="81" t="e">
        <f>VLOOKUP(B79,栄養データ!$A$2:$J$482,3,)</f>
        <v>#N/A</v>
      </c>
      <c r="AE79" s="81" t="e">
        <f>VLOOKUP(B79,栄養データ!$A$2:$J$482,4,)</f>
        <v>#N/A</v>
      </c>
      <c r="AF79" s="81" t="e">
        <f>VLOOKUP(B79,栄養データ!$A$2:$K$482,11,)</f>
        <v>#N/A</v>
      </c>
      <c r="AG79" s="81" t="e">
        <f>VLOOKUP(B79,栄養データ!$A$2:$J$482,5,)</f>
        <v>#N/A</v>
      </c>
      <c r="AH79" s="81" t="e">
        <f>VLOOKUP(B79,栄養データ!$A$2:$J$482,6,)</f>
        <v>#N/A</v>
      </c>
      <c r="AI79" s="81" t="e">
        <f>VLOOKUP(B79,栄養データ!$A$2:$J$482,7,)</f>
        <v>#N/A</v>
      </c>
      <c r="AJ79" s="81" t="e">
        <f>VLOOKUP(B79,栄養データ!$A$2:$J$482,8,)</f>
        <v>#N/A</v>
      </c>
      <c r="AK79" s="81" t="e">
        <f>VLOOKUP(B79,栄養データ!$A$2:$J$482,9,)</f>
        <v>#N/A</v>
      </c>
      <c r="AL79" s="81" t="e">
        <f>VLOOKUP(B79,栄養データ!$A$2:$J$482,10,)</f>
        <v>#N/A</v>
      </c>
    </row>
    <row r="80" spans="1:38" ht="14.25" customHeight="1" x14ac:dyDescent="0.25">
      <c r="A80" s="82"/>
      <c r="B80" s="83"/>
      <c r="C80" s="84"/>
      <c r="D80" s="85" t="str">
        <f t="shared" si="21"/>
        <v/>
      </c>
      <c r="E80" s="86" t="e">
        <f t="shared" si="22"/>
        <v>#N/A</v>
      </c>
      <c r="F80" s="87" t="str">
        <f t="shared" si="23"/>
        <v/>
      </c>
      <c r="G80" s="73" t="str">
        <f t="shared" si="24"/>
        <v/>
      </c>
      <c r="H80" s="88" t="str">
        <f t="shared" si="25"/>
        <v/>
      </c>
      <c r="I80" s="89" t="str">
        <f t="shared" si="26"/>
        <v/>
      </c>
      <c r="J80" s="90"/>
      <c r="K80" s="81" t="str">
        <f t="shared" si="42"/>
        <v/>
      </c>
      <c r="L80" s="86" t="e">
        <f t="shared" si="28"/>
        <v>#N/A</v>
      </c>
      <c r="M80" s="91" t="str">
        <f t="shared" si="29"/>
        <v/>
      </c>
      <c r="N80" s="86" t="str">
        <f t="shared" si="30"/>
        <v/>
      </c>
      <c r="O80" s="87" t="str">
        <f t="shared" si="31"/>
        <v/>
      </c>
      <c r="P80" s="89" t="str">
        <f t="shared" si="32"/>
        <v/>
      </c>
      <c r="Q80" s="87" t="str">
        <f t="shared" si="33"/>
        <v/>
      </c>
      <c r="R80" s="89" t="str">
        <f t="shared" si="34"/>
        <v/>
      </c>
      <c r="S80" s="87" t="str">
        <f t="shared" si="35"/>
        <v/>
      </c>
      <c r="T80" s="89" t="str">
        <f t="shared" si="36"/>
        <v/>
      </c>
      <c r="U80" s="87" t="str">
        <f t="shared" si="37"/>
        <v/>
      </c>
      <c r="V80" s="89" t="str">
        <f t="shared" si="38"/>
        <v/>
      </c>
      <c r="W80" s="87" t="str">
        <f t="shared" si="39"/>
        <v/>
      </c>
      <c r="X80" s="86" t="str">
        <f t="shared" si="40"/>
        <v/>
      </c>
      <c r="Y80" s="100"/>
      <c r="Z80" s="101"/>
      <c r="AC80" s="81" t="e">
        <f>VLOOKUP(B80,栄養データ!$A$2:$J$482,1,)</f>
        <v>#N/A</v>
      </c>
      <c r="AD80" s="81" t="e">
        <f>VLOOKUP(B80,栄養データ!$A$2:$J$482,3,)</f>
        <v>#N/A</v>
      </c>
      <c r="AE80" s="81" t="e">
        <f>VLOOKUP(B80,栄養データ!$A$2:$J$482,4,)</f>
        <v>#N/A</v>
      </c>
      <c r="AF80" s="81" t="e">
        <f>VLOOKUP(B80,栄養データ!$A$2:$K$482,11,)</f>
        <v>#N/A</v>
      </c>
      <c r="AG80" s="81" t="e">
        <f>VLOOKUP(B80,栄養データ!$A$2:$J$482,5,)</f>
        <v>#N/A</v>
      </c>
      <c r="AH80" s="81" t="e">
        <f>VLOOKUP(B80,栄養データ!$A$2:$J$482,6,)</f>
        <v>#N/A</v>
      </c>
      <c r="AI80" s="81" t="e">
        <f>VLOOKUP(B80,栄養データ!$A$2:$J$482,7,)</f>
        <v>#N/A</v>
      </c>
      <c r="AJ80" s="81" t="e">
        <f>VLOOKUP(B80,栄養データ!$A$2:$J$482,8,)</f>
        <v>#N/A</v>
      </c>
      <c r="AK80" s="81" t="e">
        <f>VLOOKUP(B80,栄養データ!$A$2:$J$482,9,)</f>
        <v>#N/A</v>
      </c>
      <c r="AL80" s="81" t="e">
        <f>VLOOKUP(B80,栄養データ!$A$2:$J$482,10,)</f>
        <v>#N/A</v>
      </c>
    </row>
    <row r="81" spans="1:38" ht="14.25" customHeight="1" thickBot="1" x14ac:dyDescent="0.3">
      <c r="A81" s="82"/>
      <c r="B81" s="83"/>
      <c r="C81" s="84"/>
      <c r="D81" s="85" t="str">
        <f t="shared" si="21"/>
        <v/>
      </c>
      <c r="E81" s="86" t="e">
        <f t="shared" si="22"/>
        <v>#N/A</v>
      </c>
      <c r="F81" s="87" t="str">
        <f t="shared" si="23"/>
        <v/>
      </c>
      <c r="G81" s="73" t="str">
        <f t="shared" si="24"/>
        <v/>
      </c>
      <c r="H81" s="88" t="str">
        <f t="shared" si="25"/>
        <v/>
      </c>
      <c r="I81" s="89" t="str">
        <f t="shared" si="26"/>
        <v/>
      </c>
      <c r="J81" s="90"/>
      <c r="K81" s="81" t="str">
        <f>IF(B81="","",L81)</f>
        <v/>
      </c>
      <c r="L81" s="86" t="e">
        <f t="shared" si="28"/>
        <v>#N/A</v>
      </c>
      <c r="M81" s="91" t="str">
        <f t="shared" si="29"/>
        <v/>
      </c>
      <c r="N81" s="86" t="str">
        <f t="shared" si="30"/>
        <v/>
      </c>
      <c r="O81" s="87" t="str">
        <f t="shared" si="31"/>
        <v/>
      </c>
      <c r="P81" s="89" t="str">
        <f t="shared" si="32"/>
        <v/>
      </c>
      <c r="Q81" s="87" t="str">
        <f t="shared" si="33"/>
        <v/>
      </c>
      <c r="R81" s="89" t="str">
        <f t="shared" si="34"/>
        <v/>
      </c>
      <c r="S81" s="87" t="str">
        <f t="shared" si="35"/>
        <v/>
      </c>
      <c r="T81" s="89" t="str">
        <f t="shared" si="36"/>
        <v/>
      </c>
      <c r="U81" s="87" t="str">
        <f t="shared" si="37"/>
        <v/>
      </c>
      <c r="V81" s="89" t="str">
        <f t="shared" si="38"/>
        <v/>
      </c>
      <c r="W81" s="87" t="str">
        <f t="shared" si="39"/>
        <v/>
      </c>
      <c r="X81" s="86" t="str">
        <f t="shared" si="40"/>
        <v/>
      </c>
      <c r="Y81" s="132"/>
      <c r="Z81" s="133"/>
      <c r="AC81" s="81" t="e">
        <f>VLOOKUP(B81,栄養データ!$A$2:$J$482,1,)</f>
        <v>#N/A</v>
      </c>
      <c r="AD81" s="81" t="e">
        <f>VLOOKUP(B81,栄養データ!$A$2:$J$482,3,)</f>
        <v>#N/A</v>
      </c>
      <c r="AE81" s="81" t="e">
        <f>VLOOKUP(B81,栄養データ!$A$2:$J$482,4,)</f>
        <v>#N/A</v>
      </c>
      <c r="AF81" s="81" t="e">
        <f>VLOOKUP(B81,栄養データ!$A$2:$K$482,11,)</f>
        <v>#N/A</v>
      </c>
      <c r="AG81" s="81" t="e">
        <f>VLOOKUP(B81,栄養データ!$A$2:$J$482,5,)</f>
        <v>#N/A</v>
      </c>
      <c r="AH81" s="81" t="e">
        <f>VLOOKUP(B81,栄養データ!$A$2:$J$482,6,)</f>
        <v>#N/A</v>
      </c>
      <c r="AI81" s="81" t="e">
        <f>VLOOKUP(B81,栄養データ!$A$2:$J$482,7,)</f>
        <v>#N/A</v>
      </c>
      <c r="AJ81" s="81" t="e">
        <f>VLOOKUP(B81,栄養データ!$A$2:$J$482,8,)</f>
        <v>#N/A</v>
      </c>
      <c r="AK81" s="81" t="e">
        <f>VLOOKUP(B81,栄養データ!$A$2:$J$482,9,)</f>
        <v>#N/A</v>
      </c>
      <c r="AL81" s="81" t="e">
        <f>VLOOKUP(B81,栄養データ!$A$2:$J$482,10,)</f>
        <v>#N/A</v>
      </c>
    </row>
    <row r="82" spans="1:38" s="377" customFormat="1" ht="14.25" customHeight="1" thickBot="1" x14ac:dyDescent="0.3">
      <c r="A82" s="369" t="s">
        <v>19</v>
      </c>
      <c r="B82" s="370"/>
      <c r="C82" s="371"/>
      <c r="D82" s="372"/>
      <c r="E82" s="372"/>
      <c r="F82" s="372"/>
      <c r="G82" s="372"/>
      <c r="H82" s="373">
        <f>SUM(H8:H81)</f>
        <v>0</v>
      </c>
      <c r="I82" s="374" t="e">
        <f>#REF!+#REF!</f>
        <v>#REF!</v>
      </c>
      <c r="J82" s="374"/>
      <c r="K82" s="374"/>
      <c r="L82" s="374"/>
      <c r="M82" s="375">
        <f>SUM(M8:M81)</f>
        <v>0</v>
      </c>
      <c r="N82" s="374">
        <f t="shared" ref="N82:X82" si="43">SUM(N8:N81)</f>
        <v>0</v>
      </c>
      <c r="O82" s="374">
        <f t="shared" si="43"/>
        <v>0</v>
      </c>
      <c r="P82" s="374">
        <f t="shared" si="43"/>
        <v>0</v>
      </c>
      <c r="Q82" s="374">
        <f t="shared" si="43"/>
        <v>0</v>
      </c>
      <c r="R82" s="374">
        <f t="shared" si="43"/>
        <v>0</v>
      </c>
      <c r="S82" s="374">
        <f t="shared" si="43"/>
        <v>0</v>
      </c>
      <c r="T82" s="374">
        <f t="shared" si="43"/>
        <v>0</v>
      </c>
      <c r="U82" s="374">
        <f t="shared" si="43"/>
        <v>0</v>
      </c>
      <c r="V82" s="374">
        <f t="shared" si="43"/>
        <v>0</v>
      </c>
      <c r="W82" s="374">
        <f t="shared" si="43"/>
        <v>0</v>
      </c>
      <c r="X82" s="374">
        <f t="shared" si="43"/>
        <v>0</v>
      </c>
      <c r="Y82" s="374"/>
      <c r="Z82" s="376"/>
      <c r="AC82" s="378" t="e">
        <f>VLOOKUP(B82,栄養データ!$A$2:$J$482,1,)</f>
        <v>#N/A</v>
      </c>
      <c r="AD82" s="378" t="e">
        <f>VLOOKUP(B82,栄養データ!$A$2:$J$482,3,)</f>
        <v>#N/A</v>
      </c>
      <c r="AE82" s="378" t="e">
        <f>VLOOKUP(B82,栄養データ!$A$2:$J$482,4,)</f>
        <v>#N/A</v>
      </c>
      <c r="AF82" s="81" t="e">
        <f>VLOOKUP(B82,栄養データ!$A$2:$K$482,11,)</f>
        <v>#N/A</v>
      </c>
      <c r="AG82" s="378" t="e">
        <f>VLOOKUP(B82,栄養データ!$A$2:$J$482,5,)</f>
        <v>#N/A</v>
      </c>
      <c r="AH82" s="378" t="e">
        <f>VLOOKUP(B82,栄養データ!$A$2:$J$482,6,)</f>
        <v>#N/A</v>
      </c>
      <c r="AI82" s="378" t="e">
        <f>VLOOKUP(B82,栄養データ!$A$2:$J$482,7,)</f>
        <v>#N/A</v>
      </c>
      <c r="AJ82" s="378" t="e">
        <f>VLOOKUP(B82,栄養データ!$A$2:$J$482,8,)</f>
        <v>#N/A</v>
      </c>
      <c r="AK82" s="378" t="e">
        <f>VLOOKUP(B82,栄養データ!$A$2:$J$482,9,)</f>
        <v>#N/A</v>
      </c>
      <c r="AL82" s="378" t="e">
        <f>VLOOKUP(B82,栄養データ!$A$2:$J$482,10,)</f>
        <v>#N/A</v>
      </c>
    </row>
    <row r="83" spans="1:38" x14ac:dyDescent="0.25"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1:38" x14ac:dyDescent="0.25"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pans="1:38" x14ac:dyDescent="0.25">
      <c r="AC85" s="81"/>
      <c r="AD85" s="81"/>
      <c r="AE85" s="81"/>
      <c r="AF85" s="81"/>
      <c r="AG85" s="81"/>
      <c r="AH85" s="81"/>
      <c r="AI85" s="81"/>
      <c r="AJ85" s="81"/>
      <c r="AK85" s="81"/>
      <c r="AL85" s="81"/>
    </row>
    <row r="86" spans="1:38" x14ac:dyDescent="0.25">
      <c r="AC86" s="81"/>
      <c r="AD86" s="81"/>
      <c r="AE86" s="81"/>
      <c r="AF86" s="81"/>
      <c r="AG86" s="81"/>
      <c r="AH86" s="81"/>
      <c r="AI86" s="81"/>
      <c r="AJ86" s="81"/>
      <c r="AK86" s="81"/>
      <c r="AL86" s="81"/>
    </row>
    <row r="87" spans="1:38" x14ac:dyDescent="0.25">
      <c r="AC87" s="81"/>
      <c r="AD87" s="81"/>
      <c r="AE87" s="81"/>
      <c r="AF87" s="81"/>
      <c r="AG87" s="81"/>
      <c r="AH87" s="81"/>
      <c r="AI87" s="81"/>
      <c r="AJ87" s="81"/>
      <c r="AK87" s="81"/>
      <c r="AL87" s="81"/>
    </row>
    <row r="88" spans="1:38" x14ac:dyDescent="0.25">
      <c r="AC88" s="81"/>
      <c r="AD88" s="81"/>
      <c r="AE88" s="81"/>
      <c r="AF88" s="81"/>
      <c r="AG88" s="81"/>
      <c r="AH88" s="81"/>
      <c r="AI88" s="81"/>
      <c r="AJ88" s="81"/>
      <c r="AK88" s="81"/>
      <c r="AL88" s="81"/>
    </row>
    <row r="89" spans="1:38" x14ac:dyDescent="0.25">
      <c r="AC89" s="81"/>
      <c r="AD89" s="81"/>
      <c r="AE89" s="81"/>
      <c r="AF89" s="81"/>
      <c r="AG89" s="81"/>
      <c r="AH89" s="81"/>
      <c r="AI89" s="81"/>
      <c r="AJ89" s="81"/>
      <c r="AK89" s="81"/>
      <c r="AL89" s="81"/>
    </row>
    <row r="90" spans="1:38" x14ac:dyDescent="0.25">
      <c r="AC90" s="81"/>
      <c r="AD90" s="81"/>
      <c r="AE90" s="81"/>
      <c r="AF90" s="81"/>
      <c r="AG90" s="81"/>
      <c r="AH90" s="81"/>
      <c r="AI90" s="81"/>
      <c r="AJ90" s="81"/>
      <c r="AK90" s="81"/>
      <c r="AL90" s="81"/>
    </row>
    <row r="91" spans="1:38" x14ac:dyDescent="0.25">
      <c r="AC91" s="81"/>
      <c r="AD91" s="81"/>
      <c r="AE91" s="81"/>
      <c r="AF91" s="81"/>
      <c r="AG91" s="81"/>
      <c r="AH91" s="81"/>
      <c r="AI91" s="81"/>
      <c r="AJ91" s="81"/>
      <c r="AK91" s="81"/>
      <c r="AL91" s="81"/>
    </row>
    <row r="92" spans="1:38" x14ac:dyDescent="0.25">
      <c r="AC92" s="81"/>
      <c r="AD92" s="81"/>
      <c r="AE92" s="81"/>
      <c r="AF92" s="81"/>
      <c r="AG92" s="81"/>
      <c r="AH92" s="81"/>
      <c r="AI92" s="81"/>
      <c r="AJ92" s="81"/>
      <c r="AK92" s="81"/>
      <c r="AL92" s="81"/>
    </row>
    <row r="93" spans="1:38" x14ac:dyDescent="0.25">
      <c r="AC93" s="81"/>
      <c r="AD93" s="81"/>
      <c r="AE93" s="81"/>
      <c r="AF93" s="81"/>
      <c r="AG93" s="81"/>
      <c r="AH93" s="81"/>
      <c r="AI93" s="81"/>
      <c r="AJ93" s="81"/>
      <c r="AK93" s="81"/>
      <c r="AL93" s="81"/>
    </row>
    <row r="94" spans="1:38" x14ac:dyDescent="0.25"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1:38" x14ac:dyDescent="0.25">
      <c r="AC95" s="81"/>
      <c r="AD95" s="81"/>
      <c r="AE95" s="81"/>
      <c r="AF95" s="81"/>
      <c r="AG95" s="81"/>
      <c r="AH95" s="81"/>
      <c r="AI95" s="81"/>
      <c r="AJ95" s="81"/>
      <c r="AK95" s="81"/>
      <c r="AL95" s="81"/>
    </row>
    <row r="96" spans="1:38" x14ac:dyDescent="0.25">
      <c r="AC96" s="81"/>
      <c r="AD96" s="81"/>
      <c r="AE96" s="81"/>
      <c r="AF96" s="81"/>
      <c r="AG96" s="81"/>
      <c r="AH96" s="81"/>
      <c r="AI96" s="81"/>
      <c r="AJ96" s="81"/>
      <c r="AK96" s="81"/>
      <c r="AL96" s="81"/>
    </row>
    <row r="97" spans="29:38" x14ac:dyDescent="0.25">
      <c r="AC97" s="81"/>
      <c r="AD97" s="81"/>
      <c r="AE97" s="81"/>
      <c r="AF97" s="81"/>
      <c r="AG97" s="81"/>
      <c r="AH97" s="81"/>
      <c r="AI97" s="81"/>
      <c r="AJ97" s="81"/>
      <c r="AK97" s="81"/>
      <c r="AL97" s="81"/>
    </row>
    <row r="98" spans="29:38" x14ac:dyDescent="0.25">
      <c r="AC98" s="81"/>
      <c r="AD98" s="81"/>
      <c r="AE98" s="81"/>
      <c r="AF98" s="81"/>
      <c r="AG98" s="81"/>
      <c r="AH98" s="81"/>
      <c r="AI98" s="81"/>
      <c r="AJ98" s="81"/>
      <c r="AK98" s="81"/>
      <c r="AL98" s="81"/>
    </row>
    <row r="99" spans="29:38" x14ac:dyDescent="0.25">
      <c r="AC99" s="81"/>
      <c r="AD99" s="81"/>
      <c r="AE99" s="81"/>
      <c r="AF99" s="81"/>
      <c r="AG99" s="81"/>
      <c r="AH99" s="81"/>
      <c r="AI99" s="81"/>
      <c r="AJ99" s="81"/>
      <c r="AK99" s="81"/>
      <c r="AL99" s="81"/>
    </row>
    <row r="100" spans="29:38" x14ac:dyDescent="0.25"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</row>
    <row r="101" spans="29:38" x14ac:dyDescent="0.25"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</row>
    <row r="102" spans="29:38" x14ac:dyDescent="0.25"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</row>
    <row r="103" spans="29:38" x14ac:dyDescent="0.25"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</row>
    <row r="104" spans="29:38" x14ac:dyDescent="0.25"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</row>
    <row r="105" spans="29:38" x14ac:dyDescent="0.25"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</row>
    <row r="106" spans="29:38" x14ac:dyDescent="0.25"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</row>
    <row r="107" spans="29:38" x14ac:dyDescent="0.25"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</row>
    <row r="108" spans="29:38" x14ac:dyDescent="0.25"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</row>
    <row r="109" spans="29:38" x14ac:dyDescent="0.25"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</row>
    <row r="110" spans="29:38" x14ac:dyDescent="0.25"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</row>
    <row r="111" spans="29:38" x14ac:dyDescent="0.25"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</row>
    <row r="112" spans="29:38" x14ac:dyDescent="0.25"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</row>
    <row r="113" spans="29:38" x14ac:dyDescent="0.25"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</row>
    <row r="114" spans="29:38" x14ac:dyDescent="0.25"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</row>
    <row r="115" spans="29:38" x14ac:dyDescent="0.25"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</row>
    <row r="116" spans="29:38" x14ac:dyDescent="0.25"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</row>
    <row r="117" spans="29:38" x14ac:dyDescent="0.25"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</row>
    <row r="118" spans="29:38" x14ac:dyDescent="0.25"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</row>
    <row r="119" spans="29:38" x14ac:dyDescent="0.25"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</row>
    <row r="120" spans="29:38" x14ac:dyDescent="0.25"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29:38" x14ac:dyDescent="0.25"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</row>
    <row r="122" spans="29:38" x14ac:dyDescent="0.25"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</row>
    <row r="123" spans="29:38" x14ac:dyDescent="0.25"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</row>
    <row r="124" spans="29:38" x14ac:dyDescent="0.25"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</row>
    <row r="125" spans="29:38" x14ac:dyDescent="0.25"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</row>
    <row r="126" spans="29:38" x14ac:dyDescent="0.25"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</row>
    <row r="127" spans="29:38" x14ac:dyDescent="0.25"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</row>
    <row r="128" spans="29:38" x14ac:dyDescent="0.25"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</row>
    <row r="129" spans="29:38" x14ac:dyDescent="0.25"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</row>
    <row r="130" spans="29:38" x14ac:dyDescent="0.25"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</row>
    <row r="131" spans="29:38" x14ac:dyDescent="0.25"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</row>
    <row r="132" spans="29:38" x14ac:dyDescent="0.25"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</row>
    <row r="133" spans="29:38" x14ac:dyDescent="0.25"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</row>
    <row r="134" spans="29:38" x14ac:dyDescent="0.25"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</row>
    <row r="135" spans="29:38" x14ac:dyDescent="0.25"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</row>
    <row r="136" spans="29:38" x14ac:dyDescent="0.25"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</row>
    <row r="137" spans="29:38" x14ac:dyDescent="0.25"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</row>
    <row r="138" spans="29:38" x14ac:dyDescent="0.25"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</row>
    <row r="139" spans="29:38" x14ac:dyDescent="0.25"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</row>
    <row r="140" spans="29:38" x14ac:dyDescent="0.25"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</row>
    <row r="141" spans="29:38" x14ac:dyDescent="0.25"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</row>
    <row r="142" spans="29:38" x14ac:dyDescent="0.25"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</row>
    <row r="143" spans="29:38" x14ac:dyDescent="0.25"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</row>
    <row r="144" spans="29:38" x14ac:dyDescent="0.25"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</row>
    <row r="145" spans="29:38" x14ac:dyDescent="0.25"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</row>
    <row r="146" spans="29:38" x14ac:dyDescent="0.25"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</row>
    <row r="147" spans="29:38" x14ac:dyDescent="0.25"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</row>
    <row r="148" spans="29:38" x14ac:dyDescent="0.25"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</row>
    <row r="149" spans="29:38" x14ac:dyDescent="0.25"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</row>
    <row r="150" spans="29:38" x14ac:dyDescent="0.25"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</row>
    <row r="151" spans="29:38" x14ac:dyDescent="0.25"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</row>
    <row r="152" spans="29:38" x14ac:dyDescent="0.25"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</row>
    <row r="153" spans="29:38" x14ac:dyDescent="0.25"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</row>
    <row r="154" spans="29:38" x14ac:dyDescent="0.25"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</row>
    <row r="155" spans="29:38" x14ac:dyDescent="0.25"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</row>
    <row r="156" spans="29:38" x14ac:dyDescent="0.25"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</row>
    <row r="157" spans="29:38" x14ac:dyDescent="0.25"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</row>
    <row r="158" spans="29:38" x14ac:dyDescent="0.25"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</row>
    <row r="159" spans="29:38" x14ac:dyDescent="0.25"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</row>
    <row r="160" spans="29:38" x14ac:dyDescent="0.25"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</row>
    <row r="161" spans="29:38" x14ac:dyDescent="0.25"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</row>
    <row r="162" spans="29:38" x14ac:dyDescent="0.25"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</row>
    <row r="163" spans="29:38" x14ac:dyDescent="0.25"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</row>
    <row r="164" spans="29:38" x14ac:dyDescent="0.25"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</row>
    <row r="165" spans="29:38" x14ac:dyDescent="0.25"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</row>
    <row r="166" spans="29:38" x14ac:dyDescent="0.25"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</row>
    <row r="167" spans="29:38" x14ac:dyDescent="0.25"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</row>
    <row r="168" spans="29:38" x14ac:dyDescent="0.25"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</row>
    <row r="169" spans="29:38" x14ac:dyDescent="0.25"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</row>
    <row r="170" spans="29:38" x14ac:dyDescent="0.25"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</row>
    <row r="171" spans="29:38" x14ac:dyDescent="0.25"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</row>
    <row r="172" spans="29:38" x14ac:dyDescent="0.25"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</row>
    <row r="173" spans="29:38" x14ac:dyDescent="0.25"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</row>
    <row r="174" spans="29:38" x14ac:dyDescent="0.25"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</row>
    <row r="175" spans="29:38" x14ac:dyDescent="0.25"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</row>
    <row r="176" spans="29:38" x14ac:dyDescent="0.25"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</row>
    <row r="177" spans="29:38" x14ac:dyDescent="0.25"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</row>
    <row r="178" spans="29:38" x14ac:dyDescent="0.25"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</row>
    <row r="179" spans="29:38" x14ac:dyDescent="0.25"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</row>
    <row r="180" spans="29:38" x14ac:dyDescent="0.25"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</row>
    <row r="181" spans="29:38" x14ac:dyDescent="0.25"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</row>
    <row r="182" spans="29:38" x14ac:dyDescent="0.25"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</row>
    <row r="183" spans="29:38" x14ac:dyDescent="0.25"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</row>
    <row r="184" spans="29:38" x14ac:dyDescent="0.25"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</row>
    <row r="185" spans="29:38" x14ac:dyDescent="0.25"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</row>
    <row r="186" spans="29:38" x14ac:dyDescent="0.25"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</row>
    <row r="187" spans="29:38" x14ac:dyDescent="0.25"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</row>
    <row r="188" spans="29:38" x14ac:dyDescent="0.25"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</row>
    <row r="189" spans="29:38" x14ac:dyDescent="0.25"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</row>
    <row r="190" spans="29:38" x14ac:dyDescent="0.25"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</row>
    <row r="191" spans="29:38" x14ac:dyDescent="0.25"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</row>
    <row r="192" spans="29:38" x14ac:dyDescent="0.25"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</row>
    <row r="193" spans="29:38" x14ac:dyDescent="0.25"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</row>
    <row r="194" spans="29:38" x14ac:dyDescent="0.25"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</row>
    <row r="195" spans="29:38" x14ac:dyDescent="0.25"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</row>
    <row r="196" spans="29:38" x14ac:dyDescent="0.25"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</row>
    <row r="197" spans="29:38" x14ac:dyDescent="0.25"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</row>
    <row r="198" spans="29:38" x14ac:dyDescent="0.25"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</row>
    <row r="199" spans="29:38" x14ac:dyDescent="0.25"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</row>
    <row r="200" spans="29:38" x14ac:dyDescent="0.25"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</row>
    <row r="201" spans="29:38" x14ac:dyDescent="0.25"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</row>
    <row r="202" spans="29:38" x14ac:dyDescent="0.25"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</row>
    <row r="203" spans="29:38" x14ac:dyDescent="0.25"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</row>
    <row r="204" spans="29:38" x14ac:dyDescent="0.25"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</row>
    <row r="205" spans="29:38" x14ac:dyDescent="0.25"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</row>
    <row r="206" spans="29:38" x14ac:dyDescent="0.25"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</row>
    <row r="207" spans="29:38" x14ac:dyDescent="0.25"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</row>
    <row r="208" spans="29:38" x14ac:dyDescent="0.25"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</row>
    <row r="209" spans="29:38" x14ac:dyDescent="0.25"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</row>
    <row r="210" spans="29:38" x14ac:dyDescent="0.25"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</row>
    <row r="211" spans="29:38" x14ac:dyDescent="0.25"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</row>
    <row r="212" spans="29:38" x14ac:dyDescent="0.25"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</row>
    <row r="213" spans="29:38" x14ac:dyDescent="0.25"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</row>
    <row r="214" spans="29:38" x14ac:dyDescent="0.25"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</row>
    <row r="215" spans="29:38" x14ac:dyDescent="0.25"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</row>
    <row r="216" spans="29:38" x14ac:dyDescent="0.25"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</row>
    <row r="217" spans="29:38" x14ac:dyDescent="0.25"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</row>
    <row r="218" spans="29:38" x14ac:dyDescent="0.25"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</row>
    <row r="219" spans="29:38" x14ac:dyDescent="0.25"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</row>
    <row r="220" spans="29:38" x14ac:dyDescent="0.25"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</row>
    <row r="221" spans="29:38" x14ac:dyDescent="0.25"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</row>
    <row r="222" spans="29:38" x14ac:dyDescent="0.25"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</row>
    <row r="223" spans="29:38" x14ac:dyDescent="0.25"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</row>
    <row r="224" spans="29:38" x14ac:dyDescent="0.25"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</row>
    <row r="225" spans="29:38" x14ac:dyDescent="0.25"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</row>
    <row r="226" spans="29:38" x14ac:dyDescent="0.25"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</row>
    <row r="227" spans="29:38" x14ac:dyDescent="0.25"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</row>
    <row r="228" spans="29:38" x14ac:dyDescent="0.25"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</row>
    <row r="229" spans="29:38" x14ac:dyDescent="0.25"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</row>
    <row r="230" spans="29:38" x14ac:dyDescent="0.25"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</row>
    <row r="231" spans="29:38" x14ac:dyDescent="0.25"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</row>
    <row r="232" spans="29:38" x14ac:dyDescent="0.25"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</row>
    <row r="233" spans="29:38" x14ac:dyDescent="0.25"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</row>
    <row r="234" spans="29:38" x14ac:dyDescent="0.25"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</row>
    <row r="235" spans="29:38" x14ac:dyDescent="0.25"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</row>
    <row r="236" spans="29:38" x14ac:dyDescent="0.25"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</row>
    <row r="237" spans="29:38" x14ac:dyDescent="0.25"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</row>
    <row r="238" spans="29:38" x14ac:dyDescent="0.25"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</row>
    <row r="239" spans="29:38" x14ac:dyDescent="0.25"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</row>
    <row r="240" spans="29:38" x14ac:dyDescent="0.25"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</row>
    <row r="241" spans="29:38" x14ac:dyDescent="0.25"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</row>
    <row r="242" spans="29:38" x14ac:dyDescent="0.25"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</row>
    <row r="243" spans="29:38" x14ac:dyDescent="0.25"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</row>
    <row r="244" spans="29:38" x14ac:dyDescent="0.25"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</row>
    <row r="245" spans="29:38" x14ac:dyDescent="0.25"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</row>
    <row r="246" spans="29:38" x14ac:dyDescent="0.25"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</row>
    <row r="247" spans="29:38" x14ac:dyDescent="0.25"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</row>
    <row r="248" spans="29:38" x14ac:dyDescent="0.25"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</row>
    <row r="249" spans="29:38" x14ac:dyDescent="0.25"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</row>
    <row r="250" spans="29:38" x14ac:dyDescent="0.25"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</row>
    <row r="251" spans="29:38" x14ac:dyDescent="0.25"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</row>
    <row r="252" spans="29:38" x14ac:dyDescent="0.25"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</row>
    <row r="253" spans="29:38" x14ac:dyDescent="0.25"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</row>
    <row r="254" spans="29:38" x14ac:dyDescent="0.25"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</row>
    <row r="255" spans="29:38" x14ac:dyDescent="0.25"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</row>
    <row r="256" spans="29:38" x14ac:dyDescent="0.25"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</row>
    <row r="257" spans="29:38" x14ac:dyDescent="0.25"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</row>
    <row r="258" spans="29:38" x14ac:dyDescent="0.25"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</row>
    <row r="259" spans="29:38" x14ac:dyDescent="0.25"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</row>
    <row r="260" spans="29:38" x14ac:dyDescent="0.25"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</row>
    <row r="261" spans="29:38" x14ac:dyDescent="0.25"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</row>
    <row r="262" spans="29:38" x14ac:dyDescent="0.25"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</row>
    <row r="263" spans="29:38" x14ac:dyDescent="0.25"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</row>
    <row r="264" spans="29:38" x14ac:dyDescent="0.25"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</row>
    <row r="265" spans="29:38" x14ac:dyDescent="0.25"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</row>
    <row r="266" spans="29:38" x14ac:dyDescent="0.25"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</row>
    <row r="267" spans="29:38" x14ac:dyDescent="0.25"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</row>
    <row r="268" spans="29:38" x14ac:dyDescent="0.25"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</row>
    <row r="269" spans="29:38" x14ac:dyDescent="0.25"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</row>
    <row r="270" spans="29:38" x14ac:dyDescent="0.25"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</row>
    <row r="271" spans="29:38" x14ac:dyDescent="0.25"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</row>
    <row r="272" spans="29:38" x14ac:dyDescent="0.25"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</row>
    <row r="273" spans="29:38" x14ac:dyDescent="0.25"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</row>
    <row r="274" spans="29:38" x14ac:dyDescent="0.25"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</row>
    <row r="275" spans="29:38" x14ac:dyDescent="0.25"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</row>
    <row r="276" spans="29:38" x14ac:dyDescent="0.25"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</row>
    <row r="277" spans="29:38" x14ac:dyDescent="0.25"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</row>
    <row r="278" spans="29:38" x14ac:dyDescent="0.25"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</row>
    <row r="279" spans="29:38" x14ac:dyDescent="0.25"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</row>
    <row r="280" spans="29:38" x14ac:dyDescent="0.25"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</row>
    <row r="281" spans="29:38" x14ac:dyDescent="0.25"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</row>
    <row r="282" spans="29:38" x14ac:dyDescent="0.25"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</row>
    <row r="283" spans="29:38" x14ac:dyDescent="0.25"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</row>
    <row r="284" spans="29:38" x14ac:dyDescent="0.25"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</row>
    <row r="285" spans="29:38" x14ac:dyDescent="0.25"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</row>
    <row r="286" spans="29:38" x14ac:dyDescent="0.25"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</row>
    <row r="287" spans="29:38" x14ac:dyDescent="0.25"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</row>
    <row r="288" spans="29:38" x14ac:dyDescent="0.25"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</row>
    <row r="289" spans="29:38" x14ac:dyDescent="0.25"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</row>
    <row r="290" spans="29:38" x14ac:dyDescent="0.25"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</row>
    <row r="291" spans="29:38" x14ac:dyDescent="0.25"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</row>
    <row r="292" spans="29:38" x14ac:dyDescent="0.25"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</row>
    <row r="293" spans="29:38" x14ac:dyDescent="0.25"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</row>
    <row r="294" spans="29:38" x14ac:dyDescent="0.25"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</row>
    <row r="295" spans="29:38" x14ac:dyDescent="0.25"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</row>
    <row r="296" spans="29:38" x14ac:dyDescent="0.25"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</row>
    <row r="297" spans="29:38" x14ac:dyDescent="0.25"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</row>
    <row r="298" spans="29:38" x14ac:dyDescent="0.25"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</row>
    <row r="299" spans="29:38" x14ac:dyDescent="0.25"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</row>
    <row r="300" spans="29:38" x14ac:dyDescent="0.25"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</row>
    <row r="301" spans="29:38" x14ac:dyDescent="0.25"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</row>
    <row r="302" spans="29:38" x14ac:dyDescent="0.25"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</row>
    <row r="303" spans="29:38" x14ac:dyDescent="0.25"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</row>
    <row r="304" spans="29:38" x14ac:dyDescent="0.25"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</row>
    <row r="305" spans="29:38" x14ac:dyDescent="0.25"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</row>
    <row r="306" spans="29:38" x14ac:dyDescent="0.25"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</row>
    <row r="307" spans="29:38" x14ac:dyDescent="0.25"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</row>
    <row r="308" spans="29:38" x14ac:dyDescent="0.25"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</row>
    <row r="309" spans="29:38" x14ac:dyDescent="0.25"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</row>
    <row r="310" spans="29:38" x14ac:dyDescent="0.25"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</row>
    <row r="311" spans="29:38" x14ac:dyDescent="0.25"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</row>
    <row r="312" spans="29:38" x14ac:dyDescent="0.25"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</row>
    <row r="313" spans="29:38" x14ac:dyDescent="0.25"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</row>
    <row r="314" spans="29:38" x14ac:dyDescent="0.25"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</row>
    <row r="315" spans="29:38" x14ac:dyDescent="0.25"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</row>
    <row r="316" spans="29:38" x14ac:dyDescent="0.25"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</row>
    <row r="317" spans="29:38" x14ac:dyDescent="0.25"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</row>
    <row r="318" spans="29:38" x14ac:dyDescent="0.25"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</row>
    <row r="319" spans="29:38" x14ac:dyDescent="0.25"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</row>
    <row r="320" spans="29:38" x14ac:dyDescent="0.25"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</row>
    <row r="321" spans="29:38" x14ac:dyDescent="0.25"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</row>
    <row r="322" spans="29:38" x14ac:dyDescent="0.25"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</row>
    <row r="323" spans="29:38" x14ac:dyDescent="0.25"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</row>
    <row r="324" spans="29:38" x14ac:dyDescent="0.25"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</row>
    <row r="325" spans="29:38" x14ac:dyDescent="0.25"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</row>
    <row r="326" spans="29:38" x14ac:dyDescent="0.25"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</row>
    <row r="327" spans="29:38" x14ac:dyDescent="0.25"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</row>
    <row r="328" spans="29:38" x14ac:dyDescent="0.25"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</row>
    <row r="329" spans="29:38" x14ac:dyDescent="0.25"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</row>
    <row r="330" spans="29:38" x14ac:dyDescent="0.25"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</row>
    <row r="331" spans="29:38" x14ac:dyDescent="0.25"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</row>
    <row r="332" spans="29:38" x14ac:dyDescent="0.25"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</row>
    <row r="333" spans="29:38" x14ac:dyDescent="0.25"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</row>
    <row r="334" spans="29:38" x14ac:dyDescent="0.25"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</row>
    <row r="335" spans="29:38" x14ac:dyDescent="0.25"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</row>
    <row r="336" spans="29:38" x14ac:dyDescent="0.25"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</row>
    <row r="337" spans="29:38" x14ac:dyDescent="0.25"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</row>
    <row r="338" spans="29:38" x14ac:dyDescent="0.25"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</row>
    <row r="339" spans="29:38" x14ac:dyDescent="0.25"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</row>
    <row r="340" spans="29:38" x14ac:dyDescent="0.25"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</row>
    <row r="341" spans="29:38" x14ac:dyDescent="0.25"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</row>
    <row r="342" spans="29:38" x14ac:dyDescent="0.25"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</row>
    <row r="343" spans="29:38" x14ac:dyDescent="0.25"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</row>
    <row r="344" spans="29:38" x14ac:dyDescent="0.25"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</row>
    <row r="345" spans="29:38" x14ac:dyDescent="0.25"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</row>
    <row r="346" spans="29:38" x14ac:dyDescent="0.25"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</row>
    <row r="347" spans="29:38" x14ac:dyDescent="0.25"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</row>
    <row r="348" spans="29:38" x14ac:dyDescent="0.25"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</row>
    <row r="349" spans="29:38" x14ac:dyDescent="0.25"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</row>
    <row r="350" spans="29:38" x14ac:dyDescent="0.25"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</row>
    <row r="351" spans="29:38" x14ac:dyDescent="0.25"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</row>
    <row r="352" spans="29:38" x14ac:dyDescent="0.25"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</row>
    <row r="353" spans="29:38" x14ac:dyDescent="0.25"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</row>
    <row r="354" spans="29:38" x14ac:dyDescent="0.25"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</row>
    <row r="355" spans="29:38" x14ac:dyDescent="0.25"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</row>
    <row r="356" spans="29:38" x14ac:dyDescent="0.25"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</row>
    <row r="357" spans="29:38" x14ac:dyDescent="0.25"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</row>
    <row r="358" spans="29:38" x14ac:dyDescent="0.25"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</row>
    <row r="359" spans="29:38" x14ac:dyDescent="0.25"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</row>
    <row r="360" spans="29:38" x14ac:dyDescent="0.25"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</row>
    <row r="361" spans="29:38" x14ac:dyDescent="0.25"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</row>
    <row r="362" spans="29:38" x14ac:dyDescent="0.25"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</row>
    <row r="363" spans="29:38" x14ac:dyDescent="0.25"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</row>
    <row r="364" spans="29:38" x14ac:dyDescent="0.25"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</row>
    <row r="365" spans="29:38" x14ac:dyDescent="0.25"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</row>
    <row r="366" spans="29:38" x14ac:dyDescent="0.25"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</row>
    <row r="367" spans="29:38" x14ac:dyDescent="0.25"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</row>
    <row r="368" spans="29:38" x14ac:dyDescent="0.25"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</row>
    <row r="369" spans="29:38" x14ac:dyDescent="0.25"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</row>
    <row r="370" spans="29:38" x14ac:dyDescent="0.25"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</row>
    <row r="371" spans="29:38" x14ac:dyDescent="0.25"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</row>
    <row r="372" spans="29:38" x14ac:dyDescent="0.25"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</row>
    <row r="373" spans="29:38" x14ac:dyDescent="0.25"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</row>
    <row r="374" spans="29:38" x14ac:dyDescent="0.25"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</row>
    <row r="375" spans="29:38" x14ac:dyDescent="0.25"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</row>
    <row r="376" spans="29:38" x14ac:dyDescent="0.25"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</row>
    <row r="377" spans="29:38" x14ac:dyDescent="0.25"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</row>
    <row r="378" spans="29:38" x14ac:dyDescent="0.25"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</row>
    <row r="379" spans="29:38" x14ac:dyDescent="0.25"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</row>
    <row r="380" spans="29:38" x14ac:dyDescent="0.25"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</row>
    <row r="381" spans="29:38" x14ac:dyDescent="0.25"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</row>
    <row r="382" spans="29:38" x14ac:dyDescent="0.25"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</row>
    <row r="383" spans="29:38" x14ac:dyDescent="0.25"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</row>
    <row r="384" spans="29:38" x14ac:dyDescent="0.25"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</row>
    <row r="385" spans="29:38" x14ac:dyDescent="0.25"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</row>
    <row r="386" spans="29:38" x14ac:dyDescent="0.25"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</row>
    <row r="387" spans="29:38" x14ac:dyDescent="0.25"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</row>
    <row r="388" spans="29:38" x14ac:dyDescent="0.25"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</row>
    <row r="389" spans="29:38" x14ac:dyDescent="0.25"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</row>
    <row r="390" spans="29:38" x14ac:dyDescent="0.25"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</row>
    <row r="391" spans="29:38" x14ac:dyDescent="0.25"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</row>
    <row r="392" spans="29:38" x14ac:dyDescent="0.25"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</row>
    <row r="393" spans="29:38" x14ac:dyDescent="0.25"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</row>
    <row r="394" spans="29:38" x14ac:dyDescent="0.25"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</row>
    <row r="395" spans="29:38" x14ac:dyDescent="0.25"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</row>
    <row r="396" spans="29:38" x14ac:dyDescent="0.25"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</row>
    <row r="397" spans="29:38" x14ac:dyDescent="0.25"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</row>
    <row r="398" spans="29:38" x14ac:dyDescent="0.25"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</row>
    <row r="399" spans="29:38" x14ac:dyDescent="0.25"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</row>
    <row r="400" spans="29:38" x14ac:dyDescent="0.25"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</row>
    <row r="401" spans="29:38" x14ac:dyDescent="0.25"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</row>
    <row r="402" spans="29:38" x14ac:dyDescent="0.25"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</row>
    <row r="403" spans="29:38" x14ac:dyDescent="0.25"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</row>
    <row r="404" spans="29:38" x14ac:dyDescent="0.25"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</row>
    <row r="405" spans="29:38" x14ac:dyDescent="0.25"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</row>
    <row r="406" spans="29:38" x14ac:dyDescent="0.25"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</row>
    <row r="407" spans="29:38" x14ac:dyDescent="0.25"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</row>
    <row r="408" spans="29:38" x14ac:dyDescent="0.25"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</row>
    <row r="409" spans="29:38" x14ac:dyDescent="0.25"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</row>
    <row r="410" spans="29:38" x14ac:dyDescent="0.25"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</row>
    <row r="411" spans="29:38" x14ac:dyDescent="0.25"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</row>
    <row r="412" spans="29:38" x14ac:dyDescent="0.25"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</row>
    <row r="413" spans="29:38" x14ac:dyDescent="0.25"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</row>
    <row r="414" spans="29:38" x14ac:dyDescent="0.25"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</row>
    <row r="415" spans="29:38" x14ac:dyDescent="0.25"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</row>
    <row r="416" spans="29:38" x14ac:dyDescent="0.25"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</row>
    <row r="417" spans="29:38" x14ac:dyDescent="0.25"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</row>
    <row r="418" spans="29:38" x14ac:dyDescent="0.25"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</row>
    <row r="419" spans="29:38" x14ac:dyDescent="0.25"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</row>
    <row r="420" spans="29:38" x14ac:dyDescent="0.25"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</row>
    <row r="421" spans="29:38" x14ac:dyDescent="0.25"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</row>
    <row r="422" spans="29:38" x14ac:dyDescent="0.25"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</row>
    <row r="423" spans="29:38" x14ac:dyDescent="0.25"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</row>
    <row r="424" spans="29:38" x14ac:dyDescent="0.25"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</row>
    <row r="425" spans="29:38" x14ac:dyDescent="0.25"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</row>
    <row r="426" spans="29:38" x14ac:dyDescent="0.25"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</row>
    <row r="427" spans="29:38" x14ac:dyDescent="0.25"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</row>
    <row r="428" spans="29:38" x14ac:dyDescent="0.25"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</row>
    <row r="429" spans="29:38" x14ac:dyDescent="0.25"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</row>
    <row r="430" spans="29:38" x14ac:dyDescent="0.25"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</row>
    <row r="431" spans="29:38" x14ac:dyDescent="0.25"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</row>
    <row r="432" spans="29:38" x14ac:dyDescent="0.25"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</row>
    <row r="433" spans="29:38" x14ac:dyDescent="0.25"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</row>
    <row r="434" spans="29:38" x14ac:dyDescent="0.25"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</row>
    <row r="435" spans="29:38" x14ac:dyDescent="0.25"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</row>
    <row r="436" spans="29:38" x14ac:dyDescent="0.25"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</row>
    <row r="437" spans="29:38" x14ac:dyDescent="0.25"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</row>
    <row r="438" spans="29:38" x14ac:dyDescent="0.25"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</row>
    <row r="439" spans="29:38" x14ac:dyDescent="0.25"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</row>
    <row r="440" spans="29:38" x14ac:dyDescent="0.25"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</row>
    <row r="441" spans="29:38" x14ac:dyDescent="0.25"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</row>
    <row r="442" spans="29:38" x14ac:dyDescent="0.25"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</row>
    <row r="443" spans="29:38" x14ac:dyDescent="0.25"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</row>
    <row r="444" spans="29:38" x14ac:dyDescent="0.25"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</row>
    <row r="445" spans="29:38" x14ac:dyDescent="0.25"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</row>
    <row r="446" spans="29:38" x14ac:dyDescent="0.25"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</row>
    <row r="447" spans="29:38" x14ac:dyDescent="0.25"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</row>
    <row r="448" spans="29:38" x14ac:dyDescent="0.25"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</row>
    <row r="449" spans="29:38" x14ac:dyDescent="0.25"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</row>
    <row r="450" spans="29:38" x14ac:dyDescent="0.25"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</row>
    <row r="451" spans="29:38" x14ac:dyDescent="0.25"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</row>
    <row r="452" spans="29:38" x14ac:dyDescent="0.25"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</row>
    <row r="453" spans="29:38" x14ac:dyDescent="0.25"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</row>
    <row r="454" spans="29:38" x14ac:dyDescent="0.25"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</row>
    <row r="455" spans="29:38" x14ac:dyDescent="0.25"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</row>
    <row r="456" spans="29:38" x14ac:dyDescent="0.25"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</row>
    <row r="457" spans="29:38" x14ac:dyDescent="0.25"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</row>
    <row r="458" spans="29:38" x14ac:dyDescent="0.25"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</row>
    <row r="459" spans="29:38" x14ac:dyDescent="0.25"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</row>
    <row r="460" spans="29:38" x14ac:dyDescent="0.25"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</row>
    <row r="461" spans="29:38" x14ac:dyDescent="0.25"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</row>
    <row r="462" spans="29:38" x14ac:dyDescent="0.25"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</row>
    <row r="463" spans="29:38" x14ac:dyDescent="0.25"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</row>
    <row r="464" spans="29:38" x14ac:dyDescent="0.25"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</row>
    <row r="465" spans="29:38" x14ac:dyDescent="0.25"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</row>
    <row r="466" spans="29:38" x14ac:dyDescent="0.25"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</row>
    <row r="467" spans="29:38" x14ac:dyDescent="0.25"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</row>
    <row r="468" spans="29:38" x14ac:dyDescent="0.25"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</row>
    <row r="469" spans="29:38" x14ac:dyDescent="0.25"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</row>
    <row r="470" spans="29:38" x14ac:dyDescent="0.25"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</row>
    <row r="471" spans="29:38" x14ac:dyDescent="0.25"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</row>
    <row r="472" spans="29:38" x14ac:dyDescent="0.25"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</row>
    <row r="473" spans="29:38" x14ac:dyDescent="0.25"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</row>
    <row r="474" spans="29:38" x14ac:dyDescent="0.25"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</row>
    <row r="475" spans="29:38" x14ac:dyDescent="0.25"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</row>
    <row r="476" spans="29:38" x14ac:dyDescent="0.25"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</row>
    <row r="477" spans="29:38" x14ac:dyDescent="0.25"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</row>
    <row r="478" spans="29:38" x14ac:dyDescent="0.25"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</row>
    <row r="479" spans="29:38" x14ac:dyDescent="0.25"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</row>
    <row r="480" spans="29:38" x14ac:dyDescent="0.25"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</row>
    <row r="481" spans="29:38" x14ac:dyDescent="0.25"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</row>
    <row r="482" spans="29:38" x14ac:dyDescent="0.25"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</row>
    <row r="483" spans="29:38" x14ac:dyDescent="0.25"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</row>
    <row r="484" spans="29:38" x14ac:dyDescent="0.25"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</row>
    <row r="485" spans="29:38" x14ac:dyDescent="0.25"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</row>
    <row r="486" spans="29:38" x14ac:dyDescent="0.25"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</row>
    <row r="487" spans="29:38" x14ac:dyDescent="0.25"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</row>
    <row r="488" spans="29:38" x14ac:dyDescent="0.25"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</row>
    <row r="489" spans="29:38" x14ac:dyDescent="0.25"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</row>
    <row r="490" spans="29:38" x14ac:dyDescent="0.25"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</row>
    <row r="491" spans="29:38" x14ac:dyDescent="0.25"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</row>
    <row r="492" spans="29:38" x14ac:dyDescent="0.25"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</row>
    <row r="493" spans="29:38" x14ac:dyDescent="0.25"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</row>
    <row r="494" spans="29:38" x14ac:dyDescent="0.25"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</row>
    <row r="495" spans="29:38" x14ac:dyDescent="0.25"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</row>
    <row r="496" spans="29:38" x14ac:dyDescent="0.25"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</row>
    <row r="497" spans="29:38" x14ac:dyDescent="0.25"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</row>
    <row r="498" spans="29:38" x14ac:dyDescent="0.25"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</row>
    <row r="499" spans="29:38" x14ac:dyDescent="0.25"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</row>
    <row r="500" spans="29:38" x14ac:dyDescent="0.25"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</row>
    <row r="501" spans="29:38" x14ac:dyDescent="0.25"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</row>
    <row r="502" spans="29:38" x14ac:dyDescent="0.25"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</row>
    <row r="503" spans="29:38" x14ac:dyDescent="0.25"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</row>
    <row r="504" spans="29:38" x14ac:dyDescent="0.25"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</row>
    <row r="505" spans="29:38" x14ac:dyDescent="0.25"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</row>
    <row r="506" spans="29:38" x14ac:dyDescent="0.25"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</row>
    <row r="507" spans="29:38" x14ac:dyDescent="0.25"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</row>
    <row r="508" spans="29:38" x14ac:dyDescent="0.25"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</row>
    <row r="509" spans="29:38" x14ac:dyDescent="0.25"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</row>
    <row r="510" spans="29:38" x14ac:dyDescent="0.25"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</row>
    <row r="511" spans="29:38" x14ac:dyDescent="0.25"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</row>
    <row r="512" spans="29:38" x14ac:dyDescent="0.25"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</row>
    <row r="513" spans="29:38" x14ac:dyDescent="0.25"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</row>
    <row r="514" spans="29:38" x14ac:dyDescent="0.25"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</row>
    <row r="515" spans="29:38" x14ac:dyDescent="0.25"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</row>
    <row r="516" spans="29:38" x14ac:dyDescent="0.25"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</row>
    <row r="517" spans="29:38" x14ac:dyDescent="0.25"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</row>
    <row r="518" spans="29:38" x14ac:dyDescent="0.25"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</row>
    <row r="519" spans="29:38" x14ac:dyDescent="0.25"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</row>
    <row r="520" spans="29:38" x14ac:dyDescent="0.25"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</row>
    <row r="521" spans="29:38" x14ac:dyDescent="0.25"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</row>
    <row r="522" spans="29:38" x14ac:dyDescent="0.25"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</row>
    <row r="523" spans="29:38" x14ac:dyDescent="0.25"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</row>
    <row r="524" spans="29:38" x14ac:dyDescent="0.25"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</row>
    <row r="525" spans="29:38" x14ac:dyDescent="0.25"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</row>
    <row r="526" spans="29:38" x14ac:dyDescent="0.25"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</row>
    <row r="527" spans="29:38" x14ac:dyDescent="0.25"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</row>
    <row r="528" spans="29:38" x14ac:dyDescent="0.25"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</row>
    <row r="529" spans="29:38" x14ac:dyDescent="0.25"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</row>
    <row r="530" spans="29:38" x14ac:dyDescent="0.25"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</row>
    <row r="531" spans="29:38" x14ac:dyDescent="0.25"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</row>
    <row r="532" spans="29:38" x14ac:dyDescent="0.25"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</row>
    <row r="533" spans="29:38" x14ac:dyDescent="0.25"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</row>
    <row r="534" spans="29:38" x14ac:dyDescent="0.25"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</row>
    <row r="535" spans="29:38" x14ac:dyDescent="0.25"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</row>
    <row r="536" spans="29:38" x14ac:dyDescent="0.25"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</row>
    <row r="537" spans="29:38" x14ac:dyDescent="0.25"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</row>
    <row r="538" spans="29:38" x14ac:dyDescent="0.25"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</row>
    <row r="539" spans="29:38" x14ac:dyDescent="0.25"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</row>
    <row r="540" spans="29:38" x14ac:dyDescent="0.25"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</row>
    <row r="541" spans="29:38" x14ac:dyDescent="0.25"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</row>
    <row r="542" spans="29:38" x14ac:dyDescent="0.25"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</row>
    <row r="543" spans="29:38" x14ac:dyDescent="0.25"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</row>
    <row r="544" spans="29:38" x14ac:dyDescent="0.25"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</row>
    <row r="545" spans="29:38" x14ac:dyDescent="0.25"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</row>
    <row r="546" spans="29:38" x14ac:dyDescent="0.25"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</row>
    <row r="547" spans="29:38" x14ac:dyDescent="0.25"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</row>
    <row r="548" spans="29:38" x14ac:dyDescent="0.25"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</row>
    <row r="549" spans="29:38" x14ac:dyDescent="0.25"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</row>
    <row r="550" spans="29:38" x14ac:dyDescent="0.25"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</row>
    <row r="551" spans="29:38" x14ac:dyDescent="0.25"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</row>
    <row r="552" spans="29:38" x14ac:dyDescent="0.25"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</row>
    <row r="553" spans="29:38" x14ac:dyDescent="0.25"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</row>
    <row r="554" spans="29:38" x14ac:dyDescent="0.25"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</row>
    <row r="555" spans="29:38" x14ac:dyDescent="0.25"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</row>
    <row r="556" spans="29:38" x14ac:dyDescent="0.25"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</row>
    <row r="557" spans="29:38" x14ac:dyDescent="0.25"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</row>
    <row r="558" spans="29:38" x14ac:dyDescent="0.25"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</row>
    <row r="559" spans="29:38" x14ac:dyDescent="0.25"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</row>
    <row r="560" spans="29:38" x14ac:dyDescent="0.25"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</row>
    <row r="561" spans="29:38" x14ac:dyDescent="0.25"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</row>
    <row r="562" spans="29:38" x14ac:dyDescent="0.25"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</row>
    <row r="563" spans="29:38" x14ac:dyDescent="0.25"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</row>
    <row r="564" spans="29:38" x14ac:dyDescent="0.25"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</row>
    <row r="565" spans="29:38" x14ac:dyDescent="0.25"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</row>
    <row r="566" spans="29:38" x14ac:dyDescent="0.25"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</row>
    <row r="567" spans="29:38" x14ac:dyDescent="0.25"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</row>
    <row r="568" spans="29:38" x14ac:dyDescent="0.25"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</row>
    <row r="569" spans="29:38" x14ac:dyDescent="0.25"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</row>
    <row r="570" spans="29:38" x14ac:dyDescent="0.25"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</row>
    <row r="571" spans="29:38" x14ac:dyDescent="0.25"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</row>
    <row r="572" spans="29:38" x14ac:dyDescent="0.25"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</row>
    <row r="573" spans="29:38" x14ac:dyDescent="0.25"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</row>
    <row r="574" spans="29:38" x14ac:dyDescent="0.25"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</row>
    <row r="575" spans="29:38" x14ac:dyDescent="0.25"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</row>
    <row r="576" spans="29:38" x14ac:dyDescent="0.25"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</row>
    <row r="577" spans="29:38" x14ac:dyDescent="0.25"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</row>
    <row r="578" spans="29:38" x14ac:dyDescent="0.25"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</row>
    <row r="579" spans="29:38" x14ac:dyDescent="0.25"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</row>
    <row r="580" spans="29:38" x14ac:dyDescent="0.25"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</row>
    <row r="581" spans="29:38" x14ac:dyDescent="0.25"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</row>
    <row r="582" spans="29:38" x14ac:dyDescent="0.25"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</row>
    <row r="583" spans="29:38" x14ac:dyDescent="0.25"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</row>
    <row r="584" spans="29:38" x14ac:dyDescent="0.25"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</row>
    <row r="585" spans="29:38" x14ac:dyDescent="0.25"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</row>
    <row r="586" spans="29:38" x14ac:dyDescent="0.25"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</row>
    <row r="587" spans="29:38" x14ac:dyDescent="0.25"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</row>
    <row r="588" spans="29:38" x14ac:dyDescent="0.25"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</row>
    <row r="589" spans="29:38" x14ac:dyDescent="0.25"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</row>
    <row r="590" spans="29:38" x14ac:dyDescent="0.25"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</row>
    <row r="591" spans="29:38" x14ac:dyDescent="0.25"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</row>
    <row r="592" spans="29:38" x14ac:dyDescent="0.25"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</row>
    <row r="593" spans="29:38" x14ac:dyDescent="0.25"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</row>
    <row r="594" spans="29:38" x14ac:dyDescent="0.25"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</row>
    <row r="595" spans="29:38" x14ac:dyDescent="0.25"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</row>
    <row r="596" spans="29:38" x14ac:dyDescent="0.25"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</row>
    <row r="597" spans="29:38" x14ac:dyDescent="0.25"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</row>
    <row r="598" spans="29:38" x14ac:dyDescent="0.25"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</row>
    <row r="599" spans="29:38" x14ac:dyDescent="0.25"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</row>
    <row r="600" spans="29:38" x14ac:dyDescent="0.25"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</row>
    <row r="601" spans="29:38" x14ac:dyDescent="0.25"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</row>
    <row r="602" spans="29:38" x14ac:dyDescent="0.25"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</row>
    <row r="603" spans="29:38" x14ac:dyDescent="0.25"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</row>
    <row r="604" spans="29:38" x14ac:dyDescent="0.25"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</row>
    <row r="605" spans="29:38" x14ac:dyDescent="0.25"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</row>
    <row r="606" spans="29:38" x14ac:dyDescent="0.25"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</row>
    <row r="607" spans="29:38" x14ac:dyDescent="0.25"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</row>
    <row r="608" spans="29:38" x14ac:dyDescent="0.25"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</row>
    <row r="609" spans="29:38" x14ac:dyDescent="0.25"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</row>
    <row r="610" spans="29:38" x14ac:dyDescent="0.25"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</row>
    <row r="611" spans="29:38" x14ac:dyDescent="0.25"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</row>
    <row r="612" spans="29:38" x14ac:dyDescent="0.25"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</row>
    <row r="613" spans="29:38" x14ac:dyDescent="0.25"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</row>
    <row r="614" spans="29:38" x14ac:dyDescent="0.25"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</row>
    <row r="615" spans="29:38" x14ac:dyDescent="0.25"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</row>
    <row r="616" spans="29:38" x14ac:dyDescent="0.25"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</row>
    <row r="617" spans="29:38" x14ac:dyDescent="0.25"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</row>
    <row r="618" spans="29:38" x14ac:dyDescent="0.25"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</row>
    <row r="619" spans="29:38" x14ac:dyDescent="0.25"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</row>
    <row r="620" spans="29:38" x14ac:dyDescent="0.25"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</row>
    <row r="621" spans="29:38" x14ac:dyDescent="0.25"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</row>
    <row r="622" spans="29:38" x14ac:dyDescent="0.25"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</row>
    <row r="623" spans="29:38" x14ac:dyDescent="0.25"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</row>
    <row r="624" spans="29:38" x14ac:dyDescent="0.25"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</row>
    <row r="625" spans="29:38" x14ac:dyDescent="0.25"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</row>
    <row r="626" spans="29:38" x14ac:dyDescent="0.25"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</row>
    <row r="627" spans="29:38" x14ac:dyDescent="0.25"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</row>
    <row r="628" spans="29:38" x14ac:dyDescent="0.25"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</row>
    <row r="629" spans="29:38" x14ac:dyDescent="0.25"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</row>
    <row r="630" spans="29:38" x14ac:dyDescent="0.25"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</row>
    <row r="631" spans="29:38" x14ac:dyDescent="0.25"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</row>
    <row r="632" spans="29:38" x14ac:dyDescent="0.25"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</row>
    <row r="633" spans="29:38" x14ac:dyDescent="0.25"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</row>
    <row r="634" spans="29:38" x14ac:dyDescent="0.25"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</row>
    <row r="635" spans="29:38" x14ac:dyDescent="0.25"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</row>
    <row r="636" spans="29:38" x14ac:dyDescent="0.25"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</row>
    <row r="637" spans="29:38" x14ac:dyDescent="0.25"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</row>
    <row r="638" spans="29:38" x14ac:dyDescent="0.25"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</row>
    <row r="639" spans="29:38" x14ac:dyDescent="0.25"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</row>
    <row r="640" spans="29:38" x14ac:dyDescent="0.25"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</row>
    <row r="641" spans="29:38" x14ac:dyDescent="0.25"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</row>
    <row r="642" spans="29:38" x14ac:dyDescent="0.25"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</row>
    <row r="643" spans="29:38" x14ac:dyDescent="0.25"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</row>
    <row r="644" spans="29:38" x14ac:dyDescent="0.25"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</row>
    <row r="645" spans="29:38" x14ac:dyDescent="0.25"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</row>
    <row r="646" spans="29:38" x14ac:dyDescent="0.25"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</row>
    <row r="647" spans="29:38" x14ac:dyDescent="0.25"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</row>
    <row r="648" spans="29:38" x14ac:dyDescent="0.25"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</row>
    <row r="649" spans="29:38" x14ac:dyDescent="0.25"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</row>
    <row r="650" spans="29:38" x14ac:dyDescent="0.25"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</row>
    <row r="651" spans="29:38" x14ac:dyDescent="0.25"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</row>
    <row r="652" spans="29:38" x14ac:dyDescent="0.25"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</row>
    <row r="653" spans="29:38" x14ac:dyDescent="0.25"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</row>
    <row r="654" spans="29:38" x14ac:dyDescent="0.25"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</row>
    <row r="655" spans="29:38" x14ac:dyDescent="0.25"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</row>
    <row r="656" spans="29:38" x14ac:dyDescent="0.25"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</row>
    <row r="657" spans="29:38" x14ac:dyDescent="0.25"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</row>
    <row r="658" spans="29:38" x14ac:dyDescent="0.25"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</row>
    <row r="659" spans="29:38" x14ac:dyDescent="0.25"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</row>
    <row r="660" spans="29:38" x14ac:dyDescent="0.25"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</row>
    <row r="661" spans="29:38" x14ac:dyDescent="0.25"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</row>
    <row r="662" spans="29:38" x14ac:dyDescent="0.25"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</row>
    <row r="663" spans="29:38" x14ac:dyDescent="0.25"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</row>
    <row r="664" spans="29:38" x14ac:dyDescent="0.25"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</row>
    <row r="665" spans="29:38" x14ac:dyDescent="0.25"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</row>
    <row r="666" spans="29:38" x14ac:dyDescent="0.25"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</row>
    <row r="667" spans="29:38" x14ac:dyDescent="0.25"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</row>
    <row r="668" spans="29:38" x14ac:dyDescent="0.25"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</row>
    <row r="669" spans="29:38" x14ac:dyDescent="0.25"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</row>
    <row r="670" spans="29:38" x14ac:dyDescent="0.25"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</row>
    <row r="671" spans="29:38" x14ac:dyDescent="0.25"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</row>
    <row r="672" spans="29:38" x14ac:dyDescent="0.25"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</row>
    <row r="673" spans="29:38" x14ac:dyDescent="0.25"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</row>
    <row r="674" spans="29:38" x14ac:dyDescent="0.25"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</row>
    <row r="675" spans="29:38" x14ac:dyDescent="0.25"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</row>
    <row r="676" spans="29:38" x14ac:dyDescent="0.25"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</row>
    <row r="677" spans="29:38" x14ac:dyDescent="0.25"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</row>
    <row r="678" spans="29:38" x14ac:dyDescent="0.25"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</row>
    <row r="679" spans="29:38" x14ac:dyDescent="0.25"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</row>
    <row r="680" spans="29:38" x14ac:dyDescent="0.25"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</row>
    <row r="681" spans="29:38" x14ac:dyDescent="0.25"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</row>
    <row r="682" spans="29:38" x14ac:dyDescent="0.25"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</row>
    <row r="683" spans="29:38" x14ac:dyDescent="0.25"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</row>
    <row r="684" spans="29:38" x14ac:dyDescent="0.25"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</row>
    <row r="685" spans="29:38" x14ac:dyDescent="0.25"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</row>
    <row r="686" spans="29:38" x14ac:dyDescent="0.25"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</row>
    <row r="687" spans="29:38" x14ac:dyDescent="0.25"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</row>
    <row r="688" spans="29:38" x14ac:dyDescent="0.25"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</row>
    <row r="689" spans="29:38" x14ac:dyDescent="0.25"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</row>
    <row r="690" spans="29:38" x14ac:dyDescent="0.25"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</row>
    <row r="691" spans="29:38" x14ac:dyDescent="0.25"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</row>
    <row r="692" spans="29:38" x14ac:dyDescent="0.25"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</row>
    <row r="693" spans="29:38" x14ac:dyDescent="0.25"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</row>
    <row r="694" spans="29:38" x14ac:dyDescent="0.25"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</row>
    <row r="695" spans="29:38" x14ac:dyDescent="0.25"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</row>
    <row r="696" spans="29:38" x14ac:dyDescent="0.25"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</row>
    <row r="697" spans="29:38" x14ac:dyDescent="0.25"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</row>
    <row r="698" spans="29:38" x14ac:dyDescent="0.25"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</row>
    <row r="699" spans="29:38" x14ac:dyDescent="0.25"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</row>
    <row r="700" spans="29:38" x14ac:dyDescent="0.25"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</row>
    <row r="701" spans="29:38" x14ac:dyDescent="0.25"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</row>
    <row r="702" spans="29:38" x14ac:dyDescent="0.25"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</row>
    <row r="703" spans="29:38" x14ac:dyDescent="0.25"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</row>
    <row r="704" spans="29:38" x14ac:dyDescent="0.25"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</row>
    <row r="705" spans="29:38" x14ac:dyDescent="0.25"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</row>
    <row r="706" spans="29:38" x14ac:dyDescent="0.25"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</row>
    <row r="707" spans="29:38" x14ac:dyDescent="0.25"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</row>
    <row r="708" spans="29:38" x14ac:dyDescent="0.25"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</row>
    <row r="709" spans="29:38" x14ac:dyDescent="0.25"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</row>
    <row r="710" spans="29:38" x14ac:dyDescent="0.25"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</row>
    <row r="711" spans="29:38" x14ac:dyDescent="0.25"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</row>
    <row r="712" spans="29:38" x14ac:dyDescent="0.25"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</row>
    <row r="713" spans="29:38" x14ac:dyDescent="0.25"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</row>
    <row r="714" spans="29:38" x14ac:dyDescent="0.25"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</row>
    <row r="715" spans="29:38" x14ac:dyDescent="0.25"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</row>
    <row r="716" spans="29:38" x14ac:dyDescent="0.25"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</row>
    <row r="717" spans="29:38" x14ac:dyDescent="0.25"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</row>
    <row r="718" spans="29:38" x14ac:dyDescent="0.25"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</row>
    <row r="719" spans="29:38" x14ac:dyDescent="0.25"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</row>
    <row r="720" spans="29:38" x14ac:dyDescent="0.25"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</row>
    <row r="721" spans="29:38" x14ac:dyDescent="0.25"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</row>
    <row r="722" spans="29:38" x14ac:dyDescent="0.25"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</row>
    <row r="723" spans="29:38" x14ac:dyDescent="0.25"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</row>
    <row r="724" spans="29:38" x14ac:dyDescent="0.25"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</row>
    <row r="725" spans="29:38" x14ac:dyDescent="0.25"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</row>
    <row r="726" spans="29:38" x14ac:dyDescent="0.25"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</row>
    <row r="727" spans="29:38" x14ac:dyDescent="0.25"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</row>
    <row r="728" spans="29:38" x14ac:dyDescent="0.25"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</row>
    <row r="729" spans="29:38" x14ac:dyDescent="0.25"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</row>
    <row r="730" spans="29:38" x14ac:dyDescent="0.25"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</row>
    <row r="731" spans="29:38" x14ac:dyDescent="0.25"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</row>
    <row r="732" spans="29:38" x14ac:dyDescent="0.25"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</row>
    <row r="733" spans="29:38" x14ac:dyDescent="0.25"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</row>
    <row r="734" spans="29:38" x14ac:dyDescent="0.25"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</row>
    <row r="735" spans="29:38" x14ac:dyDescent="0.25"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</row>
    <row r="736" spans="29:38" x14ac:dyDescent="0.25"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</row>
    <row r="737" spans="29:38" x14ac:dyDescent="0.25"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</row>
    <row r="738" spans="29:38" x14ac:dyDescent="0.25"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</row>
    <row r="739" spans="29:38" x14ac:dyDescent="0.25"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</row>
    <row r="740" spans="29:38" x14ac:dyDescent="0.25"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</row>
    <row r="741" spans="29:38" x14ac:dyDescent="0.25"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</row>
    <row r="742" spans="29:38" x14ac:dyDescent="0.25"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</row>
    <row r="743" spans="29:38" x14ac:dyDescent="0.25"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</row>
    <row r="744" spans="29:38" x14ac:dyDescent="0.25"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</row>
    <row r="745" spans="29:38" x14ac:dyDescent="0.25"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</row>
    <row r="746" spans="29:38" x14ac:dyDescent="0.25"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</row>
    <row r="747" spans="29:38" x14ac:dyDescent="0.25"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</row>
    <row r="748" spans="29:38" x14ac:dyDescent="0.25"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</row>
    <row r="749" spans="29:38" x14ac:dyDescent="0.25"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</row>
    <row r="750" spans="29:38" x14ac:dyDescent="0.25"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</row>
    <row r="751" spans="29:38" x14ac:dyDescent="0.25"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</row>
    <row r="752" spans="29:38" x14ac:dyDescent="0.25"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</row>
    <row r="753" spans="29:38" x14ac:dyDescent="0.25"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</row>
    <row r="754" spans="29:38" x14ac:dyDescent="0.25"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</row>
    <row r="755" spans="29:38" x14ac:dyDescent="0.25"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</row>
    <row r="756" spans="29:38" x14ac:dyDescent="0.25"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</row>
    <row r="757" spans="29:38" x14ac:dyDescent="0.25"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</row>
    <row r="758" spans="29:38" x14ac:dyDescent="0.25"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</row>
    <row r="759" spans="29:38" x14ac:dyDescent="0.25"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</row>
    <row r="760" spans="29:38" x14ac:dyDescent="0.25"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</row>
    <row r="761" spans="29:38" x14ac:dyDescent="0.25"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</row>
    <row r="762" spans="29:38" x14ac:dyDescent="0.25"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</row>
    <row r="763" spans="29:38" x14ac:dyDescent="0.25"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</row>
    <row r="764" spans="29:38" x14ac:dyDescent="0.25"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</row>
    <row r="765" spans="29:38" x14ac:dyDescent="0.25"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</row>
    <row r="766" spans="29:38" x14ac:dyDescent="0.25"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</row>
    <row r="767" spans="29:38" x14ac:dyDescent="0.25"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</row>
    <row r="768" spans="29:38" x14ac:dyDescent="0.25"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</row>
    <row r="769" spans="29:38" x14ac:dyDescent="0.25"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</row>
    <row r="770" spans="29:38" x14ac:dyDescent="0.25"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</row>
    <row r="771" spans="29:38" x14ac:dyDescent="0.25"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</row>
    <row r="772" spans="29:38" x14ac:dyDescent="0.25"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</row>
    <row r="773" spans="29:38" x14ac:dyDescent="0.25"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</row>
    <row r="774" spans="29:38" x14ac:dyDescent="0.25"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</row>
    <row r="775" spans="29:38" x14ac:dyDescent="0.25"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</row>
    <row r="776" spans="29:38" x14ac:dyDescent="0.25"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</row>
    <row r="777" spans="29:38" x14ac:dyDescent="0.25"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</row>
    <row r="778" spans="29:38" x14ac:dyDescent="0.25"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</row>
    <row r="779" spans="29:38" x14ac:dyDescent="0.25"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</row>
    <row r="780" spans="29:38" x14ac:dyDescent="0.25"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</row>
    <row r="781" spans="29:38" x14ac:dyDescent="0.25"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</row>
    <row r="782" spans="29:38" x14ac:dyDescent="0.25"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</row>
    <row r="783" spans="29:38" x14ac:dyDescent="0.25"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</row>
    <row r="784" spans="29:38" x14ac:dyDescent="0.25"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</row>
    <row r="785" spans="29:38" x14ac:dyDescent="0.25"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</row>
    <row r="786" spans="29:38" x14ac:dyDescent="0.25"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</row>
    <row r="787" spans="29:38" x14ac:dyDescent="0.25"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</row>
    <row r="788" spans="29:38" x14ac:dyDescent="0.25"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</row>
    <row r="789" spans="29:38" x14ac:dyDescent="0.25"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</row>
    <row r="790" spans="29:38" x14ac:dyDescent="0.25"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</row>
    <row r="791" spans="29:38" x14ac:dyDescent="0.25"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</row>
    <row r="792" spans="29:38" x14ac:dyDescent="0.25"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</row>
    <row r="793" spans="29:38" x14ac:dyDescent="0.25"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</row>
    <row r="794" spans="29:38" x14ac:dyDescent="0.25"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</row>
    <row r="795" spans="29:38" x14ac:dyDescent="0.25"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</row>
    <row r="796" spans="29:38" x14ac:dyDescent="0.25"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</row>
    <row r="797" spans="29:38" x14ac:dyDescent="0.25"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</row>
    <row r="798" spans="29:38" x14ac:dyDescent="0.25"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</row>
    <row r="799" spans="29:38" x14ac:dyDescent="0.25"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</row>
    <row r="800" spans="29:38" x14ac:dyDescent="0.25"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</row>
    <row r="801" spans="29:38" x14ac:dyDescent="0.25"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</row>
    <row r="802" spans="29:38" x14ac:dyDescent="0.25"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</row>
    <row r="803" spans="29:38" x14ac:dyDescent="0.25"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</row>
    <row r="804" spans="29:38" x14ac:dyDescent="0.25"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</row>
    <row r="805" spans="29:38" x14ac:dyDescent="0.25"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</row>
    <row r="806" spans="29:38" x14ac:dyDescent="0.25"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</row>
    <row r="807" spans="29:38" x14ac:dyDescent="0.25"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</row>
    <row r="808" spans="29:38" x14ac:dyDescent="0.25"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</row>
    <row r="809" spans="29:38" x14ac:dyDescent="0.25"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</row>
    <row r="810" spans="29:38" x14ac:dyDescent="0.25"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</row>
    <row r="811" spans="29:38" x14ac:dyDescent="0.25"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</row>
    <row r="812" spans="29:38" x14ac:dyDescent="0.25"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</row>
    <row r="813" spans="29:38" x14ac:dyDescent="0.25"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</row>
    <row r="814" spans="29:38" x14ac:dyDescent="0.25"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</row>
    <row r="815" spans="29:38" x14ac:dyDescent="0.25"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</row>
    <row r="816" spans="29:38" x14ac:dyDescent="0.25"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</row>
    <row r="817" spans="29:38" x14ac:dyDescent="0.25"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</row>
    <row r="818" spans="29:38" x14ac:dyDescent="0.25"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</row>
    <row r="819" spans="29:38" x14ac:dyDescent="0.25"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</row>
    <row r="820" spans="29:38" x14ac:dyDescent="0.25"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</row>
    <row r="821" spans="29:38" x14ac:dyDescent="0.25"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</row>
    <row r="822" spans="29:38" x14ac:dyDescent="0.25"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</row>
    <row r="823" spans="29:38" x14ac:dyDescent="0.25"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</row>
    <row r="824" spans="29:38" x14ac:dyDescent="0.25"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</row>
    <row r="825" spans="29:38" x14ac:dyDescent="0.25"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</row>
    <row r="826" spans="29:38" x14ac:dyDescent="0.25"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</row>
    <row r="827" spans="29:38" x14ac:dyDescent="0.25"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</row>
    <row r="828" spans="29:38" x14ac:dyDescent="0.25"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</row>
    <row r="829" spans="29:38" x14ac:dyDescent="0.25"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</row>
    <row r="830" spans="29:38" x14ac:dyDescent="0.25"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</row>
    <row r="831" spans="29:38" x14ac:dyDescent="0.25"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</row>
    <row r="832" spans="29:38" x14ac:dyDescent="0.25"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</row>
    <row r="833" spans="29:38" x14ac:dyDescent="0.25"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</row>
    <row r="834" spans="29:38" x14ac:dyDescent="0.25"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</row>
    <row r="835" spans="29:38" x14ac:dyDescent="0.25"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</row>
    <row r="836" spans="29:38" x14ac:dyDescent="0.25"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</row>
    <row r="837" spans="29:38" x14ac:dyDescent="0.25"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</row>
    <row r="838" spans="29:38" x14ac:dyDescent="0.25"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</row>
    <row r="839" spans="29:38" x14ac:dyDescent="0.25"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</row>
    <row r="840" spans="29:38" x14ac:dyDescent="0.25"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</row>
    <row r="841" spans="29:38" x14ac:dyDescent="0.25"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</row>
    <row r="842" spans="29:38" x14ac:dyDescent="0.25"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</row>
    <row r="843" spans="29:38" x14ac:dyDescent="0.25"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</row>
    <row r="844" spans="29:38" x14ac:dyDescent="0.25"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</row>
    <row r="845" spans="29:38" x14ac:dyDescent="0.25"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</row>
    <row r="846" spans="29:38" x14ac:dyDescent="0.25"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</row>
    <row r="847" spans="29:38" x14ac:dyDescent="0.25"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</row>
    <row r="848" spans="29:38" x14ac:dyDescent="0.25"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</row>
    <row r="849" spans="29:38" x14ac:dyDescent="0.25"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</row>
    <row r="850" spans="29:38" x14ac:dyDescent="0.25"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</row>
    <row r="851" spans="29:38" x14ac:dyDescent="0.25"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</row>
    <row r="852" spans="29:38" x14ac:dyDescent="0.25"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</row>
    <row r="853" spans="29:38" x14ac:dyDescent="0.25"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</row>
    <row r="854" spans="29:38" x14ac:dyDescent="0.25"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</row>
    <row r="855" spans="29:38" x14ac:dyDescent="0.25"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</row>
    <row r="856" spans="29:38" x14ac:dyDescent="0.25"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</row>
    <row r="857" spans="29:38" x14ac:dyDescent="0.25"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</row>
    <row r="858" spans="29:38" x14ac:dyDescent="0.25"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</row>
    <row r="859" spans="29:38" x14ac:dyDescent="0.25"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</row>
    <row r="860" spans="29:38" x14ac:dyDescent="0.25"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</row>
    <row r="861" spans="29:38" x14ac:dyDescent="0.25"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</row>
    <row r="862" spans="29:38" x14ac:dyDescent="0.25"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</row>
    <row r="863" spans="29:38" x14ac:dyDescent="0.25"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</row>
    <row r="864" spans="29:38" x14ac:dyDescent="0.25"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</row>
    <row r="865" spans="29:38" x14ac:dyDescent="0.25"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</row>
    <row r="866" spans="29:38" x14ac:dyDescent="0.25"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</row>
    <row r="867" spans="29:38" x14ac:dyDescent="0.25"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</row>
    <row r="868" spans="29:38" x14ac:dyDescent="0.25"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</row>
    <row r="869" spans="29:38" x14ac:dyDescent="0.25"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</row>
    <row r="870" spans="29:38" x14ac:dyDescent="0.25"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</row>
    <row r="871" spans="29:38" x14ac:dyDescent="0.25"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</row>
    <row r="872" spans="29:38" x14ac:dyDescent="0.25"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</row>
    <row r="873" spans="29:38" x14ac:dyDescent="0.25"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</row>
    <row r="874" spans="29:38" x14ac:dyDescent="0.25"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</row>
    <row r="875" spans="29:38" x14ac:dyDescent="0.25"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</row>
    <row r="876" spans="29:38" x14ac:dyDescent="0.25"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</row>
    <row r="877" spans="29:38" x14ac:dyDescent="0.25"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</row>
    <row r="878" spans="29:38" x14ac:dyDescent="0.25"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</row>
    <row r="879" spans="29:38" x14ac:dyDescent="0.25"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</row>
    <row r="880" spans="29:38" x14ac:dyDescent="0.25"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</row>
    <row r="881" spans="29:38" x14ac:dyDescent="0.25"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</row>
    <row r="882" spans="29:38" x14ac:dyDescent="0.25"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</row>
    <row r="883" spans="29:38" x14ac:dyDescent="0.25"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</row>
    <row r="884" spans="29:38" x14ac:dyDescent="0.25"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</row>
    <row r="885" spans="29:38" x14ac:dyDescent="0.25"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</row>
    <row r="886" spans="29:38" x14ac:dyDescent="0.25"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</row>
    <row r="887" spans="29:38" x14ac:dyDescent="0.25"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</row>
    <row r="888" spans="29:38" x14ac:dyDescent="0.25"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</row>
    <row r="889" spans="29:38" x14ac:dyDescent="0.25"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</row>
    <row r="890" spans="29:38" x14ac:dyDescent="0.25"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</row>
    <row r="891" spans="29:38" x14ac:dyDescent="0.25"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</row>
    <row r="892" spans="29:38" x14ac:dyDescent="0.25"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</row>
    <row r="893" spans="29:38" x14ac:dyDescent="0.25"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</row>
    <row r="894" spans="29:38" x14ac:dyDescent="0.25"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</row>
    <row r="895" spans="29:38" x14ac:dyDescent="0.25"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</row>
    <row r="896" spans="29:38" x14ac:dyDescent="0.25"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</row>
    <row r="897" spans="29:38" x14ac:dyDescent="0.25"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</row>
    <row r="898" spans="29:38" x14ac:dyDescent="0.25"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</row>
    <row r="899" spans="29:38" x14ac:dyDescent="0.25"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</row>
    <row r="900" spans="29:38" x14ac:dyDescent="0.25"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</row>
    <row r="901" spans="29:38" x14ac:dyDescent="0.25"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</row>
    <row r="902" spans="29:38" x14ac:dyDescent="0.25"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</row>
    <row r="903" spans="29:38" x14ac:dyDescent="0.25"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</row>
    <row r="904" spans="29:38" x14ac:dyDescent="0.25"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</row>
    <row r="905" spans="29:38" x14ac:dyDescent="0.25"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</row>
    <row r="906" spans="29:38" x14ac:dyDescent="0.25"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</row>
    <row r="907" spans="29:38" x14ac:dyDescent="0.25"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</row>
    <row r="908" spans="29:38" x14ac:dyDescent="0.25"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</row>
    <row r="909" spans="29:38" x14ac:dyDescent="0.25"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</row>
    <row r="910" spans="29:38" x14ac:dyDescent="0.25"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</row>
    <row r="911" spans="29:38" x14ac:dyDescent="0.25"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</row>
    <row r="912" spans="29:38" x14ac:dyDescent="0.25"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</row>
    <row r="913" spans="29:38" x14ac:dyDescent="0.25"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</row>
    <row r="914" spans="29:38" x14ac:dyDescent="0.25"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</row>
    <row r="915" spans="29:38" x14ac:dyDescent="0.25"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</row>
    <row r="916" spans="29:38" x14ac:dyDescent="0.25"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</row>
    <row r="917" spans="29:38" x14ac:dyDescent="0.25"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</row>
    <row r="918" spans="29:38" x14ac:dyDescent="0.25"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</row>
    <row r="919" spans="29:38" x14ac:dyDescent="0.25"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</row>
    <row r="920" spans="29:38" x14ac:dyDescent="0.25"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</row>
    <row r="921" spans="29:38" x14ac:dyDescent="0.25"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</row>
    <row r="922" spans="29:38" x14ac:dyDescent="0.25"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</row>
    <row r="923" spans="29:38" x14ac:dyDescent="0.25"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</row>
    <row r="924" spans="29:38" x14ac:dyDescent="0.25"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</row>
    <row r="925" spans="29:38" x14ac:dyDescent="0.25"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</row>
    <row r="926" spans="29:38" x14ac:dyDescent="0.25"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</row>
    <row r="927" spans="29:38" x14ac:dyDescent="0.25"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</row>
    <row r="928" spans="29:38" x14ac:dyDescent="0.25"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</row>
    <row r="929" spans="29:38" x14ac:dyDescent="0.25"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</row>
    <row r="930" spans="29:38" x14ac:dyDescent="0.25"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</row>
    <row r="931" spans="29:38" x14ac:dyDescent="0.25"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</row>
    <row r="932" spans="29:38" x14ac:dyDescent="0.25"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</row>
    <row r="933" spans="29:38" x14ac:dyDescent="0.25"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</row>
    <row r="934" spans="29:38" x14ac:dyDescent="0.25"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</row>
    <row r="935" spans="29:38" x14ac:dyDescent="0.25"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</row>
    <row r="936" spans="29:38" x14ac:dyDescent="0.25"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</row>
    <row r="937" spans="29:38" x14ac:dyDescent="0.25"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</row>
    <row r="938" spans="29:38" x14ac:dyDescent="0.25"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</row>
    <row r="939" spans="29:38" x14ac:dyDescent="0.25"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</row>
    <row r="940" spans="29:38" x14ac:dyDescent="0.25"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</row>
    <row r="941" spans="29:38" x14ac:dyDescent="0.25"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</row>
    <row r="942" spans="29:38" x14ac:dyDescent="0.25"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</row>
    <row r="943" spans="29:38" x14ac:dyDescent="0.25"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</row>
    <row r="944" spans="29:38" x14ac:dyDescent="0.25"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</row>
    <row r="945" spans="29:38" x14ac:dyDescent="0.25"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</row>
    <row r="946" spans="29:38" x14ac:dyDescent="0.25"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</row>
    <row r="947" spans="29:38" x14ac:dyDescent="0.25"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</row>
    <row r="948" spans="29:38" x14ac:dyDescent="0.25"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</row>
    <row r="949" spans="29:38" x14ac:dyDescent="0.25"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</row>
    <row r="950" spans="29:38" x14ac:dyDescent="0.25"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</row>
    <row r="951" spans="29:38" x14ac:dyDescent="0.25"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</row>
    <row r="952" spans="29:38" x14ac:dyDescent="0.25"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</row>
    <row r="953" spans="29:38" x14ac:dyDescent="0.25"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</row>
    <row r="954" spans="29:38" x14ac:dyDescent="0.25"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</row>
    <row r="955" spans="29:38" x14ac:dyDescent="0.25"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</row>
    <row r="956" spans="29:38" x14ac:dyDescent="0.25"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</row>
    <row r="957" spans="29:38" x14ac:dyDescent="0.25"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</row>
    <row r="958" spans="29:38" x14ac:dyDescent="0.25"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</row>
    <row r="959" spans="29:38" x14ac:dyDescent="0.25"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</row>
    <row r="960" spans="29:38" x14ac:dyDescent="0.25"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</row>
    <row r="961" spans="29:38" x14ac:dyDescent="0.25"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</row>
    <row r="962" spans="29:38" x14ac:dyDescent="0.25"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</row>
    <row r="963" spans="29:38" x14ac:dyDescent="0.25"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</row>
    <row r="964" spans="29:38" x14ac:dyDescent="0.25"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</row>
    <row r="965" spans="29:38" x14ac:dyDescent="0.25"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</row>
    <row r="966" spans="29:38" x14ac:dyDescent="0.25"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</row>
    <row r="967" spans="29:38" x14ac:dyDescent="0.25"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</row>
    <row r="968" spans="29:38" x14ac:dyDescent="0.25"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</row>
    <row r="969" spans="29:38" x14ac:dyDescent="0.25"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</row>
    <row r="970" spans="29:38" x14ac:dyDescent="0.25"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</row>
    <row r="971" spans="29:38" x14ac:dyDescent="0.25"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</row>
    <row r="972" spans="29:38" x14ac:dyDescent="0.25"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</row>
    <row r="973" spans="29:38" x14ac:dyDescent="0.25"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</row>
    <row r="974" spans="29:38" x14ac:dyDescent="0.25"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</row>
    <row r="975" spans="29:38" x14ac:dyDescent="0.25"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</row>
    <row r="976" spans="29:38" x14ac:dyDescent="0.25"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</row>
    <row r="977" spans="29:38" x14ac:dyDescent="0.25"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</row>
    <row r="978" spans="29:38" x14ac:dyDescent="0.25"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</row>
    <row r="979" spans="29:38" x14ac:dyDescent="0.25"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</row>
    <row r="980" spans="29:38" x14ac:dyDescent="0.25"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</row>
    <row r="981" spans="29:38" x14ac:dyDescent="0.25"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</row>
    <row r="982" spans="29:38" x14ac:dyDescent="0.25"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</row>
    <row r="983" spans="29:38" x14ac:dyDescent="0.25"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</row>
    <row r="984" spans="29:38" x14ac:dyDescent="0.25"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</row>
    <row r="985" spans="29:38" x14ac:dyDescent="0.25"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</row>
    <row r="986" spans="29:38" x14ac:dyDescent="0.25"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</row>
    <row r="987" spans="29:38" x14ac:dyDescent="0.25"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</row>
    <row r="988" spans="29:38" x14ac:dyDescent="0.25"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</row>
    <row r="989" spans="29:38" x14ac:dyDescent="0.25"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</row>
    <row r="990" spans="29:38" x14ac:dyDescent="0.25"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</row>
    <row r="991" spans="29:38" x14ac:dyDescent="0.25"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</row>
    <row r="992" spans="29:38" x14ac:dyDescent="0.25"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</row>
    <row r="993" spans="29:38" x14ac:dyDescent="0.25"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</row>
    <row r="994" spans="29:38" x14ac:dyDescent="0.25"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</row>
    <row r="995" spans="29:38" x14ac:dyDescent="0.25"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</row>
    <row r="996" spans="29:38" x14ac:dyDescent="0.25"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</row>
    <row r="997" spans="29:38" x14ac:dyDescent="0.25"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</row>
    <row r="998" spans="29:38" x14ac:dyDescent="0.25"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</row>
    <row r="999" spans="29:38" x14ac:dyDescent="0.25"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</row>
    <row r="1000" spans="29:38" x14ac:dyDescent="0.25"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</row>
    <row r="1001" spans="29:38" x14ac:dyDescent="0.25"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</row>
    <row r="1002" spans="29:38" x14ac:dyDescent="0.25"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</row>
    <row r="1003" spans="29:38" x14ac:dyDescent="0.25"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</row>
    <row r="1004" spans="29:38" x14ac:dyDescent="0.25"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</row>
    <row r="1005" spans="29:38" x14ac:dyDescent="0.25"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</row>
    <row r="1006" spans="29:38" x14ac:dyDescent="0.25"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</row>
    <row r="1007" spans="29:38" x14ac:dyDescent="0.25"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</row>
    <row r="1008" spans="29:38" x14ac:dyDescent="0.25"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</row>
    <row r="1009" spans="29:38" x14ac:dyDescent="0.25"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</row>
    <row r="1010" spans="29:38" x14ac:dyDescent="0.25"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</row>
    <row r="1011" spans="29:38" x14ac:dyDescent="0.25"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</row>
    <row r="1012" spans="29:38" x14ac:dyDescent="0.25"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</row>
    <row r="1013" spans="29:38" x14ac:dyDescent="0.25"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</row>
    <row r="1014" spans="29:38" x14ac:dyDescent="0.25"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</row>
    <row r="1015" spans="29:38" x14ac:dyDescent="0.25"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</row>
    <row r="1016" spans="29:38" x14ac:dyDescent="0.25"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</row>
    <row r="1017" spans="29:38" x14ac:dyDescent="0.25"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</row>
    <row r="1018" spans="29:38" x14ac:dyDescent="0.25"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</row>
    <row r="1019" spans="29:38" x14ac:dyDescent="0.25"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</row>
    <row r="1020" spans="29:38" x14ac:dyDescent="0.25"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</row>
    <row r="1021" spans="29:38" x14ac:dyDescent="0.25"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</row>
    <row r="1022" spans="29:38" x14ac:dyDescent="0.25"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</row>
    <row r="1023" spans="29:38" x14ac:dyDescent="0.25"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</row>
    <row r="1024" spans="29:38" x14ac:dyDescent="0.25"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</row>
    <row r="1025" spans="29:38" x14ac:dyDescent="0.25"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</row>
    <row r="1026" spans="29:38" x14ac:dyDescent="0.25"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</row>
    <row r="1027" spans="29:38" x14ac:dyDescent="0.25"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</row>
    <row r="1028" spans="29:38" x14ac:dyDescent="0.25"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</row>
    <row r="1029" spans="29:38" x14ac:dyDescent="0.25"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</row>
    <row r="1030" spans="29:38" x14ac:dyDescent="0.25"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</row>
    <row r="1031" spans="29:38" x14ac:dyDescent="0.25"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</row>
    <row r="1032" spans="29:38" x14ac:dyDescent="0.25"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</row>
    <row r="1033" spans="29:38" x14ac:dyDescent="0.25"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</row>
    <row r="1034" spans="29:38" x14ac:dyDescent="0.25"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</row>
    <row r="1035" spans="29:38" x14ac:dyDescent="0.25"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</row>
    <row r="1036" spans="29:38" x14ac:dyDescent="0.25"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</row>
    <row r="1037" spans="29:38" x14ac:dyDescent="0.25"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</row>
    <row r="1038" spans="29:38" x14ac:dyDescent="0.25"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</row>
    <row r="1039" spans="29:38" x14ac:dyDescent="0.25"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</row>
    <row r="1040" spans="29:38" x14ac:dyDescent="0.25"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</row>
    <row r="1041" spans="29:38" x14ac:dyDescent="0.25"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</row>
    <row r="1042" spans="29:38" x14ac:dyDescent="0.25"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</row>
    <row r="1043" spans="29:38" x14ac:dyDescent="0.25"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</row>
    <row r="1044" spans="29:38" x14ac:dyDescent="0.25"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</row>
    <row r="1045" spans="29:38" x14ac:dyDescent="0.25"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</row>
    <row r="1046" spans="29:38" x14ac:dyDescent="0.25"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</row>
    <row r="1047" spans="29:38" x14ac:dyDescent="0.25"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</row>
    <row r="1048" spans="29:38" x14ac:dyDescent="0.25"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</row>
    <row r="1049" spans="29:38" x14ac:dyDescent="0.25"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</row>
    <row r="1050" spans="29:38" x14ac:dyDescent="0.25"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</row>
    <row r="1051" spans="29:38" x14ac:dyDescent="0.25"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</row>
    <row r="1052" spans="29:38" x14ac:dyDescent="0.25"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</row>
    <row r="1053" spans="29:38" x14ac:dyDescent="0.25"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</row>
    <row r="1054" spans="29:38" x14ac:dyDescent="0.25"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</row>
    <row r="1055" spans="29:38" x14ac:dyDescent="0.25"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</row>
    <row r="1056" spans="29:38" x14ac:dyDescent="0.25"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</row>
    <row r="1057" spans="29:38" x14ac:dyDescent="0.25"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</row>
    <row r="1058" spans="29:38" x14ac:dyDescent="0.25"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</row>
    <row r="1059" spans="29:38" x14ac:dyDescent="0.25"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</row>
    <row r="1060" spans="29:38" x14ac:dyDescent="0.25"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</row>
    <row r="1061" spans="29:38" x14ac:dyDescent="0.25"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</row>
    <row r="1062" spans="29:38" x14ac:dyDescent="0.25"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</row>
    <row r="1063" spans="29:38" x14ac:dyDescent="0.25"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</row>
    <row r="1064" spans="29:38" x14ac:dyDescent="0.25"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</row>
    <row r="1065" spans="29:38" x14ac:dyDescent="0.25"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</row>
    <row r="1066" spans="29:38" x14ac:dyDescent="0.25"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</row>
    <row r="1067" spans="29:38" x14ac:dyDescent="0.25"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</row>
    <row r="1068" spans="29:38" x14ac:dyDescent="0.25"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</row>
    <row r="1069" spans="29:38" x14ac:dyDescent="0.25"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</row>
    <row r="1070" spans="29:38" x14ac:dyDescent="0.25"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</row>
    <row r="1071" spans="29:38" x14ac:dyDescent="0.25"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</row>
    <row r="1072" spans="29:38" x14ac:dyDescent="0.25"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</row>
    <row r="1073" spans="29:38" x14ac:dyDescent="0.25"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</row>
    <row r="1074" spans="29:38" x14ac:dyDescent="0.25"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</row>
    <row r="1075" spans="29:38" x14ac:dyDescent="0.25"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</row>
    <row r="1076" spans="29:38" x14ac:dyDescent="0.25"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</row>
    <row r="1077" spans="29:38" x14ac:dyDescent="0.25"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</row>
    <row r="1078" spans="29:38" x14ac:dyDescent="0.25"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</row>
    <row r="1079" spans="29:38" x14ac:dyDescent="0.25"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</row>
    <row r="1080" spans="29:38" x14ac:dyDescent="0.25"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</row>
    <row r="1081" spans="29:38" x14ac:dyDescent="0.25"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</row>
    <row r="1082" spans="29:38" x14ac:dyDescent="0.25"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</row>
    <row r="1083" spans="29:38" x14ac:dyDescent="0.25"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</row>
    <row r="1084" spans="29:38" x14ac:dyDescent="0.25"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</row>
    <row r="1085" spans="29:38" x14ac:dyDescent="0.25"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</row>
    <row r="1086" spans="29:38" x14ac:dyDescent="0.25"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</row>
    <row r="1087" spans="29:38" x14ac:dyDescent="0.25"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</row>
    <row r="1088" spans="29:38" x14ac:dyDescent="0.25"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</row>
    <row r="1089" spans="29:38" x14ac:dyDescent="0.25"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</row>
    <row r="1090" spans="29:38" x14ac:dyDescent="0.25"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</row>
    <row r="1091" spans="29:38" x14ac:dyDescent="0.25"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</row>
    <row r="1092" spans="29:38" x14ac:dyDescent="0.25"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</row>
    <row r="1093" spans="29:38" x14ac:dyDescent="0.25"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</row>
    <row r="1094" spans="29:38" x14ac:dyDescent="0.25"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</row>
    <row r="1095" spans="29:38" x14ac:dyDescent="0.25"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</row>
    <row r="1096" spans="29:38" x14ac:dyDescent="0.25"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</row>
    <row r="1097" spans="29:38" x14ac:dyDescent="0.25"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</row>
    <row r="1098" spans="29:38" x14ac:dyDescent="0.25"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</row>
    <row r="1099" spans="29:38" x14ac:dyDescent="0.25"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</row>
    <row r="1100" spans="29:38" x14ac:dyDescent="0.25"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</row>
    <row r="1101" spans="29:38" x14ac:dyDescent="0.25"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</row>
    <row r="1102" spans="29:38" x14ac:dyDescent="0.25"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</row>
    <row r="1103" spans="29:38" x14ac:dyDescent="0.25"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</row>
    <row r="1104" spans="29:38" x14ac:dyDescent="0.25"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</row>
    <row r="1105" spans="29:38" x14ac:dyDescent="0.25"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</row>
    <row r="1106" spans="29:38" x14ac:dyDescent="0.25"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</row>
    <row r="1107" spans="29:38" x14ac:dyDescent="0.25"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</row>
    <row r="1108" spans="29:38" x14ac:dyDescent="0.25"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</row>
    <row r="1109" spans="29:38" x14ac:dyDescent="0.25"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</row>
    <row r="1110" spans="29:38" x14ac:dyDescent="0.25"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</row>
    <row r="1111" spans="29:38" x14ac:dyDescent="0.25"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</row>
    <row r="1112" spans="29:38" x14ac:dyDescent="0.25"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</row>
    <row r="1113" spans="29:38" x14ac:dyDescent="0.25"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</row>
    <row r="1114" spans="29:38" x14ac:dyDescent="0.25"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</row>
    <row r="1115" spans="29:38" x14ac:dyDescent="0.25"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</row>
    <row r="1116" spans="29:38" x14ac:dyDescent="0.25"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</row>
    <row r="1117" spans="29:38" x14ac:dyDescent="0.25"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</row>
    <row r="1118" spans="29:38" x14ac:dyDescent="0.25"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</row>
    <row r="1119" spans="29:38" x14ac:dyDescent="0.25"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</row>
    <row r="1120" spans="29:38" x14ac:dyDescent="0.25"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</row>
    <row r="1121" spans="29:38" x14ac:dyDescent="0.25"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</row>
    <row r="1122" spans="29:38" x14ac:dyDescent="0.25"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</row>
    <row r="1123" spans="29:38" x14ac:dyDescent="0.25"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</row>
    <row r="1124" spans="29:38" x14ac:dyDescent="0.25"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</row>
    <row r="1125" spans="29:38" x14ac:dyDescent="0.25"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</row>
    <row r="1126" spans="29:38" x14ac:dyDescent="0.25"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</row>
    <row r="1127" spans="29:38" x14ac:dyDescent="0.25"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</row>
    <row r="1128" spans="29:38" x14ac:dyDescent="0.25"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</row>
    <row r="1129" spans="29:38" x14ac:dyDescent="0.25"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</row>
    <row r="1130" spans="29:38" x14ac:dyDescent="0.25"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</row>
    <row r="1131" spans="29:38" x14ac:dyDescent="0.25"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</row>
    <row r="1132" spans="29:38" x14ac:dyDescent="0.25"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</row>
    <row r="1133" spans="29:38" x14ac:dyDescent="0.25"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</row>
    <row r="1134" spans="29:38" x14ac:dyDescent="0.25"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</row>
    <row r="1135" spans="29:38" x14ac:dyDescent="0.25"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</row>
    <row r="1136" spans="29:38" x14ac:dyDescent="0.25"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</row>
    <row r="1137" spans="29:38" x14ac:dyDescent="0.25"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</row>
    <row r="1138" spans="29:38" x14ac:dyDescent="0.25"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</row>
    <row r="1139" spans="29:38" x14ac:dyDescent="0.25"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</row>
    <row r="1140" spans="29:38" x14ac:dyDescent="0.25"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</row>
    <row r="1141" spans="29:38" x14ac:dyDescent="0.25"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</row>
    <row r="1142" spans="29:38" x14ac:dyDescent="0.25"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</row>
    <row r="1143" spans="29:38" x14ac:dyDescent="0.25"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</row>
    <row r="1144" spans="29:38" x14ac:dyDescent="0.25"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</row>
    <row r="1145" spans="29:38" x14ac:dyDescent="0.25"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</row>
    <row r="1146" spans="29:38" x14ac:dyDescent="0.25"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</row>
    <row r="1147" spans="29:38" x14ac:dyDescent="0.25"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</row>
    <row r="1148" spans="29:38" x14ac:dyDescent="0.25"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</row>
    <row r="1149" spans="29:38" x14ac:dyDescent="0.25"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</row>
    <row r="1150" spans="29:38" x14ac:dyDescent="0.25"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</row>
    <row r="1151" spans="29:38" x14ac:dyDescent="0.25"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</row>
    <row r="1152" spans="29:38" x14ac:dyDescent="0.25"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</row>
    <row r="1153" spans="29:38" x14ac:dyDescent="0.25"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</row>
    <row r="1154" spans="29:38" x14ac:dyDescent="0.25"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</row>
    <row r="1155" spans="29:38" x14ac:dyDescent="0.25"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</row>
    <row r="1156" spans="29:38" x14ac:dyDescent="0.25"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</row>
    <row r="1157" spans="29:38" x14ac:dyDescent="0.25"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</row>
    <row r="1158" spans="29:38" x14ac:dyDescent="0.25"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</row>
    <row r="1159" spans="29:38" x14ac:dyDescent="0.25"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</row>
    <row r="1160" spans="29:38" x14ac:dyDescent="0.25"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</row>
    <row r="1161" spans="29:38" x14ac:dyDescent="0.25"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</row>
    <row r="1162" spans="29:38" x14ac:dyDescent="0.25"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</row>
    <row r="1163" spans="29:38" x14ac:dyDescent="0.25"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</row>
    <row r="1164" spans="29:38" x14ac:dyDescent="0.25"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</row>
    <row r="1165" spans="29:38" x14ac:dyDescent="0.25"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</row>
    <row r="1166" spans="29:38" x14ac:dyDescent="0.25"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</row>
    <row r="1167" spans="29:38" x14ac:dyDescent="0.25"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</row>
    <row r="1168" spans="29:38" x14ac:dyDescent="0.25"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</row>
    <row r="1169" spans="29:38" x14ac:dyDescent="0.25"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</row>
    <row r="1170" spans="29:38" x14ac:dyDescent="0.25"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</row>
    <row r="1171" spans="29:38" x14ac:dyDescent="0.25"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</row>
    <row r="1172" spans="29:38" x14ac:dyDescent="0.25"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</row>
    <row r="1173" spans="29:38" x14ac:dyDescent="0.25"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</row>
    <row r="1174" spans="29:38" x14ac:dyDescent="0.25"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</row>
    <row r="1175" spans="29:38" x14ac:dyDescent="0.25"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</row>
    <row r="1176" spans="29:38" x14ac:dyDescent="0.25"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</row>
    <row r="1177" spans="29:38" x14ac:dyDescent="0.25"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</row>
    <row r="1178" spans="29:38" x14ac:dyDescent="0.25"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</row>
    <row r="1179" spans="29:38" x14ac:dyDescent="0.25"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</row>
    <row r="1180" spans="29:38" x14ac:dyDescent="0.25"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</row>
    <row r="1181" spans="29:38" x14ac:dyDescent="0.25"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</row>
    <row r="1182" spans="29:38" x14ac:dyDescent="0.25"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</row>
    <row r="1183" spans="29:38" x14ac:dyDescent="0.25"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</row>
    <row r="1184" spans="29:38" x14ac:dyDescent="0.25"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</row>
    <row r="1185" spans="29:38" x14ac:dyDescent="0.25"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</row>
    <row r="1186" spans="29:38" x14ac:dyDescent="0.25"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</row>
    <row r="1187" spans="29:38" x14ac:dyDescent="0.25"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</row>
    <row r="1188" spans="29:38" x14ac:dyDescent="0.25"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</row>
    <row r="1189" spans="29:38" x14ac:dyDescent="0.25"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</row>
    <row r="1190" spans="29:38" x14ac:dyDescent="0.25"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</row>
    <row r="1191" spans="29:38" x14ac:dyDescent="0.25"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</row>
    <row r="1192" spans="29:38" x14ac:dyDescent="0.25"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</row>
    <row r="1193" spans="29:38" x14ac:dyDescent="0.25"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</row>
    <row r="1194" spans="29:38" x14ac:dyDescent="0.25"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</row>
    <row r="1195" spans="29:38" x14ac:dyDescent="0.25"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</row>
    <row r="1196" spans="29:38" x14ac:dyDescent="0.25"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</row>
    <row r="1197" spans="29:38" x14ac:dyDescent="0.25"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</row>
    <row r="1198" spans="29:38" x14ac:dyDescent="0.25"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</row>
    <row r="1199" spans="29:38" x14ac:dyDescent="0.25"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</row>
    <row r="1200" spans="29:38" x14ac:dyDescent="0.25"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</row>
    <row r="1201" spans="29:38" x14ac:dyDescent="0.25"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</row>
    <row r="1202" spans="29:38" x14ac:dyDescent="0.25"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</row>
    <row r="1203" spans="29:38" x14ac:dyDescent="0.25"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</row>
    <row r="1204" spans="29:38" x14ac:dyDescent="0.25"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</row>
    <row r="1205" spans="29:38" x14ac:dyDescent="0.25"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</row>
    <row r="1206" spans="29:38" x14ac:dyDescent="0.25"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</row>
    <row r="1207" spans="29:38" x14ac:dyDescent="0.25"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</row>
    <row r="1208" spans="29:38" x14ac:dyDescent="0.25"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</row>
    <row r="1209" spans="29:38" x14ac:dyDescent="0.25"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</row>
    <row r="1210" spans="29:38" x14ac:dyDescent="0.25"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</row>
    <row r="1211" spans="29:38" x14ac:dyDescent="0.25"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</row>
    <row r="1212" spans="29:38" x14ac:dyDescent="0.25"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</row>
    <row r="1213" spans="29:38" x14ac:dyDescent="0.25"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</row>
    <row r="1214" spans="29:38" x14ac:dyDescent="0.25"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</row>
    <row r="1215" spans="29:38" x14ac:dyDescent="0.25"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</row>
    <row r="1216" spans="29:38" x14ac:dyDescent="0.25"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</row>
    <row r="1217" spans="29:38" x14ac:dyDescent="0.25"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</row>
    <row r="1218" spans="29:38" x14ac:dyDescent="0.25"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</row>
    <row r="1219" spans="29:38" x14ac:dyDescent="0.25"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</row>
    <row r="1220" spans="29:38" x14ac:dyDescent="0.25"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</row>
    <row r="1221" spans="29:38" x14ac:dyDescent="0.25"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</row>
    <row r="1222" spans="29:38" x14ac:dyDescent="0.25"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</row>
    <row r="1223" spans="29:38" x14ac:dyDescent="0.25"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</row>
    <row r="1224" spans="29:38" x14ac:dyDescent="0.25"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</row>
    <row r="1225" spans="29:38" x14ac:dyDescent="0.25"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</row>
    <row r="1226" spans="29:38" x14ac:dyDescent="0.25"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</row>
    <row r="1227" spans="29:38" x14ac:dyDescent="0.25"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</row>
    <row r="1228" spans="29:38" x14ac:dyDescent="0.25"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</row>
    <row r="1229" spans="29:38" x14ac:dyDescent="0.25"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</row>
    <row r="1230" spans="29:38" x14ac:dyDescent="0.25"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</row>
    <row r="1231" spans="29:38" x14ac:dyDescent="0.25"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</row>
    <row r="1232" spans="29:38" x14ac:dyDescent="0.25"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</row>
    <row r="1233" spans="29:38" x14ac:dyDescent="0.25"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</row>
    <row r="1234" spans="29:38" x14ac:dyDescent="0.25"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</row>
    <row r="1235" spans="29:38" x14ac:dyDescent="0.25"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</row>
    <row r="1236" spans="29:38" x14ac:dyDescent="0.25"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</row>
    <row r="1237" spans="29:38" x14ac:dyDescent="0.25"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</row>
    <row r="1238" spans="29:38" x14ac:dyDescent="0.25"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</row>
    <row r="1239" spans="29:38" x14ac:dyDescent="0.25"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</row>
    <row r="1240" spans="29:38" x14ac:dyDescent="0.25"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</row>
    <row r="1241" spans="29:38" x14ac:dyDescent="0.25"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</row>
    <row r="1242" spans="29:38" x14ac:dyDescent="0.25"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</row>
    <row r="1243" spans="29:38" x14ac:dyDescent="0.25"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</row>
    <row r="1244" spans="29:38" x14ac:dyDescent="0.25"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</row>
    <row r="1245" spans="29:38" x14ac:dyDescent="0.25"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</row>
    <row r="1246" spans="29:38" x14ac:dyDescent="0.25"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</row>
    <row r="1247" spans="29:38" x14ac:dyDescent="0.25"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</row>
    <row r="1248" spans="29:38" x14ac:dyDescent="0.25"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</row>
    <row r="1249" spans="29:38" x14ac:dyDescent="0.25"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</row>
    <row r="1250" spans="29:38" x14ac:dyDescent="0.25"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</row>
    <row r="1251" spans="29:38" x14ac:dyDescent="0.25"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</row>
    <row r="1252" spans="29:38" x14ac:dyDescent="0.25"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</row>
    <row r="1253" spans="29:38" x14ac:dyDescent="0.25"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</row>
    <row r="1254" spans="29:38" x14ac:dyDescent="0.25"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</row>
    <row r="1255" spans="29:38" x14ac:dyDescent="0.25"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</row>
    <row r="1256" spans="29:38" x14ac:dyDescent="0.25"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</row>
    <row r="1257" spans="29:38" x14ac:dyDescent="0.25"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</row>
    <row r="1258" spans="29:38" x14ac:dyDescent="0.25"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</row>
    <row r="1259" spans="29:38" x14ac:dyDescent="0.25"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</row>
    <row r="1260" spans="29:38" x14ac:dyDescent="0.25"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</row>
    <row r="1261" spans="29:38" x14ac:dyDescent="0.25"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</row>
    <row r="1262" spans="29:38" x14ac:dyDescent="0.25"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</row>
    <row r="1263" spans="29:38" x14ac:dyDescent="0.25"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</row>
    <row r="1264" spans="29:38" x14ac:dyDescent="0.25"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</row>
    <row r="1265" spans="29:38" x14ac:dyDescent="0.25"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</row>
    <row r="1266" spans="29:38" x14ac:dyDescent="0.25"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</row>
    <row r="1267" spans="29:38" x14ac:dyDescent="0.25"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</row>
    <row r="1268" spans="29:38" x14ac:dyDescent="0.25"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</row>
    <row r="1269" spans="29:38" x14ac:dyDescent="0.25"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</row>
    <row r="1270" spans="29:38" x14ac:dyDescent="0.25"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</row>
    <row r="1271" spans="29:38" x14ac:dyDescent="0.25"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</row>
    <row r="1272" spans="29:38" x14ac:dyDescent="0.25"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</row>
    <row r="1273" spans="29:38" x14ac:dyDescent="0.25"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</row>
    <row r="1274" spans="29:38" x14ac:dyDescent="0.25"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</row>
    <row r="1275" spans="29:38" x14ac:dyDescent="0.25"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</row>
    <row r="1276" spans="29:38" x14ac:dyDescent="0.25"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</row>
    <row r="1277" spans="29:38" x14ac:dyDescent="0.25"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</row>
    <row r="1278" spans="29:38" x14ac:dyDescent="0.25"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</row>
    <row r="1279" spans="29:38" x14ac:dyDescent="0.25"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</row>
    <row r="1280" spans="29:38" x14ac:dyDescent="0.25"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</row>
    <row r="1281" spans="29:38" x14ac:dyDescent="0.25"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</row>
    <row r="1282" spans="29:38" x14ac:dyDescent="0.25"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</row>
    <row r="1283" spans="29:38" x14ac:dyDescent="0.25"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</row>
    <row r="1284" spans="29:38" x14ac:dyDescent="0.25"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</row>
    <row r="1285" spans="29:38" x14ac:dyDescent="0.25"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</row>
    <row r="1286" spans="29:38" x14ac:dyDescent="0.25"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</row>
    <row r="1287" spans="29:38" x14ac:dyDescent="0.25"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</row>
    <row r="1288" spans="29:38" x14ac:dyDescent="0.25"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</row>
    <row r="1289" spans="29:38" x14ac:dyDescent="0.25"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</row>
    <row r="1290" spans="29:38" x14ac:dyDescent="0.25"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</row>
    <row r="1291" spans="29:38" x14ac:dyDescent="0.25"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</row>
    <row r="1292" spans="29:38" x14ac:dyDescent="0.25"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</row>
    <row r="1293" spans="29:38" x14ac:dyDescent="0.25"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</row>
    <row r="1294" spans="29:38" x14ac:dyDescent="0.25"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</row>
    <row r="1295" spans="29:38" x14ac:dyDescent="0.25"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</row>
    <row r="1296" spans="29:38" x14ac:dyDescent="0.25"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</row>
    <row r="1297" spans="29:38" x14ac:dyDescent="0.25"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</row>
    <row r="1298" spans="29:38" x14ac:dyDescent="0.25"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</row>
    <row r="1299" spans="29:38" x14ac:dyDescent="0.25"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</row>
    <row r="1300" spans="29:38" x14ac:dyDescent="0.25"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</row>
    <row r="1301" spans="29:38" x14ac:dyDescent="0.25"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</row>
    <row r="1302" spans="29:38" x14ac:dyDescent="0.25"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</row>
    <row r="1303" spans="29:38" x14ac:dyDescent="0.25"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</row>
    <row r="1304" spans="29:38" x14ac:dyDescent="0.25"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</row>
    <row r="1305" spans="29:38" x14ac:dyDescent="0.25"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</row>
    <row r="1306" spans="29:38" x14ac:dyDescent="0.25"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</row>
    <row r="1307" spans="29:38" x14ac:dyDescent="0.25"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</row>
    <row r="1308" spans="29:38" x14ac:dyDescent="0.25"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</row>
    <row r="1309" spans="29:38" x14ac:dyDescent="0.25"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</row>
    <row r="1310" spans="29:38" x14ac:dyDescent="0.25"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</row>
    <row r="1311" spans="29:38" x14ac:dyDescent="0.25"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</row>
    <row r="1312" spans="29:38" x14ac:dyDescent="0.25"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</row>
    <row r="1313" spans="29:38" x14ac:dyDescent="0.25"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</row>
    <row r="1314" spans="29:38" x14ac:dyDescent="0.25"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</row>
    <row r="1315" spans="29:38" x14ac:dyDescent="0.25"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</row>
    <row r="1316" spans="29:38" x14ac:dyDescent="0.25"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</row>
    <row r="1317" spans="29:38" x14ac:dyDescent="0.25"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</row>
    <row r="1318" spans="29:38" x14ac:dyDescent="0.25"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</row>
    <row r="1319" spans="29:38" x14ac:dyDescent="0.25"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</row>
    <row r="1320" spans="29:38" x14ac:dyDescent="0.25"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</row>
    <row r="1321" spans="29:38" x14ac:dyDescent="0.25"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</row>
    <row r="1322" spans="29:38" x14ac:dyDescent="0.25"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</row>
    <row r="1323" spans="29:38" x14ac:dyDescent="0.25"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</row>
    <row r="1324" spans="29:38" x14ac:dyDescent="0.25"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</row>
    <row r="1325" spans="29:38" x14ac:dyDescent="0.25"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</row>
    <row r="1326" spans="29:38" x14ac:dyDescent="0.25"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</row>
    <row r="1327" spans="29:38" x14ac:dyDescent="0.25"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</row>
    <row r="1328" spans="29:38" x14ac:dyDescent="0.25"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</row>
    <row r="1329" spans="29:38" x14ac:dyDescent="0.25"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</row>
    <row r="1330" spans="29:38" x14ac:dyDescent="0.25"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</row>
    <row r="1331" spans="29:38" x14ac:dyDescent="0.25"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</row>
    <row r="1332" spans="29:38" x14ac:dyDescent="0.25"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</row>
    <row r="1333" spans="29:38" x14ac:dyDescent="0.25"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</row>
    <row r="1334" spans="29:38" x14ac:dyDescent="0.25"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</row>
    <row r="1335" spans="29:38" x14ac:dyDescent="0.25"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</row>
    <row r="1336" spans="29:38" x14ac:dyDescent="0.25"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</row>
    <row r="1337" spans="29:38" x14ac:dyDescent="0.25"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</row>
    <row r="1338" spans="29:38" x14ac:dyDescent="0.25"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</row>
    <row r="1339" spans="29:38" x14ac:dyDescent="0.25"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</row>
    <row r="1340" spans="29:38" x14ac:dyDescent="0.25"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</row>
    <row r="1341" spans="29:38" x14ac:dyDescent="0.25"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</row>
    <row r="1342" spans="29:38" x14ac:dyDescent="0.25"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</row>
    <row r="1343" spans="29:38" x14ac:dyDescent="0.25"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</row>
    <row r="1344" spans="29:38" x14ac:dyDescent="0.25"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</row>
    <row r="1345" spans="29:38" x14ac:dyDescent="0.25"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</row>
    <row r="1346" spans="29:38" x14ac:dyDescent="0.25"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</row>
    <row r="1347" spans="29:38" x14ac:dyDescent="0.25"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</row>
    <row r="1348" spans="29:38" x14ac:dyDescent="0.25"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</row>
    <row r="1349" spans="29:38" x14ac:dyDescent="0.25"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</row>
    <row r="1350" spans="29:38" x14ac:dyDescent="0.25"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</row>
    <row r="1351" spans="29:38" x14ac:dyDescent="0.25"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</row>
    <row r="1352" spans="29:38" x14ac:dyDescent="0.25"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</row>
    <row r="1353" spans="29:38" x14ac:dyDescent="0.25"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</row>
    <row r="1354" spans="29:38" x14ac:dyDescent="0.25"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</row>
    <row r="1355" spans="29:38" x14ac:dyDescent="0.25"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</row>
    <row r="1356" spans="29:38" x14ac:dyDescent="0.25"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</row>
    <row r="1357" spans="29:38" x14ac:dyDescent="0.25"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</row>
    <row r="1358" spans="29:38" x14ac:dyDescent="0.25"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</row>
    <row r="1359" spans="29:38" x14ac:dyDescent="0.25"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</row>
    <row r="1360" spans="29:38" x14ac:dyDescent="0.25"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</row>
    <row r="1361" spans="29:38" x14ac:dyDescent="0.25"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</row>
    <row r="1362" spans="29:38" x14ac:dyDescent="0.25"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</row>
    <row r="1363" spans="29:38" x14ac:dyDescent="0.25"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</row>
    <row r="1364" spans="29:38" x14ac:dyDescent="0.25"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</row>
    <row r="1365" spans="29:38" x14ac:dyDescent="0.25"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</row>
    <row r="1366" spans="29:38" x14ac:dyDescent="0.25"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</row>
    <row r="1367" spans="29:38" x14ac:dyDescent="0.25"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</row>
    <row r="1368" spans="29:38" x14ac:dyDescent="0.25"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</row>
    <row r="1369" spans="29:38" x14ac:dyDescent="0.25"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</row>
    <row r="1370" spans="29:38" x14ac:dyDescent="0.25"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</row>
    <row r="1371" spans="29:38" x14ac:dyDescent="0.25"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</row>
    <row r="1372" spans="29:38" x14ac:dyDescent="0.25"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</row>
    <row r="1373" spans="29:38" x14ac:dyDescent="0.25"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</row>
    <row r="1374" spans="29:38" x14ac:dyDescent="0.25"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</row>
    <row r="1375" spans="29:38" x14ac:dyDescent="0.25"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</row>
    <row r="1376" spans="29:38" x14ac:dyDescent="0.25"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</row>
    <row r="1377" spans="29:38" x14ac:dyDescent="0.25"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</row>
    <row r="1378" spans="29:38" x14ac:dyDescent="0.25"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</row>
    <row r="1379" spans="29:38" x14ac:dyDescent="0.25"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</row>
    <row r="1380" spans="29:38" x14ac:dyDescent="0.25"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</row>
    <row r="1381" spans="29:38" x14ac:dyDescent="0.25"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</row>
    <row r="1382" spans="29:38" x14ac:dyDescent="0.25"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</row>
    <row r="1383" spans="29:38" x14ac:dyDescent="0.25"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</row>
    <row r="1384" spans="29:38" x14ac:dyDescent="0.25"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</row>
    <row r="1385" spans="29:38" x14ac:dyDescent="0.25"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</row>
    <row r="1386" spans="29:38" x14ac:dyDescent="0.25"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</row>
    <row r="1387" spans="29:38" x14ac:dyDescent="0.25"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</row>
    <row r="1388" spans="29:38" x14ac:dyDescent="0.25"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</row>
    <row r="1389" spans="29:38" x14ac:dyDescent="0.25"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</row>
    <row r="1390" spans="29:38" x14ac:dyDescent="0.25"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</row>
    <row r="1391" spans="29:38" x14ac:dyDescent="0.25"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</row>
    <row r="1392" spans="29:38" x14ac:dyDescent="0.25"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</row>
    <row r="1393" spans="29:38" x14ac:dyDescent="0.25"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</row>
    <row r="1394" spans="29:38" x14ac:dyDescent="0.25"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</row>
    <row r="1395" spans="29:38" x14ac:dyDescent="0.25"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</row>
    <row r="1396" spans="29:38" x14ac:dyDescent="0.25"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</row>
    <row r="1397" spans="29:38" x14ac:dyDescent="0.25"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</row>
    <row r="1398" spans="29:38" x14ac:dyDescent="0.25"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</row>
    <row r="1399" spans="29:38" x14ac:dyDescent="0.25"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</row>
    <row r="1400" spans="29:38" x14ac:dyDescent="0.25"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</row>
    <row r="1401" spans="29:38" x14ac:dyDescent="0.25"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</row>
    <row r="1402" spans="29:38" x14ac:dyDescent="0.25"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</row>
    <row r="1403" spans="29:38" x14ac:dyDescent="0.25"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</row>
    <row r="1404" spans="29:38" x14ac:dyDescent="0.25"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</row>
    <row r="1405" spans="29:38" x14ac:dyDescent="0.25"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</row>
    <row r="1406" spans="29:38" x14ac:dyDescent="0.25"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</row>
    <row r="1407" spans="29:38" x14ac:dyDescent="0.25"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</row>
    <row r="1408" spans="29:38" x14ac:dyDescent="0.25"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</row>
    <row r="1409" spans="29:38" x14ac:dyDescent="0.25"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</row>
    <row r="1410" spans="29:38" x14ac:dyDescent="0.25"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</row>
    <row r="1411" spans="29:38" x14ac:dyDescent="0.25"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</row>
    <row r="1412" spans="29:38" x14ac:dyDescent="0.25"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</row>
    <row r="1413" spans="29:38" x14ac:dyDescent="0.25"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</row>
    <row r="1414" spans="29:38" x14ac:dyDescent="0.25"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</row>
    <row r="1415" spans="29:38" x14ac:dyDescent="0.25"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</row>
    <row r="1416" spans="29:38" x14ac:dyDescent="0.25"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</row>
    <row r="1417" spans="29:38" x14ac:dyDescent="0.25"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</row>
    <row r="1418" spans="29:38" x14ac:dyDescent="0.25"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</row>
    <row r="1419" spans="29:38" x14ac:dyDescent="0.25"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</row>
    <row r="1420" spans="29:38" x14ac:dyDescent="0.25"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</row>
    <row r="1421" spans="29:38" x14ac:dyDescent="0.25"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</row>
    <row r="1422" spans="29:38" x14ac:dyDescent="0.25"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</row>
    <row r="1423" spans="29:38" x14ac:dyDescent="0.25"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</row>
    <row r="1424" spans="29:38" x14ac:dyDescent="0.25"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</row>
    <row r="1425" spans="29:38" x14ac:dyDescent="0.25"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</row>
    <row r="1426" spans="29:38" x14ac:dyDescent="0.25"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</row>
    <row r="1427" spans="29:38" x14ac:dyDescent="0.25"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</row>
    <row r="1428" spans="29:38" x14ac:dyDescent="0.25"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</row>
    <row r="1429" spans="29:38" x14ac:dyDescent="0.25"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</row>
    <row r="1430" spans="29:38" x14ac:dyDescent="0.25"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</row>
    <row r="1431" spans="29:38" x14ac:dyDescent="0.25"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</row>
    <row r="1432" spans="29:38" x14ac:dyDescent="0.25"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</row>
    <row r="1433" spans="29:38" x14ac:dyDescent="0.25"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</row>
    <row r="1434" spans="29:38" x14ac:dyDescent="0.25"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</row>
    <row r="1435" spans="29:38" x14ac:dyDescent="0.25"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</row>
    <row r="1436" spans="29:38" x14ac:dyDescent="0.25"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</row>
    <row r="1437" spans="29:38" x14ac:dyDescent="0.25"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</row>
    <row r="1438" spans="29:38" x14ac:dyDescent="0.25"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</row>
    <row r="1439" spans="29:38" x14ac:dyDescent="0.25"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</row>
    <row r="1440" spans="29:38" x14ac:dyDescent="0.25"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</row>
    <row r="1441" spans="29:38" x14ac:dyDescent="0.25"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</row>
    <row r="1442" spans="29:38" x14ac:dyDescent="0.25"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</row>
    <row r="1443" spans="29:38" x14ac:dyDescent="0.25"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</row>
    <row r="1444" spans="29:38" x14ac:dyDescent="0.25"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</row>
    <row r="1445" spans="29:38" x14ac:dyDescent="0.25"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</row>
    <row r="1446" spans="29:38" x14ac:dyDescent="0.25"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</row>
    <row r="1447" spans="29:38" x14ac:dyDescent="0.25"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</row>
    <row r="1448" spans="29:38" x14ac:dyDescent="0.25"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</row>
    <row r="1449" spans="29:38" x14ac:dyDescent="0.25"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</row>
    <row r="1450" spans="29:38" x14ac:dyDescent="0.25"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</row>
    <row r="1451" spans="29:38" x14ac:dyDescent="0.25"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</row>
    <row r="1452" spans="29:38" x14ac:dyDescent="0.25"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</row>
    <row r="1453" spans="29:38" x14ac:dyDescent="0.25"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</row>
    <row r="1454" spans="29:38" x14ac:dyDescent="0.25"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</row>
    <row r="1455" spans="29:38" x14ac:dyDescent="0.25"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</row>
    <row r="1456" spans="29:38" x14ac:dyDescent="0.25"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</row>
    <row r="1457" spans="29:38" x14ac:dyDescent="0.25"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</row>
    <row r="1458" spans="29:38" x14ac:dyDescent="0.25"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</row>
    <row r="1459" spans="29:38" x14ac:dyDescent="0.25"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</row>
    <row r="1460" spans="29:38" x14ac:dyDescent="0.25"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</row>
    <row r="1461" spans="29:38" x14ac:dyDescent="0.25"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</row>
    <row r="1462" spans="29:38" x14ac:dyDescent="0.25"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</row>
    <row r="1463" spans="29:38" x14ac:dyDescent="0.25"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</row>
    <row r="1464" spans="29:38" x14ac:dyDescent="0.25"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</row>
    <row r="1465" spans="29:38" x14ac:dyDescent="0.25"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</row>
    <row r="1466" spans="29:38" x14ac:dyDescent="0.25"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</row>
    <row r="1467" spans="29:38" x14ac:dyDescent="0.25"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</row>
    <row r="1468" spans="29:38" x14ac:dyDescent="0.25"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</row>
    <row r="1469" spans="29:38" x14ac:dyDescent="0.25"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</row>
    <row r="1470" spans="29:38" x14ac:dyDescent="0.25"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</row>
    <row r="1471" spans="29:38" x14ac:dyDescent="0.25"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</row>
    <row r="1472" spans="29:38" x14ac:dyDescent="0.25"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</row>
    <row r="1473" spans="29:38" x14ac:dyDescent="0.25"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</row>
    <row r="1474" spans="29:38" x14ac:dyDescent="0.25"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</row>
    <row r="1475" spans="29:38" x14ac:dyDescent="0.25"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</row>
    <row r="1476" spans="29:38" x14ac:dyDescent="0.25"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</row>
    <row r="1477" spans="29:38" x14ac:dyDescent="0.25"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</row>
    <row r="1478" spans="29:38" x14ac:dyDescent="0.25"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</row>
    <row r="1479" spans="29:38" x14ac:dyDescent="0.25"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</row>
    <row r="1480" spans="29:38" x14ac:dyDescent="0.25"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</row>
    <row r="1481" spans="29:38" x14ac:dyDescent="0.25"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</row>
    <row r="1482" spans="29:38" x14ac:dyDescent="0.25"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</row>
    <row r="1483" spans="29:38" x14ac:dyDescent="0.25"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</row>
    <row r="1484" spans="29:38" x14ac:dyDescent="0.25"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</row>
    <row r="1485" spans="29:38" x14ac:dyDescent="0.25"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</row>
    <row r="1486" spans="29:38" x14ac:dyDescent="0.25"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</row>
    <row r="1487" spans="29:38" x14ac:dyDescent="0.25"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</row>
    <row r="1488" spans="29:38" x14ac:dyDescent="0.25"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</row>
    <row r="1489" spans="29:38" x14ac:dyDescent="0.25"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</row>
    <row r="1490" spans="29:38" x14ac:dyDescent="0.25"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</row>
    <row r="1491" spans="29:38" x14ac:dyDescent="0.25"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</row>
    <row r="1492" spans="29:38" x14ac:dyDescent="0.25"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</row>
    <row r="1493" spans="29:38" x14ac:dyDescent="0.25"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</row>
    <row r="1494" spans="29:38" x14ac:dyDescent="0.25"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</row>
    <row r="1495" spans="29:38" x14ac:dyDescent="0.25"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</row>
    <row r="1496" spans="29:38" x14ac:dyDescent="0.25"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</row>
    <row r="1497" spans="29:38" x14ac:dyDescent="0.25"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</row>
    <row r="1498" spans="29:38" x14ac:dyDescent="0.25"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</row>
    <row r="1499" spans="29:38" x14ac:dyDescent="0.25"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</row>
    <row r="1500" spans="29:38" x14ac:dyDescent="0.25"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</row>
    <row r="1501" spans="29:38" x14ac:dyDescent="0.25"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</row>
    <row r="1502" spans="29:38" x14ac:dyDescent="0.25"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</row>
    <row r="1503" spans="29:38" x14ac:dyDescent="0.25"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</row>
    <row r="1504" spans="29:38" x14ac:dyDescent="0.25"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</row>
    <row r="1505" spans="29:38" x14ac:dyDescent="0.25"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</row>
    <row r="1506" spans="29:38" x14ac:dyDescent="0.25"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</row>
    <row r="1507" spans="29:38" x14ac:dyDescent="0.25"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</row>
    <row r="1508" spans="29:38" x14ac:dyDescent="0.25"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</row>
    <row r="1509" spans="29:38" x14ac:dyDescent="0.25"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</row>
    <row r="1510" spans="29:38" x14ac:dyDescent="0.25"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</row>
    <row r="1511" spans="29:38" x14ac:dyDescent="0.25"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</row>
    <row r="1512" spans="29:38" x14ac:dyDescent="0.25"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</row>
    <row r="1513" spans="29:38" x14ac:dyDescent="0.25"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</row>
    <row r="1514" spans="29:38" x14ac:dyDescent="0.25"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</row>
    <row r="1515" spans="29:38" x14ac:dyDescent="0.25"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</row>
    <row r="1516" spans="29:38" x14ac:dyDescent="0.25"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</row>
    <row r="1517" spans="29:38" x14ac:dyDescent="0.25"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</row>
    <row r="1518" spans="29:38" x14ac:dyDescent="0.25"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</row>
    <row r="1519" spans="29:38" x14ac:dyDescent="0.25"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</row>
    <row r="1520" spans="29:38" x14ac:dyDescent="0.25"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</row>
    <row r="1521" spans="29:38" x14ac:dyDescent="0.25"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</row>
    <row r="1522" spans="29:38" x14ac:dyDescent="0.25"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</row>
    <row r="1523" spans="29:38" x14ac:dyDescent="0.25"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</row>
    <row r="1524" spans="29:38" x14ac:dyDescent="0.25"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</row>
    <row r="1525" spans="29:38" x14ac:dyDescent="0.25"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</row>
    <row r="1526" spans="29:38" x14ac:dyDescent="0.25"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</row>
    <row r="1527" spans="29:38" x14ac:dyDescent="0.25"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</row>
    <row r="1528" spans="29:38" x14ac:dyDescent="0.25"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</row>
    <row r="1529" spans="29:38" x14ac:dyDescent="0.25"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</row>
    <row r="1530" spans="29:38" x14ac:dyDescent="0.25"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</row>
    <row r="1531" spans="29:38" x14ac:dyDescent="0.25"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</row>
    <row r="1532" spans="29:38" x14ac:dyDescent="0.25"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</row>
    <row r="1533" spans="29:38" x14ac:dyDescent="0.25"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</row>
    <row r="1534" spans="29:38" x14ac:dyDescent="0.25"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</row>
    <row r="1535" spans="29:38" x14ac:dyDescent="0.25"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</row>
    <row r="1536" spans="29:38" x14ac:dyDescent="0.25"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</row>
    <row r="1537" spans="29:38" x14ac:dyDescent="0.25"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</row>
    <row r="1538" spans="29:38" x14ac:dyDescent="0.25"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</row>
    <row r="1539" spans="29:38" x14ac:dyDescent="0.25"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</row>
    <row r="1540" spans="29:38" x14ac:dyDescent="0.25"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</row>
    <row r="1541" spans="29:38" x14ac:dyDescent="0.25"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</row>
    <row r="1542" spans="29:38" x14ac:dyDescent="0.25"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</row>
    <row r="1543" spans="29:38" x14ac:dyDescent="0.25"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</row>
    <row r="1544" spans="29:38" x14ac:dyDescent="0.25"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</row>
    <row r="1545" spans="29:38" x14ac:dyDescent="0.25"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</row>
    <row r="1546" spans="29:38" x14ac:dyDescent="0.25"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</row>
    <row r="1547" spans="29:38" x14ac:dyDescent="0.25"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</row>
    <row r="1548" spans="29:38" x14ac:dyDescent="0.25"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</row>
    <row r="1549" spans="29:38" x14ac:dyDescent="0.25"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</row>
    <row r="1550" spans="29:38" x14ac:dyDescent="0.25"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</row>
    <row r="1551" spans="29:38" x14ac:dyDescent="0.25"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</row>
    <row r="1552" spans="29:38" x14ac:dyDescent="0.25"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</row>
    <row r="1553" spans="29:38" x14ac:dyDescent="0.25"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</row>
    <row r="1554" spans="29:38" x14ac:dyDescent="0.25"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</row>
    <row r="1555" spans="29:38" x14ac:dyDescent="0.25"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</row>
    <row r="1556" spans="29:38" x14ac:dyDescent="0.25"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</row>
    <row r="1557" spans="29:38" x14ac:dyDescent="0.25"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</row>
    <row r="1558" spans="29:38" x14ac:dyDescent="0.25"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</row>
    <row r="1559" spans="29:38" x14ac:dyDescent="0.25"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</row>
    <row r="1560" spans="29:38" x14ac:dyDescent="0.25"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</row>
    <row r="1561" spans="29:38" x14ac:dyDescent="0.25"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</row>
    <row r="1562" spans="29:38" x14ac:dyDescent="0.25"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</row>
    <row r="1563" spans="29:38" x14ac:dyDescent="0.25"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</row>
    <row r="1564" spans="29:38" x14ac:dyDescent="0.25"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</row>
    <row r="1565" spans="29:38" x14ac:dyDescent="0.25"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</row>
    <row r="1566" spans="29:38" x14ac:dyDescent="0.25"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</row>
    <row r="1567" spans="29:38" x14ac:dyDescent="0.25"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</row>
    <row r="1568" spans="29:38" x14ac:dyDescent="0.25"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</row>
    <row r="1569" spans="29:38" x14ac:dyDescent="0.25"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</row>
    <row r="1570" spans="29:38" x14ac:dyDescent="0.25"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</row>
    <row r="1571" spans="29:38" x14ac:dyDescent="0.25"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</row>
    <row r="1572" spans="29:38" x14ac:dyDescent="0.25"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</row>
    <row r="1573" spans="29:38" x14ac:dyDescent="0.25"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</row>
    <row r="1574" spans="29:38" x14ac:dyDescent="0.25"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</row>
    <row r="1575" spans="29:38" x14ac:dyDescent="0.25"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</row>
    <row r="1576" spans="29:38" x14ac:dyDescent="0.25"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</row>
    <row r="1577" spans="29:38" x14ac:dyDescent="0.25"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</row>
    <row r="1578" spans="29:38" x14ac:dyDescent="0.25"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</row>
    <row r="1579" spans="29:38" x14ac:dyDescent="0.25"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</row>
    <row r="1580" spans="29:38" x14ac:dyDescent="0.25"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</row>
    <row r="1581" spans="29:38" x14ac:dyDescent="0.25"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</row>
    <row r="1582" spans="29:38" x14ac:dyDescent="0.25"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</row>
    <row r="1583" spans="29:38" x14ac:dyDescent="0.25"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</row>
    <row r="1584" spans="29:38" x14ac:dyDescent="0.25"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</row>
    <row r="1585" spans="29:38" x14ac:dyDescent="0.25"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</row>
    <row r="1586" spans="29:38" x14ac:dyDescent="0.25"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</row>
    <row r="1587" spans="29:38" x14ac:dyDescent="0.25"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</row>
    <row r="1588" spans="29:38" x14ac:dyDescent="0.25"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</row>
    <row r="1589" spans="29:38" x14ac:dyDescent="0.25"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</row>
    <row r="1590" spans="29:38" x14ac:dyDescent="0.25"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</row>
    <row r="1591" spans="29:38" x14ac:dyDescent="0.25"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</row>
    <row r="1592" spans="29:38" x14ac:dyDescent="0.25"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</row>
    <row r="1593" spans="29:38" x14ac:dyDescent="0.25"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</row>
    <row r="1594" spans="29:38" x14ac:dyDescent="0.25"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</row>
    <row r="1595" spans="29:38" x14ac:dyDescent="0.25"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</row>
    <row r="1596" spans="29:38" x14ac:dyDescent="0.25"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</row>
    <row r="1597" spans="29:38" x14ac:dyDescent="0.25"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</row>
    <row r="1598" spans="29:38" x14ac:dyDescent="0.25"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</row>
    <row r="1599" spans="29:38" x14ac:dyDescent="0.25"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</row>
    <row r="1600" spans="29:38" x14ac:dyDescent="0.25"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</row>
    <row r="1601" spans="29:38" x14ac:dyDescent="0.25"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</row>
    <row r="1602" spans="29:38" x14ac:dyDescent="0.25"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</row>
    <row r="1603" spans="29:38" x14ac:dyDescent="0.25"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</row>
    <row r="1604" spans="29:38" x14ac:dyDescent="0.25"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</row>
    <row r="1605" spans="29:38" x14ac:dyDescent="0.25"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</row>
    <row r="1606" spans="29:38" x14ac:dyDescent="0.25"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</row>
    <row r="1607" spans="29:38" x14ac:dyDescent="0.25"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</row>
    <row r="1608" spans="29:38" x14ac:dyDescent="0.25"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</row>
    <row r="1609" spans="29:38" x14ac:dyDescent="0.25"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</row>
    <row r="1610" spans="29:38" x14ac:dyDescent="0.25"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</row>
    <row r="1611" spans="29:38" x14ac:dyDescent="0.25"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</row>
    <row r="1612" spans="29:38" x14ac:dyDescent="0.25"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</row>
    <row r="1613" spans="29:38" x14ac:dyDescent="0.25"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</row>
    <row r="1614" spans="29:38" x14ac:dyDescent="0.25"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</row>
    <row r="1615" spans="29:38" x14ac:dyDescent="0.25"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</row>
    <row r="1616" spans="29:38" x14ac:dyDescent="0.25"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</row>
    <row r="1617" spans="29:38" x14ac:dyDescent="0.25"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</row>
    <row r="1618" spans="29:38" x14ac:dyDescent="0.25"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</row>
    <row r="1619" spans="29:38" x14ac:dyDescent="0.25"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</row>
    <row r="1620" spans="29:38" x14ac:dyDescent="0.25"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</row>
    <row r="1621" spans="29:38" x14ac:dyDescent="0.25"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</row>
    <row r="1622" spans="29:38" x14ac:dyDescent="0.25"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</row>
    <row r="1623" spans="29:38" x14ac:dyDescent="0.25"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</row>
    <row r="1624" spans="29:38" x14ac:dyDescent="0.25"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</row>
    <row r="1625" spans="29:38" x14ac:dyDescent="0.25"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</row>
    <row r="1626" spans="29:38" x14ac:dyDescent="0.25"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</row>
    <row r="1627" spans="29:38" x14ac:dyDescent="0.25"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</row>
    <row r="1628" spans="29:38" x14ac:dyDescent="0.25"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</row>
    <row r="1629" spans="29:38" x14ac:dyDescent="0.25"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</row>
    <row r="1630" spans="29:38" x14ac:dyDescent="0.25"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</row>
    <row r="1631" spans="29:38" x14ac:dyDescent="0.25"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</row>
    <row r="1632" spans="29:38" x14ac:dyDescent="0.25"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</row>
    <row r="1633" spans="29:38" x14ac:dyDescent="0.25"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</row>
    <row r="1634" spans="29:38" x14ac:dyDescent="0.25"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</row>
    <row r="1635" spans="29:38" x14ac:dyDescent="0.25"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</row>
    <row r="1636" spans="29:38" x14ac:dyDescent="0.25"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</row>
    <row r="1637" spans="29:38" x14ac:dyDescent="0.25"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</row>
    <row r="1638" spans="29:38" x14ac:dyDescent="0.25"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</row>
    <row r="1639" spans="29:38" x14ac:dyDescent="0.25"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</row>
    <row r="1640" spans="29:38" x14ac:dyDescent="0.25"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</row>
    <row r="1641" spans="29:38" x14ac:dyDescent="0.25"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</row>
    <row r="1642" spans="29:38" x14ac:dyDescent="0.25"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</row>
    <row r="1643" spans="29:38" x14ac:dyDescent="0.25"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</row>
    <row r="1644" spans="29:38" x14ac:dyDescent="0.25"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</row>
    <row r="1645" spans="29:38" x14ac:dyDescent="0.25"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</row>
    <row r="1646" spans="29:38" x14ac:dyDescent="0.25"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</row>
    <row r="1647" spans="29:38" x14ac:dyDescent="0.25"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</row>
    <row r="1648" spans="29:38" x14ac:dyDescent="0.25"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</row>
    <row r="1649" spans="29:38" x14ac:dyDescent="0.25"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</row>
    <row r="1650" spans="29:38" x14ac:dyDescent="0.25"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</row>
    <row r="1651" spans="29:38" x14ac:dyDescent="0.25"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</row>
    <row r="1652" spans="29:38" x14ac:dyDescent="0.25"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</row>
    <row r="1653" spans="29:38" x14ac:dyDescent="0.25"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</row>
    <row r="1654" spans="29:38" x14ac:dyDescent="0.25"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</row>
    <row r="1655" spans="29:38" x14ac:dyDescent="0.25"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</row>
    <row r="1656" spans="29:38" x14ac:dyDescent="0.25"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</row>
    <row r="1657" spans="29:38" x14ac:dyDescent="0.25"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</row>
    <row r="1658" spans="29:38" x14ac:dyDescent="0.25"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</row>
    <row r="1659" spans="29:38" x14ac:dyDescent="0.25"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</row>
    <row r="1660" spans="29:38" x14ac:dyDescent="0.25"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</row>
    <row r="1661" spans="29:38" x14ac:dyDescent="0.25"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</row>
    <row r="1662" spans="29:38" x14ac:dyDescent="0.25"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</row>
    <row r="1663" spans="29:38" x14ac:dyDescent="0.25"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</row>
    <row r="1664" spans="29:38" x14ac:dyDescent="0.25"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</row>
    <row r="1665" spans="29:38" x14ac:dyDescent="0.25"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</row>
    <row r="1666" spans="29:38" x14ac:dyDescent="0.25"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</row>
    <row r="1667" spans="29:38" x14ac:dyDescent="0.25"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</row>
    <row r="1668" spans="29:38" x14ac:dyDescent="0.25"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</row>
    <row r="1669" spans="29:38" x14ac:dyDescent="0.25"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</row>
    <row r="1670" spans="29:38" x14ac:dyDescent="0.25"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</row>
    <row r="1671" spans="29:38" x14ac:dyDescent="0.25"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</row>
    <row r="1672" spans="29:38" x14ac:dyDescent="0.25"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</row>
    <row r="1673" spans="29:38" x14ac:dyDescent="0.25"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</row>
    <row r="1674" spans="29:38" x14ac:dyDescent="0.25"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</row>
    <row r="1675" spans="29:38" x14ac:dyDescent="0.25"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</row>
    <row r="1676" spans="29:38" x14ac:dyDescent="0.25"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</row>
    <row r="1677" spans="29:38" x14ac:dyDescent="0.25"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</row>
    <row r="1678" spans="29:38" x14ac:dyDescent="0.25"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</row>
    <row r="1679" spans="29:38" x14ac:dyDescent="0.25"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</row>
    <row r="1680" spans="29:38" x14ac:dyDescent="0.25"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</row>
    <row r="1681" spans="29:38" x14ac:dyDescent="0.25"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</row>
    <row r="1682" spans="29:38" x14ac:dyDescent="0.25"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</row>
    <row r="1683" spans="29:38" x14ac:dyDescent="0.25"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</row>
    <row r="1684" spans="29:38" x14ac:dyDescent="0.25"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</row>
    <row r="1685" spans="29:38" x14ac:dyDescent="0.25"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</row>
    <row r="1686" spans="29:38" x14ac:dyDescent="0.25"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</row>
    <row r="1687" spans="29:38" x14ac:dyDescent="0.25"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</row>
    <row r="1688" spans="29:38" x14ac:dyDescent="0.25"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</row>
    <row r="1689" spans="29:38" x14ac:dyDescent="0.25"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</row>
    <row r="1690" spans="29:38" x14ac:dyDescent="0.25"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</row>
    <row r="1691" spans="29:38" x14ac:dyDescent="0.25"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</row>
    <row r="1692" spans="29:38" x14ac:dyDescent="0.25"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</row>
    <row r="1693" spans="29:38" x14ac:dyDescent="0.25"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</row>
    <row r="1694" spans="29:38" x14ac:dyDescent="0.25"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</row>
    <row r="1695" spans="29:38" x14ac:dyDescent="0.25"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</row>
    <row r="1696" spans="29:38" x14ac:dyDescent="0.25"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</row>
    <row r="1697" spans="29:38" x14ac:dyDescent="0.25"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</row>
    <row r="1698" spans="29:38" x14ac:dyDescent="0.25"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</row>
    <row r="1699" spans="29:38" x14ac:dyDescent="0.25"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</row>
    <row r="1700" spans="29:38" x14ac:dyDescent="0.25"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</row>
    <row r="1701" spans="29:38" x14ac:dyDescent="0.25"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</row>
    <row r="1702" spans="29:38" x14ac:dyDescent="0.25"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</row>
    <row r="1703" spans="29:38" x14ac:dyDescent="0.25"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</row>
    <row r="1704" spans="29:38" x14ac:dyDescent="0.25"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</row>
    <row r="1705" spans="29:38" x14ac:dyDescent="0.25"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</row>
    <row r="1706" spans="29:38" x14ac:dyDescent="0.25"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</row>
    <row r="1707" spans="29:38" x14ac:dyDescent="0.25"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</row>
    <row r="1708" spans="29:38" x14ac:dyDescent="0.25"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</row>
    <row r="1709" spans="29:38" x14ac:dyDescent="0.25"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</row>
    <row r="1710" spans="29:38" x14ac:dyDescent="0.25"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</row>
    <row r="1711" spans="29:38" x14ac:dyDescent="0.25"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</row>
    <row r="1712" spans="29:38" x14ac:dyDescent="0.25"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</row>
    <row r="1713" spans="29:38" x14ac:dyDescent="0.25"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</row>
    <row r="1714" spans="29:38" x14ac:dyDescent="0.25"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</row>
    <row r="1715" spans="29:38" x14ac:dyDescent="0.25"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</row>
    <row r="1716" spans="29:38" x14ac:dyDescent="0.25"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</row>
    <row r="1717" spans="29:38" x14ac:dyDescent="0.25"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</row>
    <row r="1718" spans="29:38" x14ac:dyDescent="0.25"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</row>
    <row r="1719" spans="29:38" x14ac:dyDescent="0.25"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</row>
    <row r="1720" spans="29:38" x14ac:dyDescent="0.25"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</row>
    <row r="1721" spans="29:38" x14ac:dyDescent="0.25"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</row>
    <row r="1722" spans="29:38" x14ac:dyDescent="0.25"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</row>
    <row r="1723" spans="29:38" x14ac:dyDescent="0.25"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</row>
    <row r="1724" spans="29:38" x14ac:dyDescent="0.25"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</row>
    <row r="1725" spans="29:38" x14ac:dyDescent="0.25"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</row>
    <row r="1726" spans="29:38" x14ac:dyDescent="0.25"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</row>
    <row r="1727" spans="29:38" x14ac:dyDescent="0.25"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</row>
    <row r="1728" spans="29:38" x14ac:dyDescent="0.25"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</row>
    <row r="1729" spans="29:38" x14ac:dyDescent="0.25"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</row>
    <row r="1730" spans="29:38" x14ac:dyDescent="0.25"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</row>
    <row r="1731" spans="29:38" x14ac:dyDescent="0.25"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</row>
    <row r="1732" spans="29:38" x14ac:dyDescent="0.25"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</row>
    <row r="1733" spans="29:38" x14ac:dyDescent="0.25"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</row>
    <row r="1734" spans="29:38" x14ac:dyDescent="0.25"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</row>
    <row r="1735" spans="29:38" x14ac:dyDescent="0.25"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</row>
    <row r="1736" spans="29:38" x14ac:dyDescent="0.25"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</row>
    <row r="1737" spans="29:38" x14ac:dyDescent="0.25"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</row>
    <row r="1738" spans="29:38" x14ac:dyDescent="0.25"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</row>
    <row r="1739" spans="29:38" x14ac:dyDescent="0.25"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</row>
    <row r="1740" spans="29:38" x14ac:dyDescent="0.25"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</row>
    <row r="1741" spans="29:38" x14ac:dyDescent="0.25"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</row>
    <row r="1742" spans="29:38" x14ac:dyDescent="0.25"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</row>
    <row r="1743" spans="29:38" x14ac:dyDescent="0.25"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</row>
    <row r="1744" spans="29:38" x14ac:dyDescent="0.25"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</row>
    <row r="1745" spans="29:38" x14ac:dyDescent="0.25"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</row>
    <row r="1746" spans="29:38" x14ac:dyDescent="0.25"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</row>
    <row r="1747" spans="29:38" x14ac:dyDescent="0.25"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</row>
    <row r="1748" spans="29:38" x14ac:dyDescent="0.25"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</row>
    <row r="1749" spans="29:38" x14ac:dyDescent="0.25"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</row>
    <row r="1750" spans="29:38" x14ac:dyDescent="0.25"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</row>
    <row r="1751" spans="29:38" x14ac:dyDescent="0.25"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</row>
    <row r="1752" spans="29:38" x14ac:dyDescent="0.25"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</row>
    <row r="1753" spans="29:38" x14ac:dyDescent="0.25"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</row>
    <row r="1754" spans="29:38" x14ac:dyDescent="0.25"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</row>
    <row r="1755" spans="29:38" x14ac:dyDescent="0.25"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</row>
    <row r="1756" spans="29:38" x14ac:dyDescent="0.25"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</row>
    <row r="1757" spans="29:38" x14ac:dyDescent="0.25"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</row>
    <row r="1758" spans="29:38" x14ac:dyDescent="0.25"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</row>
    <row r="1759" spans="29:38" x14ac:dyDescent="0.25"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</row>
    <row r="1760" spans="29:38" x14ac:dyDescent="0.25"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</row>
    <row r="1761" spans="29:38" x14ac:dyDescent="0.25"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</row>
    <row r="1762" spans="29:38" x14ac:dyDescent="0.25"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</row>
    <row r="1763" spans="29:38" x14ac:dyDescent="0.25"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</row>
    <row r="1764" spans="29:38" x14ac:dyDescent="0.25"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</row>
    <row r="1765" spans="29:38" x14ac:dyDescent="0.25"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</row>
    <row r="1766" spans="29:38" x14ac:dyDescent="0.25"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</row>
    <row r="1767" spans="29:38" x14ac:dyDescent="0.25"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</row>
    <row r="1768" spans="29:38" x14ac:dyDescent="0.25"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</row>
    <row r="1769" spans="29:38" x14ac:dyDescent="0.25"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</row>
    <row r="1770" spans="29:38" x14ac:dyDescent="0.25"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</row>
    <row r="1771" spans="29:38" x14ac:dyDescent="0.25"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</row>
    <row r="1772" spans="29:38" x14ac:dyDescent="0.25"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</row>
    <row r="1773" spans="29:38" x14ac:dyDescent="0.25"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</row>
    <row r="1774" spans="29:38" x14ac:dyDescent="0.25"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</row>
    <row r="1775" spans="29:38" x14ac:dyDescent="0.25"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</row>
    <row r="1776" spans="29:38" x14ac:dyDescent="0.25"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</row>
    <row r="1777" spans="29:38" x14ac:dyDescent="0.25"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</row>
    <row r="1778" spans="29:38" x14ac:dyDescent="0.25"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</row>
    <row r="1779" spans="29:38" x14ac:dyDescent="0.25"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</row>
    <row r="1780" spans="29:38" x14ac:dyDescent="0.25"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</row>
    <row r="1781" spans="29:38" x14ac:dyDescent="0.25"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</row>
    <row r="1782" spans="29:38" x14ac:dyDescent="0.25"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</row>
    <row r="1783" spans="29:38" x14ac:dyDescent="0.25"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</row>
    <row r="1784" spans="29:38" x14ac:dyDescent="0.25"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</row>
    <row r="1785" spans="29:38" x14ac:dyDescent="0.25"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</row>
    <row r="1786" spans="29:38" x14ac:dyDescent="0.25"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</row>
    <row r="1787" spans="29:38" x14ac:dyDescent="0.25"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</row>
    <row r="1788" spans="29:38" x14ac:dyDescent="0.25"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</row>
    <row r="1789" spans="29:38" x14ac:dyDescent="0.25"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</row>
    <row r="1790" spans="29:38" x14ac:dyDescent="0.25"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</row>
    <row r="1791" spans="29:38" x14ac:dyDescent="0.25"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</row>
    <row r="1792" spans="29:38" x14ac:dyDescent="0.25"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</row>
    <row r="1793" spans="29:38" x14ac:dyDescent="0.25"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</row>
    <row r="1794" spans="29:38" x14ac:dyDescent="0.25"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</row>
    <row r="1795" spans="29:38" x14ac:dyDescent="0.25"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</row>
    <row r="1796" spans="29:38" x14ac:dyDescent="0.25"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</row>
    <row r="1797" spans="29:38" x14ac:dyDescent="0.25"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</row>
    <row r="1798" spans="29:38" x14ac:dyDescent="0.25"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</row>
    <row r="1799" spans="29:38" x14ac:dyDescent="0.25"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</row>
    <row r="1800" spans="29:38" x14ac:dyDescent="0.25"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</row>
    <row r="1801" spans="29:38" x14ac:dyDescent="0.25"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</row>
    <row r="1802" spans="29:38" x14ac:dyDescent="0.25"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</row>
    <row r="1803" spans="29:38" x14ac:dyDescent="0.25"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</row>
    <row r="1804" spans="29:38" x14ac:dyDescent="0.25"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</row>
    <row r="1805" spans="29:38" x14ac:dyDescent="0.25"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</row>
    <row r="1806" spans="29:38" x14ac:dyDescent="0.25"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</row>
    <row r="1807" spans="29:38" x14ac:dyDescent="0.25"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</row>
    <row r="1808" spans="29:38" x14ac:dyDescent="0.25"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</row>
    <row r="1809" spans="29:38" x14ac:dyDescent="0.25"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</row>
    <row r="1810" spans="29:38" x14ac:dyDescent="0.25"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</row>
    <row r="1811" spans="29:38" x14ac:dyDescent="0.25"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</row>
    <row r="1812" spans="29:38" x14ac:dyDescent="0.25"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</row>
    <row r="1813" spans="29:38" x14ac:dyDescent="0.25"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</row>
    <row r="1814" spans="29:38" x14ac:dyDescent="0.25"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</row>
    <row r="1815" spans="29:38" x14ac:dyDescent="0.25"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</row>
    <row r="1816" spans="29:38" x14ac:dyDescent="0.25"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</row>
    <row r="1817" spans="29:38" x14ac:dyDescent="0.25"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</row>
    <row r="1818" spans="29:38" x14ac:dyDescent="0.25"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</row>
    <row r="1819" spans="29:38" x14ac:dyDescent="0.25"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</row>
    <row r="1820" spans="29:38" x14ac:dyDescent="0.25"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</row>
    <row r="1821" spans="29:38" x14ac:dyDescent="0.25"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</row>
    <row r="1822" spans="29:38" x14ac:dyDescent="0.25"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</row>
    <row r="1823" spans="29:38" x14ac:dyDescent="0.25"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</row>
    <row r="1824" spans="29:38" x14ac:dyDescent="0.25"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7" fitToHeight="0" orientation="landscape" r:id="rId1"/>
  <headerFooter alignWithMargins="0">
    <oddHeader xml:space="preserve">&amp;R&amp;"Meiryo UI,標準"&amp;14Ver.2       </oddHeader>
    <oddFooter>&amp;L注１）　審査は、本書式で行いますので、必ずこの書式を使用してください。　　　　注２）　価格は数量（ｇ）(廃棄量込み）で計算して下さい。
注３）　エネルギーは整数、その他少数点以下第1位（少数点以下第2位を四捨五入）で記載して下さい。　　　　注４）　この献立表は、照会時に備えて、必ずコピーをして下さい。
&amp;Rpage &amp;P</oddFooter>
  </headerFooter>
  <rowBreaks count="1" manualBreakCount="1">
    <brk id="46" max="25" man="1"/>
  </rowBreaks>
  <ignoredErrors>
    <ignoredError sqref="G8:G48 G49:G8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824"/>
  <sheetViews>
    <sheetView zoomScale="85" zoomScaleNormal="85" zoomScaleSheetLayoutView="55" workbookViewId="0"/>
  </sheetViews>
  <sheetFormatPr defaultRowHeight="15.75" x14ac:dyDescent="0.25"/>
  <cols>
    <col min="1" max="1" width="18.625" style="45" customWidth="1"/>
    <col min="2" max="2" width="8.125" style="46" customWidth="1"/>
    <col min="3" max="3" width="9" style="47"/>
    <col min="4" max="4" width="17.875" style="48" customWidth="1"/>
    <col min="5" max="5" width="9.625" style="45" hidden="1" customWidth="1"/>
    <col min="6" max="6" width="7.375" style="45" customWidth="1"/>
    <col min="7" max="7" width="14.125" style="45" hidden="1" customWidth="1"/>
    <col min="8" max="8" width="7.375" style="45" customWidth="1"/>
    <col min="9" max="9" width="38.75" style="45" hidden="1" customWidth="1"/>
    <col min="10" max="10" width="8.125" style="45" customWidth="1"/>
    <col min="11" max="11" width="7" style="49" customWidth="1"/>
    <col min="12" max="12" width="5.875" style="45" hidden="1" customWidth="1"/>
    <col min="13" max="13" width="9.125" style="45" customWidth="1"/>
    <col min="14" max="14" width="9.25" style="45" hidden="1" customWidth="1"/>
    <col min="15" max="15" width="9" style="45"/>
    <col min="16" max="16" width="16.25" style="45" hidden="1" customWidth="1"/>
    <col min="17" max="17" width="8.375" style="45" customWidth="1"/>
    <col min="18" max="18" width="5.875" style="45" hidden="1" customWidth="1"/>
    <col min="19" max="19" width="8.375" style="45" customWidth="1"/>
    <col min="20" max="20" width="8" style="45" hidden="1" customWidth="1"/>
    <col min="21" max="22" width="5.125" style="45" hidden="1" customWidth="1"/>
    <col min="23" max="23" width="9.625" style="45" bestFit="1" customWidth="1"/>
    <col min="24" max="24" width="5.875" style="45" hidden="1" customWidth="1"/>
    <col min="25" max="25" width="14.125" style="45" customWidth="1"/>
    <col min="26" max="26" width="24.625" style="45" customWidth="1"/>
    <col min="27" max="27" width="1.375" style="45" customWidth="1"/>
    <col min="28" max="38" width="8.875" style="45" hidden="1" customWidth="1"/>
    <col min="39" max="16384" width="9" style="45"/>
  </cols>
  <sheetData>
    <row r="1" spans="1:38" x14ac:dyDescent="0.25">
      <c r="Z1" s="50" t="s">
        <v>2598</v>
      </c>
    </row>
    <row r="2" spans="1:38" ht="19.5" x14ac:dyDescent="0.3">
      <c r="A2" s="144" t="s">
        <v>2608</v>
      </c>
      <c r="H2" s="51" t="s">
        <v>2693</v>
      </c>
      <c r="I2" s="52"/>
      <c r="AA2" s="53"/>
    </row>
    <row r="3" spans="1:38" ht="9" customHeight="1" x14ac:dyDescent="0.3">
      <c r="H3" s="51"/>
      <c r="I3" s="52"/>
      <c r="AA3" s="53"/>
    </row>
    <row r="4" spans="1:38" ht="9" customHeight="1" x14ac:dyDescent="0.25">
      <c r="Z4" s="54"/>
      <c r="AA4" s="53"/>
    </row>
    <row r="5" spans="1:38" ht="16.5" customHeight="1" thickBot="1" x14ac:dyDescent="0.3">
      <c r="A5" s="54" t="s">
        <v>695</v>
      </c>
      <c r="C5" s="55" t="s">
        <v>107</v>
      </c>
      <c r="D5" s="56"/>
      <c r="E5" s="57"/>
      <c r="F5" s="54" t="s">
        <v>108</v>
      </c>
      <c r="G5" s="54" t="s">
        <v>108</v>
      </c>
      <c r="H5" s="54"/>
      <c r="I5" s="54"/>
      <c r="J5" s="54"/>
      <c r="K5" s="58"/>
      <c r="L5" s="54"/>
      <c r="M5" s="54"/>
      <c r="N5" s="54"/>
      <c r="O5" s="54" t="s">
        <v>109</v>
      </c>
      <c r="P5" s="54" t="s">
        <v>109</v>
      </c>
      <c r="Q5" s="54"/>
      <c r="T5" s="54"/>
      <c r="U5" s="54"/>
      <c r="V5" s="54"/>
      <c r="W5" s="54"/>
      <c r="X5" s="54"/>
      <c r="Y5" s="54"/>
      <c r="Z5" s="54"/>
      <c r="AA5" s="59"/>
    </row>
    <row r="6" spans="1:38" ht="18.75" customHeight="1" x14ac:dyDescent="0.25">
      <c r="A6" s="416" t="s">
        <v>17</v>
      </c>
      <c r="B6" s="424" t="s">
        <v>692</v>
      </c>
      <c r="C6" s="420" t="s">
        <v>12</v>
      </c>
      <c r="D6" s="422" t="s">
        <v>18</v>
      </c>
      <c r="E6" s="422" t="s">
        <v>18</v>
      </c>
      <c r="F6" s="60" t="s">
        <v>9</v>
      </c>
      <c r="G6" s="60" t="s">
        <v>9</v>
      </c>
      <c r="H6" s="60" t="s">
        <v>14</v>
      </c>
      <c r="I6" s="60" t="s">
        <v>14</v>
      </c>
      <c r="J6" s="60" t="s">
        <v>10</v>
      </c>
      <c r="K6" s="61" t="s">
        <v>174</v>
      </c>
      <c r="L6" s="61" t="s">
        <v>174</v>
      </c>
      <c r="M6" s="60" t="s">
        <v>696</v>
      </c>
      <c r="N6" s="60" t="s">
        <v>696</v>
      </c>
      <c r="O6" s="60" t="s">
        <v>21</v>
      </c>
      <c r="P6" s="60" t="s">
        <v>21</v>
      </c>
      <c r="Q6" s="60" t="s">
        <v>15</v>
      </c>
      <c r="R6" s="60" t="s">
        <v>15</v>
      </c>
      <c r="S6" s="60" t="s">
        <v>20</v>
      </c>
      <c r="T6" s="60" t="s">
        <v>20</v>
      </c>
      <c r="U6" s="60" t="s">
        <v>22</v>
      </c>
      <c r="V6" s="60" t="s">
        <v>22</v>
      </c>
      <c r="W6" s="60" t="s">
        <v>762</v>
      </c>
      <c r="X6" s="60" t="s">
        <v>16</v>
      </c>
      <c r="Y6" s="60" t="s">
        <v>759</v>
      </c>
      <c r="Z6" s="414" t="s">
        <v>763</v>
      </c>
      <c r="AA6" s="62"/>
    </row>
    <row r="7" spans="1:38" ht="18.75" customHeight="1" thickBot="1" x14ac:dyDescent="0.3">
      <c r="A7" s="417"/>
      <c r="B7" s="425"/>
      <c r="C7" s="421"/>
      <c r="D7" s="423"/>
      <c r="E7" s="423"/>
      <c r="F7" s="63" t="s">
        <v>697</v>
      </c>
      <c r="G7" s="63" t="s">
        <v>697</v>
      </c>
      <c r="H7" s="63" t="s">
        <v>13</v>
      </c>
      <c r="I7" s="63" t="s">
        <v>13</v>
      </c>
      <c r="J7" s="63" t="s">
        <v>697</v>
      </c>
      <c r="K7" s="64" t="s">
        <v>175</v>
      </c>
      <c r="L7" s="64" t="s">
        <v>175</v>
      </c>
      <c r="M7" s="63" t="s">
        <v>698</v>
      </c>
      <c r="N7" s="63" t="s">
        <v>698</v>
      </c>
      <c r="O7" s="63" t="s">
        <v>697</v>
      </c>
      <c r="P7" s="63" t="s">
        <v>697</v>
      </c>
      <c r="Q7" s="63" t="s">
        <v>697</v>
      </c>
      <c r="R7" s="63" t="s">
        <v>697</v>
      </c>
      <c r="S7" s="63" t="s">
        <v>697</v>
      </c>
      <c r="T7" s="63" t="s">
        <v>697</v>
      </c>
      <c r="U7" s="63" t="s">
        <v>699</v>
      </c>
      <c r="V7" s="63" t="s">
        <v>699</v>
      </c>
      <c r="W7" s="63" t="s">
        <v>697</v>
      </c>
      <c r="X7" s="63" t="s">
        <v>697</v>
      </c>
      <c r="Y7" s="63" t="s">
        <v>760</v>
      </c>
      <c r="Z7" s="415"/>
      <c r="AC7" s="45" t="s">
        <v>30</v>
      </c>
      <c r="AD7" s="45" t="s">
        <v>31</v>
      </c>
      <c r="AE7" s="65" t="s">
        <v>28</v>
      </c>
      <c r="AF7" s="45" t="s">
        <v>29</v>
      </c>
      <c r="AG7" s="65" t="s">
        <v>23</v>
      </c>
      <c r="AH7" s="65" t="s">
        <v>24</v>
      </c>
      <c r="AI7" s="65" t="s">
        <v>25</v>
      </c>
      <c r="AJ7" s="65" t="s">
        <v>26</v>
      </c>
      <c r="AK7" s="66" t="s">
        <v>22</v>
      </c>
      <c r="AL7" s="65" t="s">
        <v>27</v>
      </c>
    </row>
    <row r="8" spans="1:38" ht="14.25" customHeight="1" x14ac:dyDescent="0.25">
      <c r="A8" s="67"/>
      <c r="B8" s="68"/>
      <c r="C8" s="69"/>
      <c r="D8" s="70" t="str">
        <f t="shared" ref="D8:D43" si="0">IF(B8="","",E8)</f>
        <v/>
      </c>
      <c r="E8" s="71" t="e">
        <f>IF(AD8="","",AD8)</f>
        <v>#N/A</v>
      </c>
      <c r="F8" s="72" t="str">
        <f>G8</f>
        <v/>
      </c>
      <c r="G8" s="73" t="str">
        <f t="shared" ref="G8:G43" si="1">IF(B8="","",J8/((100-K8)/100))</f>
        <v/>
      </c>
      <c r="H8" s="74" t="str">
        <f>I8</f>
        <v/>
      </c>
      <c r="I8" s="75" t="str">
        <f t="shared" ref="I8:I43" si="2">IF(B8="","",ROUND(G8*AF8,1))</f>
        <v/>
      </c>
      <c r="J8" s="76"/>
      <c r="K8" s="77" t="str">
        <f>IF(B8="","",L8)</f>
        <v/>
      </c>
      <c r="L8" s="71" t="e">
        <f>AE8</f>
        <v>#N/A</v>
      </c>
      <c r="M8" s="78" t="str">
        <f>N8</f>
        <v/>
      </c>
      <c r="N8" s="71" t="str">
        <f t="shared" ref="N8:N43" si="3">IF(B8="","",ROUND((J8*AG8)/100,0))</f>
        <v/>
      </c>
      <c r="O8" s="72" t="str">
        <f>P8</f>
        <v/>
      </c>
      <c r="P8" s="75" t="str">
        <f t="shared" ref="P8:P43" si="4">IF(B8="","",ROUND((J8*AH8)/100,1))</f>
        <v/>
      </c>
      <c r="Q8" s="72" t="str">
        <f>R8</f>
        <v/>
      </c>
      <c r="R8" s="75" t="str">
        <f t="shared" ref="R8:R43" si="5">IF(B8="","",ROUND((J8*AI8)/100,1))</f>
        <v/>
      </c>
      <c r="S8" s="72" t="str">
        <f>T8</f>
        <v/>
      </c>
      <c r="T8" s="75" t="str">
        <f t="shared" ref="T8:T43" si="6">IF(B8="","",ROUND((J8*AJ8)/100,1))</f>
        <v/>
      </c>
      <c r="U8" s="72" t="str">
        <f>V8</f>
        <v/>
      </c>
      <c r="V8" s="75" t="str">
        <f t="shared" ref="V8:V43" si="7">IF(B8="","",ROUND((J8*AK8)/100,1))</f>
        <v/>
      </c>
      <c r="W8" s="72" t="str">
        <f>X8</f>
        <v/>
      </c>
      <c r="X8" s="71" t="str">
        <f t="shared" ref="X8:X43" si="8">IF(B8="","",ROUND((J8*AL8)/100,1))</f>
        <v/>
      </c>
      <c r="Y8" s="79"/>
      <c r="Z8" s="80"/>
      <c r="AC8" s="81" t="e">
        <f>VLOOKUP(B8,栄養データ!$A$2:$J$482,1,)</f>
        <v>#N/A</v>
      </c>
      <c r="AD8" s="81" t="e">
        <f>VLOOKUP(B8,栄養データ!$A$2:$J$482,3,)</f>
        <v>#N/A</v>
      </c>
      <c r="AE8" s="81" t="e">
        <f>VLOOKUP(B8,栄養データ!$A$2:$J$482,4,)</f>
        <v>#N/A</v>
      </c>
      <c r="AF8" s="81" t="e">
        <f>VLOOKUP(B8,栄養データ!$A$2:$K$482,11,)</f>
        <v>#N/A</v>
      </c>
      <c r="AG8" s="81" t="e">
        <f>VLOOKUP(B8,栄養データ!$A$2:$J$482,5,)</f>
        <v>#N/A</v>
      </c>
      <c r="AH8" s="81" t="e">
        <f>VLOOKUP(B8,栄養データ!$A$2:$J$482,6,)</f>
        <v>#N/A</v>
      </c>
      <c r="AI8" s="81" t="e">
        <f>VLOOKUP(B8,栄養データ!$A$2:$J$482,7,)</f>
        <v>#N/A</v>
      </c>
      <c r="AJ8" s="81" t="e">
        <f>VLOOKUP(B8,栄養データ!$A$2:$J$482,8,)</f>
        <v>#N/A</v>
      </c>
      <c r="AK8" s="81" t="e">
        <f>VLOOKUP(B8,栄養データ!$A$2:$J$482,9,)</f>
        <v>#N/A</v>
      </c>
      <c r="AL8" s="81" t="e">
        <f>VLOOKUP(B8,栄養データ!$A$2:$J$482,10,)</f>
        <v>#N/A</v>
      </c>
    </row>
    <row r="9" spans="1:38" ht="14.25" customHeight="1" x14ac:dyDescent="0.25">
      <c r="A9" s="82"/>
      <c r="B9" s="83"/>
      <c r="C9" s="84"/>
      <c r="D9" s="85" t="str">
        <f t="shared" si="0"/>
        <v/>
      </c>
      <c r="E9" s="86" t="e">
        <f>IF(AD9="","",AD9)</f>
        <v>#N/A</v>
      </c>
      <c r="F9" s="87" t="str">
        <f t="shared" ref="F9:F43" si="9">G9</f>
        <v/>
      </c>
      <c r="G9" s="73" t="str">
        <f t="shared" si="1"/>
        <v/>
      </c>
      <c r="H9" s="88" t="str">
        <f t="shared" ref="H9:H43" si="10">I9</f>
        <v/>
      </c>
      <c r="I9" s="89" t="str">
        <f t="shared" si="2"/>
        <v/>
      </c>
      <c r="J9" s="90"/>
      <c r="K9" s="142" t="str">
        <f>IF(B9="","",L9)</f>
        <v/>
      </c>
      <c r="L9" s="86" t="e">
        <f t="shared" ref="L9:L43" si="11">AE9</f>
        <v>#N/A</v>
      </c>
      <c r="M9" s="91" t="str">
        <f t="shared" ref="M9:M43" si="12">N9</f>
        <v/>
      </c>
      <c r="N9" s="86" t="str">
        <f t="shared" si="3"/>
        <v/>
      </c>
      <c r="O9" s="87" t="str">
        <f t="shared" ref="O9:O43" si="13">P9</f>
        <v/>
      </c>
      <c r="P9" s="89" t="str">
        <f t="shared" si="4"/>
        <v/>
      </c>
      <c r="Q9" s="87" t="str">
        <f t="shared" ref="Q9:Q43" si="14">R9</f>
        <v/>
      </c>
      <c r="R9" s="89" t="str">
        <f t="shared" si="5"/>
        <v/>
      </c>
      <c r="S9" s="87" t="str">
        <f t="shared" ref="S9:S43" si="15">T9</f>
        <v/>
      </c>
      <c r="T9" s="89" t="str">
        <f t="shared" si="6"/>
        <v/>
      </c>
      <c r="U9" s="87" t="str">
        <f t="shared" ref="U9:U43" si="16">V9</f>
        <v/>
      </c>
      <c r="V9" s="89" t="str">
        <f t="shared" si="7"/>
        <v/>
      </c>
      <c r="W9" s="87" t="str">
        <f t="shared" ref="W9:W43" si="17">X9</f>
        <v/>
      </c>
      <c r="X9" s="86" t="str">
        <f t="shared" si="8"/>
        <v/>
      </c>
      <c r="Y9" s="92"/>
      <c r="Z9" s="93"/>
      <c r="AC9" s="81" t="e">
        <f>VLOOKUP(B9,栄養データ!$A$2:$J$482,1,)</f>
        <v>#N/A</v>
      </c>
      <c r="AD9" s="81" t="e">
        <f>VLOOKUP(B9,栄養データ!$A$2:$J$482,3,)</f>
        <v>#N/A</v>
      </c>
      <c r="AE9" s="81" t="e">
        <f>VLOOKUP(B9,栄養データ!$A$2:$J$482,4,)</f>
        <v>#N/A</v>
      </c>
      <c r="AF9" s="81" t="e">
        <f>VLOOKUP(B9,栄養データ!$A$2:$K$482,11,)</f>
        <v>#N/A</v>
      </c>
      <c r="AG9" s="81" t="e">
        <f>VLOOKUP(B9,栄養データ!$A$2:$J$482,5,)</f>
        <v>#N/A</v>
      </c>
      <c r="AH9" s="81" t="e">
        <f>VLOOKUP(B9,栄養データ!$A$2:$J$482,6,)</f>
        <v>#N/A</v>
      </c>
      <c r="AI9" s="81" t="e">
        <f>VLOOKUP(B9,栄養データ!$A$2:$J$482,7,)</f>
        <v>#N/A</v>
      </c>
      <c r="AJ9" s="81" t="e">
        <f>VLOOKUP(B9,栄養データ!$A$2:$J$482,8,)</f>
        <v>#N/A</v>
      </c>
      <c r="AK9" s="81" t="e">
        <f>VLOOKUP(B9,栄養データ!$A$2:$J$482,9,)</f>
        <v>#N/A</v>
      </c>
      <c r="AL9" s="81" t="e">
        <f>VLOOKUP(B9,栄養データ!$A$2:$J$482,10,)</f>
        <v>#N/A</v>
      </c>
    </row>
    <row r="10" spans="1:38" ht="14.25" customHeight="1" x14ac:dyDescent="0.25">
      <c r="A10" s="82"/>
      <c r="B10" s="83"/>
      <c r="C10" s="84"/>
      <c r="D10" s="85" t="str">
        <f t="shared" si="0"/>
        <v/>
      </c>
      <c r="E10" s="86" t="e">
        <f>IF(AD10="","",AD10)</f>
        <v>#N/A</v>
      </c>
      <c r="F10" s="87" t="str">
        <f t="shared" si="9"/>
        <v/>
      </c>
      <c r="G10" s="73" t="str">
        <f t="shared" si="1"/>
        <v/>
      </c>
      <c r="H10" s="88" t="str">
        <f t="shared" si="10"/>
        <v/>
      </c>
      <c r="I10" s="89" t="str">
        <f t="shared" si="2"/>
        <v/>
      </c>
      <c r="J10" s="90"/>
      <c r="K10" s="109" t="str">
        <f>IF(B10="","",L10)</f>
        <v/>
      </c>
      <c r="L10" s="86" t="e">
        <f t="shared" si="11"/>
        <v>#N/A</v>
      </c>
      <c r="M10" s="91" t="str">
        <f t="shared" si="12"/>
        <v/>
      </c>
      <c r="N10" s="86" t="str">
        <f t="shared" si="3"/>
        <v/>
      </c>
      <c r="O10" s="87" t="str">
        <f t="shared" si="13"/>
        <v/>
      </c>
      <c r="P10" s="89" t="str">
        <f t="shared" si="4"/>
        <v/>
      </c>
      <c r="Q10" s="87" t="str">
        <f t="shared" si="14"/>
        <v/>
      </c>
      <c r="R10" s="89" t="str">
        <f t="shared" si="5"/>
        <v/>
      </c>
      <c r="S10" s="87" t="str">
        <f t="shared" si="15"/>
        <v/>
      </c>
      <c r="T10" s="89" t="str">
        <f t="shared" si="6"/>
        <v/>
      </c>
      <c r="U10" s="87" t="str">
        <f t="shared" si="16"/>
        <v/>
      </c>
      <c r="V10" s="89" t="str">
        <f t="shared" si="7"/>
        <v/>
      </c>
      <c r="W10" s="87" t="str">
        <f t="shared" si="17"/>
        <v/>
      </c>
      <c r="X10" s="86" t="str">
        <f t="shared" si="8"/>
        <v/>
      </c>
      <c r="Y10" s="92"/>
      <c r="Z10" s="93"/>
      <c r="AC10" s="81" t="e">
        <f>VLOOKUP(B10,栄養データ!$A$2:$J$482,1,)</f>
        <v>#N/A</v>
      </c>
      <c r="AD10" s="81" t="e">
        <f>VLOOKUP(B10,栄養データ!$A$2:$J$482,3,)</f>
        <v>#N/A</v>
      </c>
      <c r="AE10" s="81" t="e">
        <f>VLOOKUP(B10,栄養データ!$A$2:$J$482,4,)</f>
        <v>#N/A</v>
      </c>
      <c r="AF10" s="81" t="e">
        <f>VLOOKUP(B10,栄養データ!$A$2:$K$482,11,)</f>
        <v>#N/A</v>
      </c>
      <c r="AG10" s="81" t="e">
        <f>VLOOKUP(B10,栄養データ!$A$2:$J$482,5,)</f>
        <v>#N/A</v>
      </c>
      <c r="AH10" s="81" t="e">
        <f>VLOOKUP(B10,栄養データ!$A$2:$J$482,6,)</f>
        <v>#N/A</v>
      </c>
      <c r="AI10" s="81" t="e">
        <f>VLOOKUP(B10,栄養データ!$A$2:$J$482,7,)</f>
        <v>#N/A</v>
      </c>
      <c r="AJ10" s="81" t="e">
        <f>VLOOKUP(B10,栄養データ!$A$2:$J$482,8,)</f>
        <v>#N/A</v>
      </c>
      <c r="AK10" s="81" t="e">
        <f>VLOOKUP(B10,栄養データ!$A$2:$J$482,9,)</f>
        <v>#N/A</v>
      </c>
      <c r="AL10" s="81" t="e">
        <f>VLOOKUP(B10,栄養データ!$A$2:$J$482,10,)</f>
        <v>#N/A</v>
      </c>
    </row>
    <row r="11" spans="1:38" ht="14.25" customHeight="1" x14ac:dyDescent="0.25">
      <c r="A11" s="82"/>
      <c r="B11" s="83"/>
      <c r="C11" s="84"/>
      <c r="D11" s="85" t="str">
        <f t="shared" si="0"/>
        <v/>
      </c>
      <c r="E11" s="86" t="e">
        <f t="shared" ref="E11:E26" si="18">IF(AD11="","",AD11)</f>
        <v>#N/A</v>
      </c>
      <c r="F11" s="87" t="str">
        <f t="shared" si="9"/>
        <v/>
      </c>
      <c r="G11" s="73" t="str">
        <f t="shared" si="1"/>
        <v/>
      </c>
      <c r="H11" s="88" t="str">
        <f t="shared" si="10"/>
        <v/>
      </c>
      <c r="I11" s="89" t="str">
        <f t="shared" si="2"/>
        <v/>
      </c>
      <c r="J11" s="90"/>
      <c r="K11" s="81" t="str">
        <f t="shared" ref="K11:K43" si="19">IF(B11="","",L11)</f>
        <v/>
      </c>
      <c r="L11" s="86" t="e">
        <f t="shared" si="11"/>
        <v>#N/A</v>
      </c>
      <c r="M11" s="91" t="str">
        <f t="shared" si="12"/>
        <v/>
      </c>
      <c r="N11" s="86" t="str">
        <f t="shared" si="3"/>
        <v/>
      </c>
      <c r="O11" s="87" t="str">
        <f t="shared" si="13"/>
        <v/>
      </c>
      <c r="P11" s="89" t="str">
        <f t="shared" si="4"/>
        <v/>
      </c>
      <c r="Q11" s="87" t="str">
        <f t="shared" si="14"/>
        <v/>
      </c>
      <c r="R11" s="89" t="str">
        <f t="shared" si="5"/>
        <v/>
      </c>
      <c r="S11" s="87" t="str">
        <f t="shared" si="15"/>
        <v/>
      </c>
      <c r="T11" s="89" t="str">
        <f t="shared" si="6"/>
        <v/>
      </c>
      <c r="U11" s="87" t="str">
        <f t="shared" si="16"/>
        <v/>
      </c>
      <c r="V11" s="89" t="str">
        <f t="shared" si="7"/>
        <v/>
      </c>
      <c r="W11" s="87" t="str">
        <f t="shared" si="17"/>
        <v/>
      </c>
      <c r="X11" s="86" t="str">
        <f t="shared" si="8"/>
        <v/>
      </c>
      <c r="Y11" s="92"/>
      <c r="Z11" s="93"/>
      <c r="AC11" s="81" t="e">
        <f>VLOOKUP(B11,栄養データ!$A$2:$J$482,1,)</f>
        <v>#N/A</v>
      </c>
      <c r="AD11" s="81" t="e">
        <f>VLOOKUP(B11,栄養データ!$A$2:$J$482,3,)</f>
        <v>#N/A</v>
      </c>
      <c r="AE11" s="81" t="e">
        <f>VLOOKUP(B11,栄養データ!$A$2:$J$482,4,)</f>
        <v>#N/A</v>
      </c>
      <c r="AF11" s="81" t="e">
        <f>VLOOKUP(B11,栄養データ!$A$2:$K$482,11,)</f>
        <v>#N/A</v>
      </c>
      <c r="AG11" s="81" t="e">
        <f>VLOOKUP(B11,栄養データ!$A$2:$J$482,5,)</f>
        <v>#N/A</v>
      </c>
      <c r="AH11" s="81" t="e">
        <f>VLOOKUP(B11,栄養データ!$A$2:$J$482,6,)</f>
        <v>#N/A</v>
      </c>
      <c r="AI11" s="81" t="e">
        <f>VLOOKUP(B11,栄養データ!$A$2:$J$482,7,)</f>
        <v>#N/A</v>
      </c>
      <c r="AJ11" s="81" t="e">
        <f>VLOOKUP(B11,栄養データ!$A$2:$J$482,8,)</f>
        <v>#N/A</v>
      </c>
      <c r="AK11" s="81" t="e">
        <f>VLOOKUP(B11,栄養データ!$A$2:$J$482,9,)</f>
        <v>#N/A</v>
      </c>
      <c r="AL11" s="81" t="e">
        <f>VLOOKUP(B11,栄養データ!$A$2:$J$482,10,)</f>
        <v>#N/A</v>
      </c>
    </row>
    <row r="12" spans="1:38" ht="14.25" customHeight="1" x14ac:dyDescent="0.25">
      <c r="A12" s="82"/>
      <c r="B12" s="143"/>
      <c r="C12" s="84"/>
      <c r="D12" s="85" t="str">
        <f t="shared" si="0"/>
        <v/>
      </c>
      <c r="E12" s="86" t="e">
        <f t="shared" si="18"/>
        <v>#N/A</v>
      </c>
      <c r="F12" s="87"/>
      <c r="G12" s="73" t="str">
        <f t="shared" si="1"/>
        <v/>
      </c>
      <c r="H12" s="88" t="str">
        <f t="shared" si="10"/>
        <v/>
      </c>
      <c r="I12" s="89" t="str">
        <f t="shared" si="2"/>
        <v/>
      </c>
      <c r="J12" s="90"/>
      <c r="K12" s="81" t="str">
        <f t="shared" si="19"/>
        <v/>
      </c>
      <c r="L12" s="86" t="e">
        <f t="shared" si="11"/>
        <v>#N/A</v>
      </c>
      <c r="M12" s="91" t="str">
        <f t="shared" si="12"/>
        <v/>
      </c>
      <c r="N12" s="86" t="str">
        <f t="shared" si="3"/>
        <v/>
      </c>
      <c r="O12" s="87" t="str">
        <f t="shared" si="13"/>
        <v/>
      </c>
      <c r="P12" s="89" t="str">
        <f t="shared" si="4"/>
        <v/>
      </c>
      <c r="Q12" s="87" t="str">
        <f t="shared" si="14"/>
        <v/>
      </c>
      <c r="R12" s="89" t="str">
        <f t="shared" si="5"/>
        <v/>
      </c>
      <c r="S12" s="87" t="str">
        <f t="shared" si="15"/>
        <v/>
      </c>
      <c r="T12" s="89" t="str">
        <f t="shared" si="6"/>
        <v/>
      </c>
      <c r="U12" s="87" t="str">
        <f t="shared" si="16"/>
        <v/>
      </c>
      <c r="V12" s="89" t="str">
        <f t="shared" si="7"/>
        <v/>
      </c>
      <c r="W12" s="87" t="str">
        <f t="shared" si="17"/>
        <v/>
      </c>
      <c r="X12" s="86" t="str">
        <f t="shared" si="8"/>
        <v/>
      </c>
      <c r="Y12" s="92"/>
      <c r="Z12" s="93"/>
      <c r="AC12" s="81" t="e">
        <f>VLOOKUP(B12,栄養データ!$A$2:$J$482,1,)</f>
        <v>#N/A</v>
      </c>
      <c r="AD12" s="81" t="e">
        <f>VLOOKUP(B12,栄養データ!$A$2:$J$482,3,)</f>
        <v>#N/A</v>
      </c>
      <c r="AE12" s="81" t="e">
        <f>VLOOKUP(B12,栄養データ!$A$2:$J$482,4,)</f>
        <v>#N/A</v>
      </c>
      <c r="AF12" s="81" t="e">
        <f>VLOOKUP(B12,栄養データ!$A$2:$K$482,11,)</f>
        <v>#N/A</v>
      </c>
      <c r="AG12" s="81" t="e">
        <f>VLOOKUP(B12,栄養データ!$A$2:$J$482,5,)</f>
        <v>#N/A</v>
      </c>
      <c r="AH12" s="81" t="e">
        <f>VLOOKUP(B12,栄養データ!$A$2:$J$482,6,)</f>
        <v>#N/A</v>
      </c>
      <c r="AI12" s="81" t="e">
        <f>VLOOKUP(B12,栄養データ!$A$2:$J$482,7,)</f>
        <v>#N/A</v>
      </c>
      <c r="AJ12" s="81" t="e">
        <f>VLOOKUP(B12,栄養データ!$A$2:$J$482,8,)</f>
        <v>#N/A</v>
      </c>
      <c r="AK12" s="81" t="e">
        <f>VLOOKUP(B12,栄養データ!$A$2:$J$482,9,)</f>
        <v>#N/A</v>
      </c>
      <c r="AL12" s="81" t="e">
        <f>VLOOKUP(B12,栄養データ!$A$2:$J$482,10,)</f>
        <v>#N/A</v>
      </c>
    </row>
    <row r="13" spans="1:38" ht="14.25" customHeight="1" x14ac:dyDescent="0.25">
      <c r="A13" s="82"/>
      <c r="B13" s="83"/>
      <c r="C13" s="84"/>
      <c r="D13" s="85" t="str">
        <f t="shared" si="0"/>
        <v/>
      </c>
      <c r="E13" s="86" t="e">
        <f t="shared" si="18"/>
        <v>#N/A</v>
      </c>
      <c r="F13" s="87" t="str">
        <f t="shared" si="9"/>
        <v/>
      </c>
      <c r="G13" s="73" t="str">
        <f t="shared" si="1"/>
        <v/>
      </c>
      <c r="H13" s="88" t="str">
        <f t="shared" si="10"/>
        <v/>
      </c>
      <c r="I13" s="89" t="str">
        <f t="shared" si="2"/>
        <v/>
      </c>
      <c r="J13" s="90"/>
      <c r="K13" s="81" t="str">
        <f t="shared" si="19"/>
        <v/>
      </c>
      <c r="L13" s="86" t="e">
        <f t="shared" si="11"/>
        <v>#N/A</v>
      </c>
      <c r="M13" s="91" t="str">
        <f t="shared" si="12"/>
        <v/>
      </c>
      <c r="N13" s="86" t="str">
        <f t="shared" si="3"/>
        <v/>
      </c>
      <c r="O13" s="87" t="str">
        <f t="shared" si="13"/>
        <v/>
      </c>
      <c r="P13" s="89" t="str">
        <f t="shared" si="4"/>
        <v/>
      </c>
      <c r="Q13" s="87" t="str">
        <f t="shared" si="14"/>
        <v/>
      </c>
      <c r="R13" s="89" t="str">
        <f t="shared" si="5"/>
        <v/>
      </c>
      <c r="S13" s="87" t="str">
        <f t="shared" si="15"/>
        <v/>
      </c>
      <c r="T13" s="89" t="str">
        <f t="shared" si="6"/>
        <v/>
      </c>
      <c r="U13" s="87" t="str">
        <f t="shared" si="16"/>
        <v/>
      </c>
      <c r="V13" s="89" t="str">
        <f t="shared" si="7"/>
        <v/>
      </c>
      <c r="W13" s="87" t="str">
        <f t="shared" si="17"/>
        <v/>
      </c>
      <c r="X13" s="86" t="str">
        <f t="shared" si="8"/>
        <v/>
      </c>
      <c r="Y13" s="92"/>
      <c r="Z13" s="93"/>
      <c r="AC13" s="81" t="e">
        <f>VLOOKUP(B13,栄養データ!$A$2:$J$482,1,)</f>
        <v>#N/A</v>
      </c>
      <c r="AD13" s="81" t="e">
        <f>VLOOKUP(B13,栄養データ!$A$2:$J$482,3,)</f>
        <v>#N/A</v>
      </c>
      <c r="AE13" s="81" t="e">
        <f>VLOOKUP(B13,栄養データ!$A$2:$J$482,4,)</f>
        <v>#N/A</v>
      </c>
      <c r="AF13" s="81" t="e">
        <f>VLOOKUP(B13,栄養データ!$A$2:$K$482,11,)</f>
        <v>#N/A</v>
      </c>
      <c r="AG13" s="81" t="e">
        <f>VLOOKUP(B13,栄養データ!$A$2:$J$482,5,)</f>
        <v>#N/A</v>
      </c>
      <c r="AH13" s="81" t="e">
        <f>VLOOKUP(B13,栄養データ!$A$2:$J$482,6,)</f>
        <v>#N/A</v>
      </c>
      <c r="AI13" s="81" t="e">
        <f>VLOOKUP(B13,栄養データ!$A$2:$J$482,7,)</f>
        <v>#N/A</v>
      </c>
      <c r="AJ13" s="81" t="e">
        <f>VLOOKUP(B13,栄養データ!$A$2:$J$482,8,)</f>
        <v>#N/A</v>
      </c>
      <c r="AK13" s="81" t="e">
        <f>VLOOKUP(B13,栄養データ!$A$2:$J$482,9,)</f>
        <v>#N/A</v>
      </c>
      <c r="AL13" s="81" t="e">
        <f>VLOOKUP(B13,栄養データ!$A$2:$J$482,10,)</f>
        <v>#N/A</v>
      </c>
    </row>
    <row r="14" spans="1:38" ht="14.25" customHeight="1" x14ac:dyDescent="0.25">
      <c r="A14" s="94"/>
      <c r="B14" s="83"/>
      <c r="C14" s="84"/>
      <c r="D14" s="85" t="str">
        <f t="shared" si="0"/>
        <v/>
      </c>
      <c r="E14" s="86" t="e">
        <f t="shared" si="18"/>
        <v>#N/A</v>
      </c>
      <c r="F14" s="87" t="str">
        <f t="shared" si="9"/>
        <v/>
      </c>
      <c r="G14" s="73" t="str">
        <f t="shared" si="1"/>
        <v/>
      </c>
      <c r="H14" s="88" t="str">
        <f t="shared" si="10"/>
        <v/>
      </c>
      <c r="I14" s="89" t="str">
        <f t="shared" si="2"/>
        <v/>
      </c>
      <c r="J14" s="90"/>
      <c r="K14" s="81" t="str">
        <f t="shared" si="19"/>
        <v/>
      </c>
      <c r="L14" s="86" t="e">
        <f t="shared" si="11"/>
        <v>#N/A</v>
      </c>
      <c r="M14" s="91" t="str">
        <f t="shared" si="12"/>
        <v/>
      </c>
      <c r="N14" s="86" t="str">
        <f t="shared" si="3"/>
        <v/>
      </c>
      <c r="O14" s="87" t="str">
        <f t="shared" si="13"/>
        <v/>
      </c>
      <c r="P14" s="89" t="str">
        <f t="shared" si="4"/>
        <v/>
      </c>
      <c r="Q14" s="87" t="str">
        <f t="shared" si="14"/>
        <v/>
      </c>
      <c r="R14" s="89" t="str">
        <f t="shared" si="5"/>
        <v/>
      </c>
      <c r="S14" s="87" t="str">
        <f t="shared" si="15"/>
        <v/>
      </c>
      <c r="T14" s="89" t="str">
        <f t="shared" si="6"/>
        <v/>
      </c>
      <c r="U14" s="87" t="str">
        <f t="shared" si="16"/>
        <v/>
      </c>
      <c r="V14" s="89" t="str">
        <f t="shared" si="7"/>
        <v/>
      </c>
      <c r="W14" s="87" t="str">
        <f t="shared" si="17"/>
        <v/>
      </c>
      <c r="X14" s="86" t="str">
        <f t="shared" si="8"/>
        <v/>
      </c>
      <c r="Y14" s="92"/>
      <c r="Z14" s="93"/>
      <c r="AC14" s="81" t="e">
        <f>VLOOKUP(B14,栄養データ!$A$2:$J$482,1,)</f>
        <v>#N/A</v>
      </c>
      <c r="AD14" s="81" t="e">
        <f>VLOOKUP(B14,栄養データ!$A$2:$J$482,3,)</f>
        <v>#N/A</v>
      </c>
      <c r="AE14" s="81" t="e">
        <f>VLOOKUP(B14,栄養データ!$A$2:$J$482,4,)</f>
        <v>#N/A</v>
      </c>
      <c r="AF14" s="81" t="e">
        <f>VLOOKUP(B14,栄養データ!$A$2:$K$482,11,)</f>
        <v>#N/A</v>
      </c>
      <c r="AG14" s="81" t="e">
        <f>VLOOKUP(B14,栄養データ!$A$2:$J$482,5,)</f>
        <v>#N/A</v>
      </c>
      <c r="AH14" s="81" t="e">
        <f>VLOOKUP(B14,栄養データ!$A$2:$J$482,6,)</f>
        <v>#N/A</v>
      </c>
      <c r="AI14" s="81" t="e">
        <f>VLOOKUP(B14,栄養データ!$A$2:$J$482,7,)</f>
        <v>#N/A</v>
      </c>
      <c r="AJ14" s="81" t="e">
        <f>VLOOKUP(B14,栄養データ!$A$2:$J$482,8,)</f>
        <v>#N/A</v>
      </c>
      <c r="AK14" s="81" t="e">
        <f>VLOOKUP(B14,栄養データ!$A$2:$J$482,9,)</f>
        <v>#N/A</v>
      </c>
      <c r="AL14" s="81" t="e">
        <f>VLOOKUP(B14,栄養データ!$A$2:$J$482,10,)</f>
        <v>#N/A</v>
      </c>
    </row>
    <row r="15" spans="1:38" ht="14.25" customHeight="1" x14ac:dyDescent="0.25">
      <c r="A15" s="82"/>
      <c r="B15" s="83"/>
      <c r="C15" s="84"/>
      <c r="D15" s="85" t="str">
        <f t="shared" si="0"/>
        <v/>
      </c>
      <c r="E15" s="86" t="e">
        <f t="shared" si="18"/>
        <v>#N/A</v>
      </c>
      <c r="F15" s="87" t="str">
        <f t="shared" si="9"/>
        <v/>
      </c>
      <c r="G15" s="73" t="str">
        <f t="shared" si="1"/>
        <v/>
      </c>
      <c r="H15" s="88" t="str">
        <f t="shared" si="10"/>
        <v/>
      </c>
      <c r="I15" s="89" t="str">
        <f t="shared" si="2"/>
        <v/>
      </c>
      <c r="J15" s="90"/>
      <c r="K15" s="81" t="str">
        <f t="shared" si="19"/>
        <v/>
      </c>
      <c r="L15" s="86" t="e">
        <f t="shared" si="11"/>
        <v>#N/A</v>
      </c>
      <c r="M15" s="91" t="str">
        <f t="shared" si="12"/>
        <v/>
      </c>
      <c r="N15" s="86" t="str">
        <f t="shared" si="3"/>
        <v/>
      </c>
      <c r="O15" s="87" t="str">
        <f t="shared" si="13"/>
        <v/>
      </c>
      <c r="P15" s="89" t="str">
        <f t="shared" si="4"/>
        <v/>
      </c>
      <c r="Q15" s="87" t="str">
        <f t="shared" si="14"/>
        <v/>
      </c>
      <c r="R15" s="89" t="str">
        <f t="shared" si="5"/>
        <v/>
      </c>
      <c r="S15" s="87" t="str">
        <f t="shared" si="15"/>
        <v/>
      </c>
      <c r="T15" s="89" t="str">
        <f t="shared" si="6"/>
        <v/>
      </c>
      <c r="U15" s="87" t="str">
        <f t="shared" si="16"/>
        <v/>
      </c>
      <c r="V15" s="89" t="str">
        <f t="shared" si="7"/>
        <v/>
      </c>
      <c r="W15" s="87" t="str">
        <f t="shared" si="17"/>
        <v/>
      </c>
      <c r="X15" s="86" t="str">
        <f t="shared" si="8"/>
        <v/>
      </c>
      <c r="Y15" s="92"/>
      <c r="Z15" s="93"/>
      <c r="AC15" s="81" t="e">
        <f>VLOOKUP(B15,栄養データ!$A$2:$J$482,1,)</f>
        <v>#N/A</v>
      </c>
      <c r="AD15" s="81" t="e">
        <f>VLOOKUP(B15,栄養データ!$A$2:$J$482,3,)</f>
        <v>#N/A</v>
      </c>
      <c r="AE15" s="81" t="e">
        <f>VLOOKUP(B15,栄養データ!$A$2:$J$482,4,)</f>
        <v>#N/A</v>
      </c>
      <c r="AF15" s="81" t="e">
        <f>VLOOKUP(B15,栄養データ!$A$2:$K$482,11,)</f>
        <v>#N/A</v>
      </c>
      <c r="AG15" s="81" t="e">
        <f>VLOOKUP(B15,栄養データ!$A$2:$J$482,5,)</f>
        <v>#N/A</v>
      </c>
      <c r="AH15" s="81" t="e">
        <f>VLOOKUP(B15,栄養データ!$A$2:$J$482,6,)</f>
        <v>#N/A</v>
      </c>
      <c r="AI15" s="81" t="e">
        <f>VLOOKUP(B15,栄養データ!$A$2:$J$482,7,)</f>
        <v>#N/A</v>
      </c>
      <c r="AJ15" s="81" t="e">
        <f>VLOOKUP(B15,栄養データ!$A$2:$J$482,8,)</f>
        <v>#N/A</v>
      </c>
      <c r="AK15" s="81" t="e">
        <f>VLOOKUP(B15,栄養データ!$A$2:$J$482,9,)</f>
        <v>#N/A</v>
      </c>
      <c r="AL15" s="81" t="e">
        <f>VLOOKUP(B15,栄養データ!$A$2:$J$482,10,)</f>
        <v>#N/A</v>
      </c>
    </row>
    <row r="16" spans="1:38" ht="14.25" customHeight="1" x14ac:dyDescent="0.25">
      <c r="A16" s="82"/>
      <c r="B16" s="83"/>
      <c r="C16" s="84"/>
      <c r="D16" s="85" t="str">
        <f t="shared" si="0"/>
        <v/>
      </c>
      <c r="E16" s="86" t="e">
        <f t="shared" si="18"/>
        <v>#N/A</v>
      </c>
      <c r="F16" s="87" t="str">
        <f t="shared" si="9"/>
        <v/>
      </c>
      <c r="G16" s="73" t="str">
        <f t="shared" si="1"/>
        <v/>
      </c>
      <c r="H16" s="88" t="str">
        <f t="shared" si="10"/>
        <v/>
      </c>
      <c r="I16" s="89" t="str">
        <f t="shared" si="2"/>
        <v/>
      </c>
      <c r="J16" s="90"/>
      <c r="K16" s="81" t="str">
        <f t="shared" si="19"/>
        <v/>
      </c>
      <c r="L16" s="86" t="e">
        <f t="shared" si="11"/>
        <v>#N/A</v>
      </c>
      <c r="M16" s="91" t="str">
        <f t="shared" si="12"/>
        <v/>
      </c>
      <c r="N16" s="86" t="str">
        <f t="shared" si="3"/>
        <v/>
      </c>
      <c r="O16" s="87" t="str">
        <f t="shared" si="13"/>
        <v/>
      </c>
      <c r="P16" s="89" t="str">
        <f t="shared" si="4"/>
        <v/>
      </c>
      <c r="Q16" s="87" t="str">
        <f t="shared" si="14"/>
        <v/>
      </c>
      <c r="R16" s="89" t="str">
        <f t="shared" si="5"/>
        <v/>
      </c>
      <c r="S16" s="87" t="str">
        <f t="shared" si="15"/>
        <v/>
      </c>
      <c r="T16" s="89" t="str">
        <f t="shared" si="6"/>
        <v/>
      </c>
      <c r="U16" s="87" t="str">
        <f t="shared" si="16"/>
        <v/>
      </c>
      <c r="V16" s="89" t="str">
        <f t="shared" si="7"/>
        <v/>
      </c>
      <c r="W16" s="87" t="str">
        <f t="shared" si="17"/>
        <v/>
      </c>
      <c r="X16" s="86" t="str">
        <f t="shared" si="8"/>
        <v/>
      </c>
      <c r="Y16" s="92"/>
      <c r="Z16" s="93"/>
      <c r="AC16" s="81" t="e">
        <f>VLOOKUP(B16,栄養データ!$A$2:$J$482,1,)</f>
        <v>#N/A</v>
      </c>
      <c r="AD16" s="81" t="e">
        <f>VLOOKUP(B16,栄養データ!$A$2:$J$482,3,)</f>
        <v>#N/A</v>
      </c>
      <c r="AE16" s="81" t="e">
        <f>VLOOKUP(B16,栄養データ!$A$2:$J$482,4,)</f>
        <v>#N/A</v>
      </c>
      <c r="AF16" s="81" t="e">
        <f>VLOOKUP(B16,栄養データ!$A$2:$K$482,11,)</f>
        <v>#N/A</v>
      </c>
      <c r="AG16" s="81" t="e">
        <f>VLOOKUP(B16,栄養データ!$A$2:$J$482,5,)</f>
        <v>#N/A</v>
      </c>
      <c r="AH16" s="81" t="e">
        <f>VLOOKUP(B16,栄養データ!$A$2:$J$482,6,)</f>
        <v>#N/A</v>
      </c>
      <c r="AI16" s="81" t="e">
        <f>VLOOKUP(B16,栄養データ!$A$2:$J$482,7,)</f>
        <v>#N/A</v>
      </c>
      <c r="AJ16" s="81" t="e">
        <f>VLOOKUP(B16,栄養データ!$A$2:$J$482,8,)</f>
        <v>#N/A</v>
      </c>
      <c r="AK16" s="81" t="e">
        <f>VLOOKUP(B16,栄養データ!$A$2:$J$482,9,)</f>
        <v>#N/A</v>
      </c>
      <c r="AL16" s="81" t="e">
        <f>VLOOKUP(B16,栄養データ!$A$2:$J$482,10,)</f>
        <v>#N/A</v>
      </c>
    </row>
    <row r="17" spans="1:38" ht="14.25" customHeight="1" x14ac:dyDescent="0.25">
      <c r="A17" s="82"/>
      <c r="B17" s="83"/>
      <c r="C17" s="84"/>
      <c r="D17" s="85" t="str">
        <f t="shared" si="0"/>
        <v/>
      </c>
      <c r="E17" s="86" t="e">
        <f t="shared" si="18"/>
        <v>#N/A</v>
      </c>
      <c r="F17" s="87" t="str">
        <f t="shared" si="9"/>
        <v/>
      </c>
      <c r="G17" s="73" t="str">
        <f t="shared" si="1"/>
        <v/>
      </c>
      <c r="H17" s="88" t="str">
        <f t="shared" si="10"/>
        <v/>
      </c>
      <c r="I17" s="89" t="str">
        <f t="shared" si="2"/>
        <v/>
      </c>
      <c r="J17" s="90"/>
      <c r="K17" s="81" t="str">
        <f t="shared" si="19"/>
        <v/>
      </c>
      <c r="L17" s="86" t="e">
        <f t="shared" si="11"/>
        <v>#N/A</v>
      </c>
      <c r="M17" s="91" t="str">
        <f t="shared" si="12"/>
        <v/>
      </c>
      <c r="N17" s="86" t="str">
        <f t="shared" si="3"/>
        <v/>
      </c>
      <c r="O17" s="87" t="str">
        <f t="shared" si="13"/>
        <v/>
      </c>
      <c r="P17" s="89" t="str">
        <f t="shared" si="4"/>
        <v/>
      </c>
      <c r="Q17" s="87" t="str">
        <f t="shared" si="14"/>
        <v/>
      </c>
      <c r="R17" s="89" t="str">
        <f t="shared" si="5"/>
        <v/>
      </c>
      <c r="S17" s="87" t="str">
        <f t="shared" si="15"/>
        <v/>
      </c>
      <c r="T17" s="89" t="str">
        <f t="shared" si="6"/>
        <v/>
      </c>
      <c r="U17" s="87" t="str">
        <f t="shared" si="16"/>
        <v/>
      </c>
      <c r="V17" s="89" t="str">
        <f t="shared" si="7"/>
        <v/>
      </c>
      <c r="W17" s="87" t="str">
        <f t="shared" si="17"/>
        <v/>
      </c>
      <c r="X17" s="86" t="str">
        <f t="shared" si="8"/>
        <v/>
      </c>
      <c r="Y17" s="92"/>
      <c r="Z17" s="93"/>
      <c r="AC17" s="81" t="e">
        <f>VLOOKUP(B17,栄養データ!$A$2:$J$482,1,)</f>
        <v>#N/A</v>
      </c>
      <c r="AD17" s="81" t="e">
        <f>VLOOKUP(B17,栄養データ!$A$2:$J$482,3,)</f>
        <v>#N/A</v>
      </c>
      <c r="AE17" s="81" t="e">
        <f>VLOOKUP(B17,栄養データ!$A$2:$J$482,4,)</f>
        <v>#N/A</v>
      </c>
      <c r="AF17" s="81" t="e">
        <f>VLOOKUP(B17,栄養データ!$A$2:$K$482,11,)</f>
        <v>#N/A</v>
      </c>
      <c r="AG17" s="81" t="e">
        <f>VLOOKUP(B17,栄養データ!$A$2:$J$482,5,)</f>
        <v>#N/A</v>
      </c>
      <c r="AH17" s="81" t="e">
        <f>VLOOKUP(B17,栄養データ!$A$2:$J$482,6,)</f>
        <v>#N/A</v>
      </c>
      <c r="AI17" s="81" t="e">
        <f>VLOOKUP(B17,栄養データ!$A$2:$J$482,7,)</f>
        <v>#N/A</v>
      </c>
      <c r="AJ17" s="81" t="e">
        <f>VLOOKUP(B17,栄養データ!$A$2:$J$482,8,)</f>
        <v>#N/A</v>
      </c>
      <c r="AK17" s="81" t="e">
        <f>VLOOKUP(B17,栄養データ!$A$2:$J$482,9,)</f>
        <v>#N/A</v>
      </c>
      <c r="AL17" s="81" t="e">
        <f>VLOOKUP(B17,栄養データ!$A$2:$J$482,10,)</f>
        <v>#N/A</v>
      </c>
    </row>
    <row r="18" spans="1:38" ht="14.25" customHeight="1" x14ac:dyDescent="0.25">
      <c r="A18" s="82"/>
      <c r="B18" s="83"/>
      <c r="C18" s="84"/>
      <c r="D18" s="85" t="str">
        <f t="shared" si="0"/>
        <v/>
      </c>
      <c r="E18" s="86" t="e">
        <f t="shared" si="18"/>
        <v>#N/A</v>
      </c>
      <c r="F18" s="87" t="str">
        <f t="shared" si="9"/>
        <v/>
      </c>
      <c r="G18" s="73" t="str">
        <f t="shared" si="1"/>
        <v/>
      </c>
      <c r="H18" s="88" t="str">
        <f t="shared" si="10"/>
        <v/>
      </c>
      <c r="I18" s="89" t="str">
        <f t="shared" si="2"/>
        <v/>
      </c>
      <c r="J18" s="90"/>
      <c r="K18" s="81" t="str">
        <f t="shared" si="19"/>
        <v/>
      </c>
      <c r="L18" s="86" t="e">
        <f t="shared" si="11"/>
        <v>#N/A</v>
      </c>
      <c r="M18" s="91" t="str">
        <f t="shared" si="12"/>
        <v/>
      </c>
      <c r="N18" s="86" t="str">
        <f t="shared" si="3"/>
        <v/>
      </c>
      <c r="O18" s="87" t="str">
        <f t="shared" si="13"/>
        <v/>
      </c>
      <c r="P18" s="89" t="str">
        <f t="shared" si="4"/>
        <v/>
      </c>
      <c r="Q18" s="87" t="str">
        <f t="shared" si="14"/>
        <v/>
      </c>
      <c r="R18" s="89" t="str">
        <f t="shared" si="5"/>
        <v/>
      </c>
      <c r="S18" s="87" t="str">
        <f t="shared" si="15"/>
        <v/>
      </c>
      <c r="T18" s="89" t="str">
        <f t="shared" si="6"/>
        <v/>
      </c>
      <c r="U18" s="87" t="str">
        <f t="shared" si="16"/>
        <v/>
      </c>
      <c r="V18" s="89" t="str">
        <f t="shared" si="7"/>
        <v/>
      </c>
      <c r="W18" s="87" t="str">
        <f t="shared" si="17"/>
        <v/>
      </c>
      <c r="X18" s="86" t="str">
        <f t="shared" si="8"/>
        <v/>
      </c>
      <c r="Y18" s="92"/>
      <c r="Z18" s="93"/>
      <c r="AC18" s="81" t="e">
        <f>VLOOKUP(B18,栄養データ!$A$2:$J$482,1,)</f>
        <v>#N/A</v>
      </c>
      <c r="AD18" s="81" t="e">
        <f>VLOOKUP(B18,栄養データ!$A$2:$J$482,3,)</f>
        <v>#N/A</v>
      </c>
      <c r="AE18" s="81" t="e">
        <f>VLOOKUP(B18,栄養データ!$A$2:$J$482,4,)</f>
        <v>#N/A</v>
      </c>
      <c r="AF18" s="81" t="e">
        <f>VLOOKUP(B18,栄養データ!$A$2:$K$482,11,)</f>
        <v>#N/A</v>
      </c>
      <c r="AG18" s="81" t="e">
        <f>VLOOKUP(B18,栄養データ!$A$2:$J$482,5,)</f>
        <v>#N/A</v>
      </c>
      <c r="AH18" s="81" t="e">
        <f>VLOOKUP(B18,栄養データ!$A$2:$J$482,6,)</f>
        <v>#N/A</v>
      </c>
      <c r="AI18" s="81" t="e">
        <f>VLOOKUP(B18,栄養データ!$A$2:$J$482,7,)</f>
        <v>#N/A</v>
      </c>
      <c r="AJ18" s="81" t="e">
        <f>VLOOKUP(B18,栄養データ!$A$2:$J$482,8,)</f>
        <v>#N/A</v>
      </c>
      <c r="AK18" s="81" t="e">
        <f>VLOOKUP(B18,栄養データ!$A$2:$J$482,9,)</f>
        <v>#N/A</v>
      </c>
      <c r="AL18" s="81" t="e">
        <f>VLOOKUP(B18,栄養データ!$A$2:$J$482,10,)</f>
        <v>#N/A</v>
      </c>
    </row>
    <row r="19" spans="1:38" ht="14.25" customHeight="1" x14ac:dyDescent="0.25">
      <c r="A19" s="82"/>
      <c r="B19" s="83"/>
      <c r="C19" s="84"/>
      <c r="D19" s="85" t="str">
        <f t="shared" si="0"/>
        <v/>
      </c>
      <c r="E19" s="86" t="e">
        <f t="shared" si="18"/>
        <v>#N/A</v>
      </c>
      <c r="F19" s="87" t="str">
        <f t="shared" si="9"/>
        <v/>
      </c>
      <c r="G19" s="73" t="str">
        <f t="shared" si="1"/>
        <v/>
      </c>
      <c r="H19" s="88" t="str">
        <f t="shared" si="10"/>
        <v/>
      </c>
      <c r="I19" s="89" t="str">
        <f t="shared" si="2"/>
        <v/>
      </c>
      <c r="J19" s="90"/>
      <c r="K19" s="81" t="str">
        <f t="shared" si="19"/>
        <v/>
      </c>
      <c r="L19" s="86" t="e">
        <f t="shared" si="11"/>
        <v>#N/A</v>
      </c>
      <c r="M19" s="91" t="str">
        <f t="shared" si="12"/>
        <v/>
      </c>
      <c r="N19" s="86" t="str">
        <f t="shared" si="3"/>
        <v/>
      </c>
      <c r="O19" s="87" t="str">
        <f t="shared" si="13"/>
        <v/>
      </c>
      <c r="P19" s="89" t="str">
        <f t="shared" si="4"/>
        <v/>
      </c>
      <c r="Q19" s="87" t="str">
        <f t="shared" si="14"/>
        <v/>
      </c>
      <c r="R19" s="89" t="str">
        <f t="shared" si="5"/>
        <v/>
      </c>
      <c r="S19" s="87" t="str">
        <f t="shared" si="15"/>
        <v/>
      </c>
      <c r="T19" s="89" t="str">
        <f t="shared" si="6"/>
        <v/>
      </c>
      <c r="U19" s="87" t="str">
        <f t="shared" si="16"/>
        <v/>
      </c>
      <c r="V19" s="89" t="str">
        <f t="shared" si="7"/>
        <v/>
      </c>
      <c r="W19" s="87" t="str">
        <f t="shared" si="17"/>
        <v/>
      </c>
      <c r="X19" s="86" t="str">
        <f t="shared" si="8"/>
        <v/>
      </c>
      <c r="Y19" s="92"/>
      <c r="Z19" s="93"/>
      <c r="AC19" s="81" t="e">
        <f>VLOOKUP(B19,栄養データ!$A$2:$J$482,1,)</f>
        <v>#N/A</v>
      </c>
      <c r="AD19" s="81" t="e">
        <f>VLOOKUP(B19,栄養データ!$A$2:$J$482,3,)</f>
        <v>#N/A</v>
      </c>
      <c r="AE19" s="81" t="e">
        <f>VLOOKUP(B19,栄養データ!$A$2:$J$482,4,)</f>
        <v>#N/A</v>
      </c>
      <c r="AF19" s="81" t="e">
        <f>VLOOKUP(B19,栄養データ!$A$2:$K$482,11,)</f>
        <v>#N/A</v>
      </c>
      <c r="AG19" s="81" t="e">
        <f>VLOOKUP(B19,栄養データ!$A$2:$J$482,5,)</f>
        <v>#N/A</v>
      </c>
      <c r="AH19" s="81" t="e">
        <f>VLOOKUP(B19,栄養データ!$A$2:$J$482,6,)</f>
        <v>#N/A</v>
      </c>
      <c r="AI19" s="81" t="e">
        <f>VLOOKUP(B19,栄養データ!$A$2:$J$482,7,)</f>
        <v>#N/A</v>
      </c>
      <c r="AJ19" s="81" t="e">
        <f>VLOOKUP(B19,栄養データ!$A$2:$J$482,8,)</f>
        <v>#N/A</v>
      </c>
      <c r="AK19" s="81" t="e">
        <f>VLOOKUP(B19,栄養データ!$A$2:$J$482,9,)</f>
        <v>#N/A</v>
      </c>
      <c r="AL19" s="81" t="e">
        <f>VLOOKUP(B19,栄養データ!$A$2:$J$482,10,)</f>
        <v>#N/A</v>
      </c>
    </row>
    <row r="20" spans="1:38" ht="14.25" customHeight="1" x14ac:dyDescent="0.25">
      <c r="A20" s="82"/>
      <c r="B20" s="83"/>
      <c r="C20" s="84"/>
      <c r="D20" s="85" t="str">
        <f t="shared" si="0"/>
        <v/>
      </c>
      <c r="E20" s="86" t="e">
        <f t="shared" si="18"/>
        <v>#N/A</v>
      </c>
      <c r="F20" s="87" t="str">
        <f t="shared" si="9"/>
        <v/>
      </c>
      <c r="G20" s="73" t="str">
        <f t="shared" si="1"/>
        <v/>
      </c>
      <c r="H20" s="88" t="str">
        <f t="shared" si="10"/>
        <v/>
      </c>
      <c r="I20" s="89" t="str">
        <f t="shared" si="2"/>
        <v/>
      </c>
      <c r="J20" s="90"/>
      <c r="K20" s="81" t="str">
        <f t="shared" si="19"/>
        <v/>
      </c>
      <c r="L20" s="86" t="e">
        <f t="shared" si="11"/>
        <v>#N/A</v>
      </c>
      <c r="M20" s="91" t="str">
        <f t="shared" si="12"/>
        <v/>
      </c>
      <c r="N20" s="86" t="str">
        <f t="shared" si="3"/>
        <v/>
      </c>
      <c r="O20" s="87" t="str">
        <f t="shared" si="13"/>
        <v/>
      </c>
      <c r="P20" s="89" t="str">
        <f t="shared" si="4"/>
        <v/>
      </c>
      <c r="Q20" s="87" t="str">
        <f t="shared" si="14"/>
        <v/>
      </c>
      <c r="R20" s="89" t="str">
        <f t="shared" si="5"/>
        <v/>
      </c>
      <c r="S20" s="87" t="str">
        <f t="shared" si="15"/>
        <v/>
      </c>
      <c r="T20" s="89" t="str">
        <f t="shared" si="6"/>
        <v/>
      </c>
      <c r="U20" s="87" t="str">
        <f t="shared" si="16"/>
        <v/>
      </c>
      <c r="V20" s="89" t="str">
        <f t="shared" si="7"/>
        <v/>
      </c>
      <c r="W20" s="87" t="str">
        <f t="shared" si="17"/>
        <v/>
      </c>
      <c r="X20" s="86" t="str">
        <f t="shared" si="8"/>
        <v/>
      </c>
      <c r="Y20" s="92"/>
      <c r="Z20" s="95"/>
      <c r="AC20" s="81" t="e">
        <f>VLOOKUP(B20,栄養データ!$A$2:$J$482,1,)</f>
        <v>#N/A</v>
      </c>
      <c r="AD20" s="81" t="e">
        <f>VLOOKUP(B20,栄養データ!$A$2:$J$482,3,)</f>
        <v>#N/A</v>
      </c>
      <c r="AE20" s="81" t="e">
        <f>VLOOKUP(B20,栄養データ!$A$2:$J$482,4,)</f>
        <v>#N/A</v>
      </c>
      <c r="AF20" s="81" t="e">
        <f>VLOOKUP(B20,栄養データ!$A$2:$K$482,11,)</f>
        <v>#N/A</v>
      </c>
      <c r="AG20" s="81" t="e">
        <f>VLOOKUP(B20,栄養データ!$A$2:$J$482,5,)</f>
        <v>#N/A</v>
      </c>
      <c r="AH20" s="81" t="e">
        <f>VLOOKUP(B20,栄養データ!$A$2:$J$482,6,)</f>
        <v>#N/A</v>
      </c>
      <c r="AI20" s="81" t="e">
        <f>VLOOKUP(B20,栄養データ!$A$2:$J$482,7,)</f>
        <v>#N/A</v>
      </c>
      <c r="AJ20" s="81" t="e">
        <f>VLOOKUP(B20,栄養データ!$A$2:$J$482,8,)</f>
        <v>#N/A</v>
      </c>
      <c r="AK20" s="81" t="e">
        <f>VLOOKUP(B20,栄養データ!$A$2:$J$482,9,)</f>
        <v>#N/A</v>
      </c>
      <c r="AL20" s="81" t="e">
        <f>VLOOKUP(B20,栄養データ!$A$2:$J$482,10,)</f>
        <v>#N/A</v>
      </c>
    </row>
    <row r="21" spans="1:38" ht="14.25" customHeight="1" x14ac:dyDescent="0.25">
      <c r="A21" s="82"/>
      <c r="B21" s="83"/>
      <c r="C21" s="84"/>
      <c r="D21" s="85" t="str">
        <f t="shared" si="0"/>
        <v/>
      </c>
      <c r="E21" s="86" t="e">
        <f t="shared" si="18"/>
        <v>#N/A</v>
      </c>
      <c r="F21" s="87" t="str">
        <f t="shared" si="9"/>
        <v/>
      </c>
      <c r="G21" s="73" t="str">
        <f t="shared" si="1"/>
        <v/>
      </c>
      <c r="H21" s="88" t="str">
        <f t="shared" si="10"/>
        <v/>
      </c>
      <c r="I21" s="89" t="str">
        <f t="shared" si="2"/>
        <v/>
      </c>
      <c r="J21" s="90"/>
      <c r="K21" s="81" t="str">
        <f t="shared" si="19"/>
        <v/>
      </c>
      <c r="L21" s="86" t="e">
        <f t="shared" si="11"/>
        <v>#N/A</v>
      </c>
      <c r="M21" s="91" t="str">
        <f t="shared" si="12"/>
        <v/>
      </c>
      <c r="N21" s="86" t="str">
        <f t="shared" si="3"/>
        <v/>
      </c>
      <c r="O21" s="87" t="str">
        <f t="shared" si="13"/>
        <v/>
      </c>
      <c r="P21" s="89" t="str">
        <f t="shared" si="4"/>
        <v/>
      </c>
      <c r="Q21" s="87" t="str">
        <f t="shared" si="14"/>
        <v/>
      </c>
      <c r="R21" s="89" t="str">
        <f t="shared" si="5"/>
        <v/>
      </c>
      <c r="S21" s="87" t="str">
        <f t="shared" si="15"/>
        <v/>
      </c>
      <c r="T21" s="89" t="str">
        <f t="shared" si="6"/>
        <v/>
      </c>
      <c r="U21" s="87" t="str">
        <f t="shared" si="16"/>
        <v/>
      </c>
      <c r="V21" s="89" t="str">
        <f t="shared" si="7"/>
        <v/>
      </c>
      <c r="W21" s="87" t="str">
        <f t="shared" si="17"/>
        <v/>
      </c>
      <c r="X21" s="86" t="str">
        <f t="shared" si="8"/>
        <v/>
      </c>
      <c r="Y21" s="92"/>
      <c r="Z21" s="95"/>
      <c r="AC21" s="81" t="e">
        <f>VLOOKUP(B21,栄養データ!$A$2:$J$482,1,)</f>
        <v>#N/A</v>
      </c>
      <c r="AD21" s="81" t="e">
        <f>VLOOKUP(B21,栄養データ!$A$2:$J$482,3,)</f>
        <v>#N/A</v>
      </c>
      <c r="AE21" s="81" t="e">
        <f>VLOOKUP(B21,栄養データ!$A$2:$J$482,4,)</f>
        <v>#N/A</v>
      </c>
      <c r="AF21" s="81" t="e">
        <f>VLOOKUP(B21,栄養データ!$A$2:$K$482,11,)</f>
        <v>#N/A</v>
      </c>
      <c r="AG21" s="81" t="e">
        <f>VLOOKUP(B21,栄養データ!$A$2:$J$482,5,)</f>
        <v>#N/A</v>
      </c>
      <c r="AH21" s="81" t="e">
        <f>VLOOKUP(B21,栄養データ!$A$2:$J$482,6,)</f>
        <v>#N/A</v>
      </c>
      <c r="AI21" s="81" t="e">
        <f>VLOOKUP(B21,栄養データ!$A$2:$J$482,7,)</f>
        <v>#N/A</v>
      </c>
      <c r="AJ21" s="81" t="e">
        <f>VLOOKUP(B21,栄養データ!$A$2:$J$482,8,)</f>
        <v>#N/A</v>
      </c>
      <c r="AK21" s="81" t="e">
        <f>VLOOKUP(B21,栄養データ!$A$2:$J$482,9,)</f>
        <v>#N/A</v>
      </c>
      <c r="AL21" s="81" t="e">
        <f>VLOOKUP(B21,栄養データ!$A$2:$J$482,10,)</f>
        <v>#N/A</v>
      </c>
    </row>
    <row r="22" spans="1:38" ht="14.25" customHeight="1" x14ac:dyDescent="0.25">
      <c r="A22" s="82"/>
      <c r="B22" s="83"/>
      <c r="C22" s="84"/>
      <c r="D22" s="85" t="str">
        <f t="shared" si="0"/>
        <v/>
      </c>
      <c r="E22" s="86" t="e">
        <f t="shared" si="18"/>
        <v>#N/A</v>
      </c>
      <c r="F22" s="87" t="str">
        <f t="shared" si="9"/>
        <v/>
      </c>
      <c r="G22" s="73" t="str">
        <f t="shared" si="1"/>
        <v/>
      </c>
      <c r="H22" s="88" t="str">
        <f t="shared" si="10"/>
        <v/>
      </c>
      <c r="I22" s="89" t="str">
        <f t="shared" si="2"/>
        <v/>
      </c>
      <c r="J22" s="90"/>
      <c r="K22" s="81" t="str">
        <f t="shared" si="19"/>
        <v/>
      </c>
      <c r="L22" s="86" t="e">
        <f t="shared" si="11"/>
        <v>#N/A</v>
      </c>
      <c r="M22" s="91" t="str">
        <f t="shared" si="12"/>
        <v/>
      </c>
      <c r="N22" s="86" t="str">
        <f t="shared" si="3"/>
        <v/>
      </c>
      <c r="O22" s="87" t="str">
        <f t="shared" si="13"/>
        <v/>
      </c>
      <c r="P22" s="89" t="str">
        <f t="shared" si="4"/>
        <v/>
      </c>
      <c r="Q22" s="87" t="str">
        <f t="shared" si="14"/>
        <v/>
      </c>
      <c r="R22" s="89" t="str">
        <f t="shared" si="5"/>
        <v/>
      </c>
      <c r="S22" s="87" t="str">
        <f t="shared" si="15"/>
        <v/>
      </c>
      <c r="T22" s="89" t="str">
        <f t="shared" si="6"/>
        <v/>
      </c>
      <c r="U22" s="87" t="str">
        <f t="shared" si="16"/>
        <v/>
      </c>
      <c r="V22" s="89" t="str">
        <f t="shared" si="7"/>
        <v/>
      </c>
      <c r="W22" s="87" t="str">
        <f t="shared" si="17"/>
        <v/>
      </c>
      <c r="X22" s="86" t="str">
        <f t="shared" si="8"/>
        <v/>
      </c>
      <c r="Y22" s="92"/>
      <c r="Z22" s="95"/>
      <c r="AC22" s="81" t="e">
        <f>VLOOKUP(B22,栄養データ!$A$2:$J$482,1,)</f>
        <v>#N/A</v>
      </c>
      <c r="AD22" s="81" t="e">
        <f>VLOOKUP(B22,栄養データ!$A$2:$J$482,3,)</f>
        <v>#N/A</v>
      </c>
      <c r="AE22" s="81" t="e">
        <f>VLOOKUP(B22,栄養データ!$A$2:$J$482,4,)</f>
        <v>#N/A</v>
      </c>
      <c r="AF22" s="81" t="e">
        <f>VLOOKUP(B22,栄養データ!$A$2:$K$482,11,)</f>
        <v>#N/A</v>
      </c>
      <c r="AG22" s="81" t="e">
        <f>VLOOKUP(B22,栄養データ!$A$2:$J$482,5,)</f>
        <v>#N/A</v>
      </c>
      <c r="AH22" s="81" t="e">
        <f>VLOOKUP(B22,栄養データ!$A$2:$J$482,6,)</f>
        <v>#N/A</v>
      </c>
      <c r="AI22" s="81" t="e">
        <f>VLOOKUP(B22,栄養データ!$A$2:$J$482,7,)</f>
        <v>#N/A</v>
      </c>
      <c r="AJ22" s="81" t="e">
        <f>VLOOKUP(B22,栄養データ!$A$2:$J$482,8,)</f>
        <v>#N/A</v>
      </c>
      <c r="AK22" s="81" t="e">
        <f>VLOOKUP(B22,栄養データ!$A$2:$J$482,9,)</f>
        <v>#N/A</v>
      </c>
      <c r="AL22" s="81" t="e">
        <f>VLOOKUP(B22,栄養データ!$A$2:$J$482,10,)</f>
        <v>#N/A</v>
      </c>
    </row>
    <row r="23" spans="1:38" ht="14.25" customHeight="1" x14ac:dyDescent="0.25">
      <c r="A23" s="82"/>
      <c r="B23" s="83"/>
      <c r="C23" s="84"/>
      <c r="D23" s="85" t="str">
        <f t="shared" si="0"/>
        <v/>
      </c>
      <c r="E23" s="86" t="e">
        <f t="shared" si="18"/>
        <v>#N/A</v>
      </c>
      <c r="F23" s="87" t="str">
        <f t="shared" si="9"/>
        <v/>
      </c>
      <c r="G23" s="73" t="str">
        <f t="shared" si="1"/>
        <v/>
      </c>
      <c r="H23" s="88" t="str">
        <f t="shared" si="10"/>
        <v/>
      </c>
      <c r="I23" s="89" t="str">
        <f t="shared" si="2"/>
        <v/>
      </c>
      <c r="J23" s="90"/>
      <c r="K23" s="81" t="str">
        <f t="shared" si="19"/>
        <v/>
      </c>
      <c r="L23" s="86" t="e">
        <f t="shared" si="11"/>
        <v>#N/A</v>
      </c>
      <c r="M23" s="91" t="str">
        <f t="shared" si="12"/>
        <v/>
      </c>
      <c r="N23" s="86" t="str">
        <f t="shared" si="3"/>
        <v/>
      </c>
      <c r="O23" s="87" t="str">
        <f t="shared" si="13"/>
        <v/>
      </c>
      <c r="P23" s="89" t="str">
        <f t="shared" si="4"/>
        <v/>
      </c>
      <c r="Q23" s="87" t="str">
        <f t="shared" si="14"/>
        <v/>
      </c>
      <c r="R23" s="89" t="str">
        <f t="shared" si="5"/>
        <v/>
      </c>
      <c r="S23" s="87" t="str">
        <f t="shared" si="15"/>
        <v/>
      </c>
      <c r="T23" s="89" t="str">
        <f t="shared" si="6"/>
        <v/>
      </c>
      <c r="U23" s="87" t="str">
        <f t="shared" si="16"/>
        <v/>
      </c>
      <c r="V23" s="89" t="str">
        <f t="shared" si="7"/>
        <v/>
      </c>
      <c r="W23" s="87" t="str">
        <f t="shared" si="17"/>
        <v/>
      </c>
      <c r="X23" s="86" t="str">
        <f t="shared" si="8"/>
        <v/>
      </c>
      <c r="Y23" s="92"/>
      <c r="Z23" s="96"/>
      <c r="AC23" s="81" t="e">
        <f>VLOOKUP(B23,栄養データ!$A$2:$J$482,1,)</f>
        <v>#N/A</v>
      </c>
      <c r="AD23" s="81" t="e">
        <f>VLOOKUP(B23,栄養データ!$A$2:$J$482,3,)</f>
        <v>#N/A</v>
      </c>
      <c r="AE23" s="81" t="e">
        <f>VLOOKUP(B23,栄養データ!$A$2:$J$482,4,)</f>
        <v>#N/A</v>
      </c>
      <c r="AF23" s="81" t="e">
        <f>VLOOKUP(B23,栄養データ!$A$2:$K$482,11,)</f>
        <v>#N/A</v>
      </c>
      <c r="AG23" s="81" t="e">
        <f>VLOOKUP(B23,栄養データ!$A$2:$J$482,5,)</f>
        <v>#N/A</v>
      </c>
      <c r="AH23" s="81" t="e">
        <f>VLOOKUP(B23,栄養データ!$A$2:$J$482,6,)</f>
        <v>#N/A</v>
      </c>
      <c r="AI23" s="81" t="e">
        <f>VLOOKUP(B23,栄養データ!$A$2:$J$482,7,)</f>
        <v>#N/A</v>
      </c>
      <c r="AJ23" s="81" t="e">
        <f>VLOOKUP(B23,栄養データ!$A$2:$J$482,8,)</f>
        <v>#N/A</v>
      </c>
      <c r="AK23" s="81" t="e">
        <f>VLOOKUP(B23,栄養データ!$A$2:$J$482,9,)</f>
        <v>#N/A</v>
      </c>
      <c r="AL23" s="81" t="e">
        <f>VLOOKUP(B23,栄養データ!$A$2:$J$482,10,)</f>
        <v>#N/A</v>
      </c>
    </row>
    <row r="24" spans="1:38" ht="14.25" customHeight="1" x14ac:dyDescent="0.25">
      <c r="A24" s="82"/>
      <c r="B24" s="83"/>
      <c r="C24" s="84"/>
      <c r="D24" s="85" t="str">
        <f t="shared" si="0"/>
        <v/>
      </c>
      <c r="E24" s="86" t="e">
        <f t="shared" si="18"/>
        <v>#N/A</v>
      </c>
      <c r="F24" s="87" t="str">
        <f t="shared" si="9"/>
        <v/>
      </c>
      <c r="G24" s="73" t="str">
        <f t="shared" si="1"/>
        <v/>
      </c>
      <c r="H24" s="88" t="str">
        <f t="shared" si="10"/>
        <v/>
      </c>
      <c r="I24" s="89" t="str">
        <f t="shared" si="2"/>
        <v/>
      </c>
      <c r="J24" s="90"/>
      <c r="K24" s="81" t="str">
        <f t="shared" si="19"/>
        <v/>
      </c>
      <c r="L24" s="86" t="e">
        <f t="shared" si="11"/>
        <v>#N/A</v>
      </c>
      <c r="M24" s="91" t="str">
        <f t="shared" si="12"/>
        <v/>
      </c>
      <c r="N24" s="86" t="str">
        <f t="shared" si="3"/>
        <v/>
      </c>
      <c r="O24" s="87" t="str">
        <f t="shared" si="13"/>
        <v/>
      </c>
      <c r="P24" s="89" t="str">
        <f t="shared" si="4"/>
        <v/>
      </c>
      <c r="Q24" s="87" t="str">
        <f t="shared" si="14"/>
        <v/>
      </c>
      <c r="R24" s="89" t="str">
        <f t="shared" si="5"/>
        <v/>
      </c>
      <c r="S24" s="87" t="str">
        <f t="shared" si="15"/>
        <v/>
      </c>
      <c r="T24" s="89" t="str">
        <f t="shared" si="6"/>
        <v/>
      </c>
      <c r="U24" s="87" t="str">
        <f t="shared" si="16"/>
        <v/>
      </c>
      <c r="V24" s="89" t="str">
        <f t="shared" si="7"/>
        <v/>
      </c>
      <c r="W24" s="87" t="str">
        <f t="shared" si="17"/>
        <v/>
      </c>
      <c r="X24" s="86" t="str">
        <f t="shared" si="8"/>
        <v/>
      </c>
      <c r="Y24" s="92"/>
      <c r="Z24" s="97"/>
      <c r="AC24" s="81" t="e">
        <f>VLOOKUP(B24,栄養データ!$A$2:$J$482,1,)</f>
        <v>#N/A</v>
      </c>
      <c r="AD24" s="81" t="e">
        <f>VLOOKUP(B24,栄養データ!$A$2:$J$482,3,)</f>
        <v>#N/A</v>
      </c>
      <c r="AE24" s="81" t="e">
        <f>VLOOKUP(B24,栄養データ!$A$2:$J$482,4,)</f>
        <v>#N/A</v>
      </c>
      <c r="AF24" s="81" t="e">
        <f>VLOOKUP(B24,栄養データ!$A$2:$K$482,11,)</f>
        <v>#N/A</v>
      </c>
      <c r="AG24" s="81" t="e">
        <f>VLOOKUP(B24,栄養データ!$A$2:$J$482,5,)</f>
        <v>#N/A</v>
      </c>
      <c r="AH24" s="81" t="e">
        <f>VLOOKUP(B24,栄養データ!$A$2:$J$482,6,)</f>
        <v>#N/A</v>
      </c>
      <c r="AI24" s="81" t="e">
        <f>VLOOKUP(B24,栄養データ!$A$2:$J$482,7,)</f>
        <v>#N/A</v>
      </c>
      <c r="AJ24" s="81" t="e">
        <f>VLOOKUP(B24,栄養データ!$A$2:$J$482,8,)</f>
        <v>#N/A</v>
      </c>
      <c r="AK24" s="81" t="e">
        <f>VLOOKUP(B24,栄養データ!$A$2:$J$482,9,)</f>
        <v>#N/A</v>
      </c>
      <c r="AL24" s="81" t="e">
        <f>VLOOKUP(B24,栄養データ!$A$2:$J$482,10,)</f>
        <v>#N/A</v>
      </c>
    </row>
    <row r="25" spans="1:38" ht="14.25" customHeight="1" x14ac:dyDescent="0.25">
      <c r="A25" s="82"/>
      <c r="B25" s="83"/>
      <c r="C25" s="84"/>
      <c r="D25" s="85" t="str">
        <f t="shared" si="0"/>
        <v/>
      </c>
      <c r="E25" s="86" t="e">
        <f t="shared" si="18"/>
        <v>#N/A</v>
      </c>
      <c r="F25" s="87" t="str">
        <f t="shared" si="9"/>
        <v/>
      </c>
      <c r="G25" s="73" t="str">
        <f t="shared" si="1"/>
        <v/>
      </c>
      <c r="H25" s="88" t="str">
        <f t="shared" si="10"/>
        <v/>
      </c>
      <c r="I25" s="89" t="str">
        <f t="shared" si="2"/>
        <v/>
      </c>
      <c r="J25" s="90"/>
      <c r="K25" s="81" t="str">
        <f>IF(B25="","",L25)</f>
        <v/>
      </c>
      <c r="L25" s="86" t="e">
        <f t="shared" si="11"/>
        <v>#N/A</v>
      </c>
      <c r="M25" s="91" t="str">
        <f t="shared" si="12"/>
        <v/>
      </c>
      <c r="N25" s="86" t="str">
        <f t="shared" si="3"/>
        <v/>
      </c>
      <c r="O25" s="87" t="str">
        <f t="shared" si="13"/>
        <v/>
      </c>
      <c r="P25" s="89" t="str">
        <f t="shared" si="4"/>
        <v/>
      </c>
      <c r="Q25" s="87" t="str">
        <f t="shared" si="14"/>
        <v/>
      </c>
      <c r="R25" s="89" t="str">
        <f t="shared" si="5"/>
        <v/>
      </c>
      <c r="S25" s="87" t="str">
        <f t="shared" si="15"/>
        <v/>
      </c>
      <c r="T25" s="89" t="str">
        <f t="shared" si="6"/>
        <v/>
      </c>
      <c r="U25" s="87" t="str">
        <f t="shared" si="16"/>
        <v/>
      </c>
      <c r="V25" s="89" t="str">
        <f t="shared" si="7"/>
        <v/>
      </c>
      <c r="W25" s="87" t="str">
        <f t="shared" si="17"/>
        <v/>
      </c>
      <c r="X25" s="86" t="str">
        <f t="shared" si="8"/>
        <v/>
      </c>
      <c r="Y25" s="92"/>
      <c r="Z25" s="97"/>
      <c r="AC25" s="81" t="e">
        <f>VLOOKUP(B25,栄養データ!$A$2:$J$482,1,)</f>
        <v>#N/A</v>
      </c>
      <c r="AD25" s="81" t="e">
        <f>VLOOKUP(B25,栄養データ!$A$2:$J$482,3,)</f>
        <v>#N/A</v>
      </c>
      <c r="AE25" s="81" t="e">
        <f>VLOOKUP(B25,栄養データ!$A$2:$J$482,4,)</f>
        <v>#N/A</v>
      </c>
      <c r="AF25" s="81" t="e">
        <f>VLOOKUP(B25,栄養データ!$A$2:$K$482,11,)</f>
        <v>#N/A</v>
      </c>
      <c r="AG25" s="81" t="e">
        <f>VLOOKUP(B25,栄養データ!$A$2:$J$482,5,)</f>
        <v>#N/A</v>
      </c>
      <c r="AH25" s="81" t="e">
        <f>VLOOKUP(B25,栄養データ!$A$2:$J$482,6,)</f>
        <v>#N/A</v>
      </c>
      <c r="AI25" s="81" t="e">
        <f>VLOOKUP(B25,栄養データ!$A$2:$J$482,7,)</f>
        <v>#N/A</v>
      </c>
      <c r="AJ25" s="81" t="e">
        <f>VLOOKUP(B25,栄養データ!$A$2:$J$482,8,)</f>
        <v>#N/A</v>
      </c>
      <c r="AK25" s="81" t="e">
        <f>VLOOKUP(B25,栄養データ!$A$2:$J$482,9,)</f>
        <v>#N/A</v>
      </c>
      <c r="AL25" s="81" t="e">
        <f>VLOOKUP(B25,栄養データ!$A$2:$J$482,10,)</f>
        <v>#N/A</v>
      </c>
    </row>
    <row r="26" spans="1:38" ht="14.25" customHeight="1" x14ac:dyDescent="0.25">
      <c r="A26" s="94"/>
      <c r="B26" s="83"/>
      <c r="C26" s="84"/>
      <c r="D26" s="85" t="str">
        <f t="shared" si="0"/>
        <v/>
      </c>
      <c r="E26" s="86" t="e">
        <f t="shared" si="18"/>
        <v>#N/A</v>
      </c>
      <c r="F26" s="87" t="str">
        <f t="shared" si="9"/>
        <v/>
      </c>
      <c r="G26" s="73" t="str">
        <f t="shared" si="1"/>
        <v/>
      </c>
      <c r="H26" s="88" t="str">
        <f t="shared" si="10"/>
        <v/>
      </c>
      <c r="I26" s="89" t="str">
        <f t="shared" si="2"/>
        <v/>
      </c>
      <c r="J26" s="90"/>
      <c r="K26" s="81" t="str">
        <f t="shared" si="19"/>
        <v/>
      </c>
      <c r="L26" s="86" t="e">
        <f t="shared" si="11"/>
        <v>#N/A</v>
      </c>
      <c r="M26" s="91" t="str">
        <f t="shared" si="12"/>
        <v/>
      </c>
      <c r="N26" s="86" t="str">
        <f t="shared" si="3"/>
        <v/>
      </c>
      <c r="O26" s="87" t="str">
        <f t="shared" si="13"/>
        <v/>
      </c>
      <c r="P26" s="89" t="str">
        <f t="shared" si="4"/>
        <v/>
      </c>
      <c r="Q26" s="87" t="str">
        <f t="shared" si="14"/>
        <v/>
      </c>
      <c r="R26" s="89" t="str">
        <f t="shared" si="5"/>
        <v/>
      </c>
      <c r="S26" s="87" t="str">
        <f t="shared" si="15"/>
        <v/>
      </c>
      <c r="T26" s="89" t="str">
        <f t="shared" si="6"/>
        <v/>
      </c>
      <c r="U26" s="87" t="str">
        <f t="shared" si="16"/>
        <v/>
      </c>
      <c r="V26" s="89" t="str">
        <f t="shared" si="7"/>
        <v/>
      </c>
      <c r="W26" s="87" t="str">
        <f t="shared" si="17"/>
        <v/>
      </c>
      <c r="X26" s="86" t="str">
        <f t="shared" si="8"/>
        <v/>
      </c>
      <c r="Y26" s="92"/>
      <c r="Z26" s="97"/>
      <c r="AC26" s="81" t="e">
        <f>VLOOKUP(B26,栄養データ!$A$2:$J$482,1,)</f>
        <v>#N/A</v>
      </c>
      <c r="AD26" s="81" t="e">
        <f>VLOOKUP(B26,栄養データ!$A$2:$J$482,3,)</f>
        <v>#N/A</v>
      </c>
      <c r="AE26" s="81" t="e">
        <f>VLOOKUP(B26,栄養データ!$A$2:$J$482,4,)</f>
        <v>#N/A</v>
      </c>
      <c r="AF26" s="81" t="e">
        <f>VLOOKUP(B26,栄養データ!$A$2:$K$482,11,)</f>
        <v>#N/A</v>
      </c>
      <c r="AG26" s="81" t="e">
        <f>VLOOKUP(B26,栄養データ!$A$2:$J$482,5,)</f>
        <v>#N/A</v>
      </c>
      <c r="AH26" s="81" t="e">
        <f>VLOOKUP(B26,栄養データ!$A$2:$J$482,6,)</f>
        <v>#N/A</v>
      </c>
      <c r="AI26" s="81" t="e">
        <f>VLOOKUP(B26,栄養データ!$A$2:$J$482,7,)</f>
        <v>#N/A</v>
      </c>
      <c r="AJ26" s="81" t="e">
        <f>VLOOKUP(B26,栄養データ!$A$2:$J$482,8,)</f>
        <v>#N/A</v>
      </c>
      <c r="AK26" s="81" t="e">
        <f>VLOOKUP(B26,栄養データ!$A$2:$J$482,9,)</f>
        <v>#N/A</v>
      </c>
      <c r="AL26" s="81" t="e">
        <f>VLOOKUP(B26,栄養データ!$A$2:$J$482,10,)</f>
        <v>#N/A</v>
      </c>
    </row>
    <row r="27" spans="1:38" ht="14.25" customHeight="1" x14ac:dyDescent="0.25">
      <c r="A27" s="94"/>
      <c r="B27" s="83"/>
      <c r="C27" s="84"/>
      <c r="D27" s="85" t="str">
        <f t="shared" si="0"/>
        <v/>
      </c>
      <c r="E27" s="86" t="e">
        <f>IF(AD27="","",AD27)</f>
        <v>#N/A</v>
      </c>
      <c r="F27" s="87" t="str">
        <f t="shared" si="9"/>
        <v/>
      </c>
      <c r="G27" s="73" t="str">
        <f t="shared" si="1"/>
        <v/>
      </c>
      <c r="H27" s="88" t="str">
        <f t="shared" si="10"/>
        <v/>
      </c>
      <c r="I27" s="89" t="str">
        <f t="shared" si="2"/>
        <v/>
      </c>
      <c r="J27" s="90"/>
      <c r="K27" s="81" t="str">
        <f t="shared" si="19"/>
        <v/>
      </c>
      <c r="L27" s="86" t="e">
        <f t="shared" si="11"/>
        <v>#N/A</v>
      </c>
      <c r="M27" s="91" t="str">
        <f t="shared" si="12"/>
        <v/>
      </c>
      <c r="N27" s="86" t="str">
        <f t="shared" si="3"/>
        <v/>
      </c>
      <c r="O27" s="87" t="str">
        <f t="shared" si="13"/>
        <v/>
      </c>
      <c r="P27" s="89" t="str">
        <f t="shared" si="4"/>
        <v/>
      </c>
      <c r="Q27" s="87" t="str">
        <f t="shared" si="14"/>
        <v/>
      </c>
      <c r="R27" s="89" t="str">
        <f t="shared" si="5"/>
        <v/>
      </c>
      <c r="S27" s="87" t="str">
        <f t="shared" si="15"/>
        <v/>
      </c>
      <c r="T27" s="89" t="str">
        <f t="shared" si="6"/>
        <v/>
      </c>
      <c r="U27" s="87" t="str">
        <f>V27</f>
        <v/>
      </c>
      <c r="V27" s="89" t="str">
        <f t="shared" si="7"/>
        <v/>
      </c>
      <c r="W27" s="87" t="str">
        <f t="shared" si="17"/>
        <v/>
      </c>
      <c r="X27" s="86" t="str">
        <f t="shared" si="8"/>
        <v/>
      </c>
      <c r="Y27" s="92"/>
      <c r="Z27" s="97"/>
      <c r="AC27" s="81" t="e">
        <f>VLOOKUP(B27,栄養データ!$A$2:$J$482,1,)</f>
        <v>#N/A</v>
      </c>
      <c r="AD27" s="81" t="e">
        <f>VLOOKUP(B27,栄養データ!$A$2:$J$482,3,)</f>
        <v>#N/A</v>
      </c>
      <c r="AE27" s="81" t="e">
        <f>VLOOKUP(B27,栄養データ!$A$2:$J$482,4,)</f>
        <v>#N/A</v>
      </c>
      <c r="AF27" s="81" t="e">
        <f>VLOOKUP(B27,栄養データ!$A$2:$K$482,11,)</f>
        <v>#N/A</v>
      </c>
      <c r="AG27" s="81" t="e">
        <f>VLOOKUP(B27,栄養データ!$A$2:$J$482,5,)</f>
        <v>#N/A</v>
      </c>
      <c r="AH27" s="81" t="e">
        <f>VLOOKUP(B27,栄養データ!$A$2:$J$482,6,)</f>
        <v>#N/A</v>
      </c>
      <c r="AI27" s="81" t="e">
        <f>VLOOKUP(B27,栄養データ!$A$2:$J$482,7,)</f>
        <v>#N/A</v>
      </c>
      <c r="AJ27" s="81" t="e">
        <f>VLOOKUP(B27,栄養データ!$A$2:$J$482,8,)</f>
        <v>#N/A</v>
      </c>
      <c r="AK27" s="81" t="e">
        <f>VLOOKUP(B27,栄養データ!$A$2:$J$482,9,)</f>
        <v>#N/A</v>
      </c>
      <c r="AL27" s="81" t="e">
        <f>VLOOKUP(B27,栄養データ!$A$2:$J$482,10,)</f>
        <v>#N/A</v>
      </c>
    </row>
    <row r="28" spans="1:38" ht="14.25" customHeight="1" x14ac:dyDescent="0.25">
      <c r="A28" s="82"/>
      <c r="B28" s="83"/>
      <c r="C28" s="84"/>
      <c r="D28" s="85" t="str">
        <f t="shared" si="0"/>
        <v/>
      </c>
      <c r="E28" s="86" t="e">
        <f>IF(AD28="","",AD28)</f>
        <v>#N/A</v>
      </c>
      <c r="F28" s="87" t="str">
        <f t="shared" si="9"/>
        <v/>
      </c>
      <c r="G28" s="73" t="str">
        <f t="shared" si="1"/>
        <v/>
      </c>
      <c r="H28" s="88" t="str">
        <f t="shared" si="10"/>
        <v/>
      </c>
      <c r="I28" s="89" t="str">
        <f t="shared" si="2"/>
        <v/>
      </c>
      <c r="J28" s="90"/>
      <c r="K28" s="81" t="str">
        <f t="shared" si="19"/>
        <v/>
      </c>
      <c r="L28" s="86" t="e">
        <f t="shared" si="11"/>
        <v>#N/A</v>
      </c>
      <c r="M28" s="91" t="str">
        <f t="shared" si="12"/>
        <v/>
      </c>
      <c r="N28" s="86" t="str">
        <f t="shared" si="3"/>
        <v/>
      </c>
      <c r="O28" s="87" t="str">
        <f>P28</f>
        <v/>
      </c>
      <c r="P28" s="89" t="str">
        <f t="shared" si="4"/>
        <v/>
      </c>
      <c r="Q28" s="87" t="str">
        <f t="shared" si="14"/>
        <v/>
      </c>
      <c r="R28" s="89" t="str">
        <f t="shared" si="5"/>
        <v/>
      </c>
      <c r="S28" s="87" t="str">
        <f t="shared" si="15"/>
        <v/>
      </c>
      <c r="T28" s="89" t="str">
        <f t="shared" si="6"/>
        <v/>
      </c>
      <c r="U28" s="87" t="str">
        <f t="shared" si="16"/>
        <v/>
      </c>
      <c r="V28" s="89" t="str">
        <f t="shared" si="7"/>
        <v/>
      </c>
      <c r="W28" s="87" t="str">
        <f t="shared" si="17"/>
        <v/>
      </c>
      <c r="X28" s="86" t="str">
        <f t="shared" si="8"/>
        <v/>
      </c>
      <c r="Y28" s="92"/>
      <c r="Z28" s="97"/>
      <c r="AC28" s="81" t="e">
        <f>VLOOKUP(B28,栄養データ!$A$2:$J$482,1,)</f>
        <v>#N/A</v>
      </c>
      <c r="AD28" s="81" t="e">
        <f>VLOOKUP(B28,栄養データ!$A$2:$J$482,3,)</f>
        <v>#N/A</v>
      </c>
      <c r="AE28" s="81" t="e">
        <f>VLOOKUP(B28,栄養データ!$A$2:$J$482,4,)</f>
        <v>#N/A</v>
      </c>
      <c r="AF28" s="81" t="e">
        <f>VLOOKUP(B28,栄養データ!$A$2:$K$482,11,)</f>
        <v>#N/A</v>
      </c>
      <c r="AG28" s="81" t="e">
        <f>VLOOKUP(B28,栄養データ!$A$2:$J$482,5,)</f>
        <v>#N/A</v>
      </c>
      <c r="AH28" s="81" t="e">
        <f>VLOOKUP(B28,栄養データ!$A$2:$J$482,6,)</f>
        <v>#N/A</v>
      </c>
      <c r="AI28" s="81" t="e">
        <f>VLOOKUP(B28,栄養データ!$A$2:$J$482,7,)</f>
        <v>#N/A</v>
      </c>
      <c r="AJ28" s="81" t="e">
        <f>VLOOKUP(B28,栄養データ!$A$2:$J$482,8,)</f>
        <v>#N/A</v>
      </c>
      <c r="AK28" s="81" t="e">
        <f>VLOOKUP(B28,栄養データ!$A$2:$J$482,9,)</f>
        <v>#N/A</v>
      </c>
      <c r="AL28" s="81" t="e">
        <f>VLOOKUP(B28,栄養データ!$A$2:$J$482,10,)</f>
        <v>#N/A</v>
      </c>
    </row>
    <row r="29" spans="1:38" ht="14.25" customHeight="1" x14ac:dyDescent="0.25">
      <c r="A29" s="82"/>
      <c r="B29" s="83"/>
      <c r="C29" s="84"/>
      <c r="D29" s="85" t="str">
        <f t="shared" si="0"/>
        <v/>
      </c>
      <c r="E29" s="86" t="e">
        <f>IF(AD29="","",AD29)</f>
        <v>#N/A</v>
      </c>
      <c r="F29" s="87" t="str">
        <f t="shared" si="9"/>
        <v/>
      </c>
      <c r="G29" s="73" t="str">
        <f t="shared" si="1"/>
        <v/>
      </c>
      <c r="H29" s="88" t="str">
        <f t="shared" si="10"/>
        <v/>
      </c>
      <c r="I29" s="89" t="str">
        <f t="shared" si="2"/>
        <v/>
      </c>
      <c r="J29" s="90"/>
      <c r="K29" s="81" t="str">
        <f t="shared" si="19"/>
        <v/>
      </c>
      <c r="L29" s="86" t="e">
        <f t="shared" si="11"/>
        <v>#N/A</v>
      </c>
      <c r="M29" s="91" t="str">
        <f t="shared" si="12"/>
        <v/>
      </c>
      <c r="N29" s="86" t="str">
        <f t="shared" si="3"/>
        <v/>
      </c>
      <c r="O29" s="87" t="str">
        <f t="shared" si="13"/>
        <v/>
      </c>
      <c r="P29" s="89" t="str">
        <f t="shared" si="4"/>
        <v/>
      </c>
      <c r="Q29" s="87" t="str">
        <f t="shared" si="14"/>
        <v/>
      </c>
      <c r="R29" s="89" t="str">
        <f t="shared" si="5"/>
        <v/>
      </c>
      <c r="S29" s="87" t="str">
        <f t="shared" si="15"/>
        <v/>
      </c>
      <c r="T29" s="89" t="str">
        <f t="shared" si="6"/>
        <v/>
      </c>
      <c r="U29" s="87" t="str">
        <f t="shared" si="16"/>
        <v/>
      </c>
      <c r="V29" s="89" t="str">
        <f t="shared" si="7"/>
        <v/>
      </c>
      <c r="W29" s="87" t="str">
        <f t="shared" si="17"/>
        <v/>
      </c>
      <c r="X29" s="86" t="str">
        <f t="shared" si="8"/>
        <v/>
      </c>
      <c r="Y29" s="92"/>
      <c r="Z29" s="97"/>
      <c r="AC29" s="81" t="e">
        <f>VLOOKUP(B29,栄養データ!$A$2:$J$482,1,)</f>
        <v>#N/A</v>
      </c>
      <c r="AD29" s="81" t="e">
        <f>VLOOKUP(B29,栄養データ!$A$2:$J$482,3,)</f>
        <v>#N/A</v>
      </c>
      <c r="AE29" s="81" t="e">
        <f>VLOOKUP(B29,栄養データ!$A$2:$J$482,4,)</f>
        <v>#N/A</v>
      </c>
      <c r="AF29" s="81" t="e">
        <f>VLOOKUP(B29,栄養データ!$A$2:$K$482,11,)</f>
        <v>#N/A</v>
      </c>
      <c r="AG29" s="81" t="e">
        <f>VLOOKUP(B29,栄養データ!$A$2:$J$482,5,)</f>
        <v>#N/A</v>
      </c>
      <c r="AH29" s="81" t="e">
        <f>VLOOKUP(B29,栄養データ!$A$2:$J$482,6,)</f>
        <v>#N/A</v>
      </c>
      <c r="AI29" s="81" t="e">
        <f>VLOOKUP(B29,栄養データ!$A$2:$J$482,7,)</f>
        <v>#N/A</v>
      </c>
      <c r="AJ29" s="81" t="e">
        <f>VLOOKUP(B29,栄養データ!$A$2:$J$482,8,)</f>
        <v>#N/A</v>
      </c>
      <c r="AK29" s="81" t="e">
        <f>VLOOKUP(B29,栄養データ!$A$2:$J$482,9,)</f>
        <v>#N/A</v>
      </c>
      <c r="AL29" s="81" t="e">
        <f>VLOOKUP(B29,栄養データ!$A$2:$J$482,10,)</f>
        <v>#N/A</v>
      </c>
    </row>
    <row r="30" spans="1:38" ht="14.25" customHeight="1" x14ac:dyDescent="0.25">
      <c r="A30" s="82"/>
      <c r="B30" s="83"/>
      <c r="C30" s="84"/>
      <c r="D30" s="85" t="str">
        <f t="shared" si="0"/>
        <v/>
      </c>
      <c r="E30" s="86" t="e">
        <f t="shared" ref="E30:E43" si="20">IF(AD30="","",AD30)</f>
        <v>#N/A</v>
      </c>
      <c r="F30" s="87" t="str">
        <f t="shared" si="9"/>
        <v/>
      </c>
      <c r="G30" s="73" t="str">
        <f t="shared" si="1"/>
        <v/>
      </c>
      <c r="H30" s="88" t="str">
        <f t="shared" si="10"/>
        <v/>
      </c>
      <c r="I30" s="89" t="str">
        <f t="shared" si="2"/>
        <v/>
      </c>
      <c r="J30" s="90"/>
      <c r="K30" s="81" t="str">
        <f t="shared" si="19"/>
        <v/>
      </c>
      <c r="L30" s="86" t="e">
        <f t="shared" si="11"/>
        <v>#N/A</v>
      </c>
      <c r="M30" s="91" t="str">
        <f t="shared" si="12"/>
        <v/>
      </c>
      <c r="N30" s="86" t="str">
        <f t="shared" si="3"/>
        <v/>
      </c>
      <c r="O30" s="87" t="str">
        <f t="shared" si="13"/>
        <v/>
      </c>
      <c r="P30" s="89" t="str">
        <f t="shared" si="4"/>
        <v/>
      </c>
      <c r="Q30" s="87" t="str">
        <f>R30</f>
        <v/>
      </c>
      <c r="R30" s="89" t="str">
        <f t="shared" si="5"/>
        <v/>
      </c>
      <c r="S30" s="87" t="str">
        <f t="shared" si="15"/>
        <v/>
      </c>
      <c r="T30" s="89" t="str">
        <f t="shared" si="6"/>
        <v/>
      </c>
      <c r="U30" s="87" t="str">
        <f t="shared" si="16"/>
        <v/>
      </c>
      <c r="V30" s="89" t="str">
        <f t="shared" si="7"/>
        <v/>
      </c>
      <c r="W30" s="87" t="str">
        <f t="shared" si="17"/>
        <v/>
      </c>
      <c r="X30" s="86" t="str">
        <f t="shared" si="8"/>
        <v/>
      </c>
      <c r="Y30" s="92"/>
      <c r="Z30" s="97"/>
      <c r="AC30" s="81" t="e">
        <f>VLOOKUP(B30,栄養データ!$A$2:$J$482,1,)</f>
        <v>#N/A</v>
      </c>
      <c r="AD30" s="81" t="e">
        <f>VLOOKUP(B30,栄養データ!$A$2:$J$482,3,)</f>
        <v>#N/A</v>
      </c>
      <c r="AE30" s="81" t="e">
        <f>VLOOKUP(B30,栄養データ!$A$2:$J$482,4,)</f>
        <v>#N/A</v>
      </c>
      <c r="AF30" s="81" t="e">
        <f>VLOOKUP(B30,栄養データ!$A$2:$K$482,11,)</f>
        <v>#N/A</v>
      </c>
      <c r="AG30" s="81" t="e">
        <f>VLOOKUP(B30,栄養データ!$A$2:$J$482,5,)</f>
        <v>#N/A</v>
      </c>
      <c r="AH30" s="81" t="e">
        <f>VLOOKUP(B30,栄養データ!$A$2:$J$482,6,)</f>
        <v>#N/A</v>
      </c>
      <c r="AI30" s="81" t="e">
        <f>VLOOKUP(B30,栄養データ!$A$2:$J$482,7,)</f>
        <v>#N/A</v>
      </c>
      <c r="AJ30" s="81" t="e">
        <f>VLOOKUP(B30,栄養データ!$A$2:$J$482,8,)</f>
        <v>#N/A</v>
      </c>
      <c r="AK30" s="81" t="e">
        <f>VLOOKUP(B30,栄養データ!$A$2:$J$482,9,)</f>
        <v>#N/A</v>
      </c>
      <c r="AL30" s="81" t="e">
        <f>VLOOKUP(B30,栄養データ!$A$2:$J$482,10,)</f>
        <v>#N/A</v>
      </c>
    </row>
    <row r="31" spans="1:38" ht="14.25" customHeight="1" x14ac:dyDescent="0.25">
      <c r="A31" s="82"/>
      <c r="B31" s="83"/>
      <c r="C31" s="84"/>
      <c r="D31" s="85" t="str">
        <f t="shared" si="0"/>
        <v/>
      </c>
      <c r="E31" s="86" t="e">
        <f t="shared" si="20"/>
        <v>#N/A</v>
      </c>
      <c r="F31" s="87" t="str">
        <f t="shared" si="9"/>
        <v/>
      </c>
      <c r="G31" s="73" t="str">
        <f t="shared" si="1"/>
        <v/>
      </c>
      <c r="H31" s="88" t="str">
        <f t="shared" si="10"/>
        <v/>
      </c>
      <c r="I31" s="89" t="str">
        <f t="shared" si="2"/>
        <v/>
      </c>
      <c r="J31" s="90"/>
      <c r="K31" s="81" t="str">
        <f t="shared" si="19"/>
        <v/>
      </c>
      <c r="L31" s="86" t="e">
        <f t="shared" si="11"/>
        <v>#N/A</v>
      </c>
      <c r="M31" s="91" t="str">
        <f t="shared" si="12"/>
        <v/>
      </c>
      <c r="N31" s="86" t="str">
        <f t="shared" si="3"/>
        <v/>
      </c>
      <c r="O31" s="87" t="str">
        <f t="shared" si="13"/>
        <v/>
      </c>
      <c r="P31" s="89" t="str">
        <f t="shared" si="4"/>
        <v/>
      </c>
      <c r="Q31" s="87" t="str">
        <f t="shared" si="14"/>
        <v/>
      </c>
      <c r="R31" s="89" t="str">
        <f t="shared" si="5"/>
        <v/>
      </c>
      <c r="S31" s="87" t="str">
        <f t="shared" si="15"/>
        <v/>
      </c>
      <c r="T31" s="89" t="str">
        <f t="shared" si="6"/>
        <v/>
      </c>
      <c r="U31" s="87" t="str">
        <f t="shared" si="16"/>
        <v/>
      </c>
      <c r="V31" s="89" t="str">
        <f t="shared" si="7"/>
        <v/>
      </c>
      <c r="W31" s="87" t="str">
        <f t="shared" si="17"/>
        <v/>
      </c>
      <c r="X31" s="86" t="str">
        <f t="shared" si="8"/>
        <v/>
      </c>
      <c r="Y31" s="92"/>
      <c r="Z31" s="97"/>
      <c r="AC31" s="81" t="e">
        <f>VLOOKUP(B31,栄養データ!$A$2:$J$482,1,)</f>
        <v>#N/A</v>
      </c>
      <c r="AD31" s="81" t="e">
        <f>VLOOKUP(B31,栄養データ!$A$2:$J$482,3,)</f>
        <v>#N/A</v>
      </c>
      <c r="AE31" s="81" t="e">
        <f>VLOOKUP(B31,栄養データ!$A$2:$J$482,4,)</f>
        <v>#N/A</v>
      </c>
      <c r="AF31" s="81" t="e">
        <f>VLOOKUP(B31,栄養データ!$A$2:$K$482,11,)</f>
        <v>#N/A</v>
      </c>
      <c r="AG31" s="81" t="e">
        <f>VLOOKUP(B31,栄養データ!$A$2:$J$482,5,)</f>
        <v>#N/A</v>
      </c>
      <c r="AH31" s="81" t="e">
        <f>VLOOKUP(B31,栄養データ!$A$2:$J$482,6,)</f>
        <v>#N/A</v>
      </c>
      <c r="AI31" s="81" t="e">
        <f>VLOOKUP(B31,栄養データ!$A$2:$J$482,7,)</f>
        <v>#N/A</v>
      </c>
      <c r="AJ31" s="81" t="e">
        <f>VLOOKUP(B31,栄養データ!$A$2:$J$482,8,)</f>
        <v>#N/A</v>
      </c>
      <c r="AK31" s="81" t="e">
        <f>VLOOKUP(B31,栄養データ!$A$2:$J$482,9,)</f>
        <v>#N/A</v>
      </c>
      <c r="AL31" s="81" t="e">
        <f>VLOOKUP(B31,栄養データ!$A$2:$J$482,10,)</f>
        <v>#N/A</v>
      </c>
    </row>
    <row r="32" spans="1:38" ht="14.25" customHeight="1" x14ac:dyDescent="0.25">
      <c r="A32" s="82"/>
      <c r="B32" s="83"/>
      <c r="C32" s="84"/>
      <c r="D32" s="85" t="str">
        <f t="shared" si="0"/>
        <v/>
      </c>
      <c r="E32" s="86" t="e">
        <f t="shared" si="20"/>
        <v>#N/A</v>
      </c>
      <c r="F32" s="87" t="str">
        <f t="shared" si="9"/>
        <v/>
      </c>
      <c r="G32" s="73" t="str">
        <f t="shared" si="1"/>
        <v/>
      </c>
      <c r="H32" s="88" t="str">
        <f t="shared" si="10"/>
        <v/>
      </c>
      <c r="I32" s="89" t="str">
        <f t="shared" si="2"/>
        <v/>
      </c>
      <c r="J32" s="90"/>
      <c r="K32" s="81" t="str">
        <f t="shared" si="19"/>
        <v/>
      </c>
      <c r="L32" s="86" t="e">
        <f t="shared" si="11"/>
        <v>#N/A</v>
      </c>
      <c r="M32" s="91" t="str">
        <f t="shared" si="12"/>
        <v/>
      </c>
      <c r="N32" s="86" t="str">
        <f t="shared" si="3"/>
        <v/>
      </c>
      <c r="O32" s="87" t="str">
        <f t="shared" si="13"/>
        <v/>
      </c>
      <c r="P32" s="89" t="str">
        <f t="shared" si="4"/>
        <v/>
      </c>
      <c r="Q32" s="87" t="str">
        <f t="shared" si="14"/>
        <v/>
      </c>
      <c r="R32" s="89" t="str">
        <f t="shared" si="5"/>
        <v/>
      </c>
      <c r="S32" s="87" t="str">
        <f t="shared" si="15"/>
        <v/>
      </c>
      <c r="T32" s="89" t="str">
        <f t="shared" si="6"/>
        <v/>
      </c>
      <c r="U32" s="87" t="str">
        <f t="shared" si="16"/>
        <v/>
      </c>
      <c r="V32" s="89" t="str">
        <f t="shared" si="7"/>
        <v/>
      </c>
      <c r="W32" s="87" t="str">
        <f t="shared" si="17"/>
        <v/>
      </c>
      <c r="X32" s="86" t="str">
        <f t="shared" si="8"/>
        <v/>
      </c>
      <c r="Y32" s="92"/>
      <c r="Z32" s="97"/>
      <c r="AC32" s="81" t="e">
        <f>VLOOKUP(B32,栄養データ!$A$2:$J$482,1,)</f>
        <v>#N/A</v>
      </c>
      <c r="AD32" s="81" t="e">
        <f>VLOOKUP(B32,栄養データ!$A$2:$J$482,3,)</f>
        <v>#N/A</v>
      </c>
      <c r="AE32" s="81" t="e">
        <f>VLOOKUP(B32,栄養データ!$A$2:$J$482,4,)</f>
        <v>#N/A</v>
      </c>
      <c r="AF32" s="81" t="e">
        <f>VLOOKUP(B32,栄養データ!$A$2:$K$482,11,)</f>
        <v>#N/A</v>
      </c>
      <c r="AG32" s="81" t="e">
        <f>VLOOKUP(B32,栄養データ!$A$2:$J$482,5,)</f>
        <v>#N/A</v>
      </c>
      <c r="AH32" s="81" t="e">
        <f>VLOOKUP(B32,栄養データ!$A$2:$J$482,6,)</f>
        <v>#N/A</v>
      </c>
      <c r="AI32" s="81" t="e">
        <f>VLOOKUP(B32,栄養データ!$A$2:$J$482,7,)</f>
        <v>#N/A</v>
      </c>
      <c r="AJ32" s="81" t="e">
        <f>VLOOKUP(B32,栄養データ!$A$2:$J$482,8,)</f>
        <v>#N/A</v>
      </c>
      <c r="AK32" s="81" t="e">
        <f>VLOOKUP(B32,栄養データ!$A$2:$J$482,9,)</f>
        <v>#N/A</v>
      </c>
      <c r="AL32" s="81" t="e">
        <f>VLOOKUP(B32,栄養データ!$A$2:$J$482,10,)</f>
        <v>#N/A</v>
      </c>
    </row>
    <row r="33" spans="1:38" ht="14.25" customHeight="1" x14ac:dyDescent="0.25">
      <c r="A33" s="82"/>
      <c r="B33" s="83"/>
      <c r="C33" s="84"/>
      <c r="D33" s="85" t="str">
        <f t="shared" si="0"/>
        <v/>
      </c>
      <c r="E33" s="86" t="e">
        <f t="shared" si="20"/>
        <v>#N/A</v>
      </c>
      <c r="F33" s="87" t="str">
        <f t="shared" si="9"/>
        <v/>
      </c>
      <c r="G33" s="73" t="str">
        <f t="shared" si="1"/>
        <v/>
      </c>
      <c r="H33" s="88" t="str">
        <f t="shared" si="10"/>
        <v/>
      </c>
      <c r="I33" s="89" t="str">
        <f t="shared" si="2"/>
        <v/>
      </c>
      <c r="J33" s="90"/>
      <c r="K33" s="81" t="str">
        <f t="shared" si="19"/>
        <v/>
      </c>
      <c r="L33" s="86" t="e">
        <f t="shared" si="11"/>
        <v>#N/A</v>
      </c>
      <c r="M33" s="91" t="str">
        <f t="shared" si="12"/>
        <v/>
      </c>
      <c r="N33" s="86" t="str">
        <f t="shared" si="3"/>
        <v/>
      </c>
      <c r="O33" s="87" t="str">
        <f t="shared" si="13"/>
        <v/>
      </c>
      <c r="P33" s="89" t="str">
        <f t="shared" si="4"/>
        <v/>
      </c>
      <c r="Q33" s="87" t="str">
        <f t="shared" si="14"/>
        <v/>
      </c>
      <c r="R33" s="89" t="str">
        <f t="shared" si="5"/>
        <v/>
      </c>
      <c r="S33" s="87" t="str">
        <f t="shared" si="15"/>
        <v/>
      </c>
      <c r="T33" s="89" t="str">
        <f t="shared" si="6"/>
        <v/>
      </c>
      <c r="U33" s="87" t="str">
        <f t="shared" si="16"/>
        <v/>
      </c>
      <c r="V33" s="89" t="str">
        <f t="shared" si="7"/>
        <v/>
      </c>
      <c r="W33" s="87" t="str">
        <f t="shared" si="17"/>
        <v/>
      </c>
      <c r="X33" s="86" t="str">
        <f t="shared" si="8"/>
        <v/>
      </c>
      <c r="Y33" s="92"/>
      <c r="Z33" s="97"/>
      <c r="AC33" s="81" t="e">
        <f>VLOOKUP(B33,栄養データ!$A$2:$J$482,1,)</f>
        <v>#N/A</v>
      </c>
      <c r="AD33" s="81" t="e">
        <f>VLOOKUP(B33,栄養データ!$A$2:$J$482,3,)</f>
        <v>#N/A</v>
      </c>
      <c r="AE33" s="81" t="e">
        <f>VLOOKUP(B33,栄養データ!$A$2:$J$482,4,)</f>
        <v>#N/A</v>
      </c>
      <c r="AF33" s="81" t="e">
        <f>VLOOKUP(B33,栄養データ!$A$2:$K$482,11,)</f>
        <v>#N/A</v>
      </c>
      <c r="AG33" s="81" t="e">
        <f>VLOOKUP(B33,栄養データ!$A$2:$J$482,5,)</f>
        <v>#N/A</v>
      </c>
      <c r="AH33" s="81" t="e">
        <f>VLOOKUP(B33,栄養データ!$A$2:$J$482,6,)</f>
        <v>#N/A</v>
      </c>
      <c r="AI33" s="81" t="e">
        <f>VLOOKUP(B33,栄養データ!$A$2:$J$482,7,)</f>
        <v>#N/A</v>
      </c>
      <c r="AJ33" s="81" t="e">
        <f>VLOOKUP(B33,栄養データ!$A$2:$J$482,8,)</f>
        <v>#N/A</v>
      </c>
      <c r="AK33" s="81" t="e">
        <f>VLOOKUP(B33,栄養データ!$A$2:$J$482,9,)</f>
        <v>#N/A</v>
      </c>
      <c r="AL33" s="81" t="e">
        <f>VLOOKUP(B33,栄養データ!$A$2:$J$482,10,)</f>
        <v>#N/A</v>
      </c>
    </row>
    <row r="34" spans="1:38" ht="14.25" customHeight="1" x14ac:dyDescent="0.25">
      <c r="A34" s="82"/>
      <c r="B34" s="83"/>
      <c r="C34" s="84"/>
      <c r="D34" s="85" t="str">
        <f t="shared" si="0"/>
        <v/>
      </c>
      <c r="E34" s="86" t="e">
        <f t="shared" si="20"/>
        <v>#N/A</v>
      </c>
      <c r="F34" s="87" t="str">
        <f t="shared" si="9"/>
        <v/>
      </c>
      <c r="G34" s="73" t="str">
        <f t="shared" si="1"/>
        <v/>
      </c>
      <c r="H34" s="88" t="str">
        <f t="shared" si="10"/>
        <v/>
      </c>
      <c r="I34" s="89" t="str">
        <f t="shared" si="2"/>
        <v/>
      </c>
      <c r="J34" s="90"/>
      <c r="K34" s="81" t="str">
        <f t="shared" si="19"/>
        <v/>
      </c>
      <c r="L34" s="86" t="e">
        <f t="shared" si="11"/>
        <v>#N/A</v>
      </c>
      <c r="M34" s="91" t="str">
        <f t="shared" si="12"/>
        <v/>
      </c>
      <c r="N34" s="86" t="str">
        <f t="shared" si="3"/>
        <v/>
      </c>
      <c r="O34" s="87" t="str">
        <f t="shared" si="13"/>
        <v/>
      </c>
      <c r="P34" s="89" t="str">
        <f t="shared" si="4"/>
        <v/>
      </c>
      <c r="Q34" s="87" t="str">
        <f t="shared" si="14"/>
        <v/>
      </c>
      <c r="R34" s="89" t="str">
        <f t="shared" si="5"/>
        <v/>
      </c>
      <c r="S34" s="87" t="str">
        <f t="shared" si="15"/>
        <v/>
      </c>
      <c r="T34" s="89" t="str">
        <f t="shared" si="6"/>
        <v/>
      </c>
      <c r="U34" s="87" t="str">
        <f t="shared" si="16"/>
        <v/>
      </c>
      <c r="V34" s="89" t="str">
        <f t="shared" si="7"/>
        <v/>
      </c>
      <c r="W34" s="87" t="str">
        <f t="shared" si="17"/>
        <v/>
      </c>
      <c r="X34" s="86" t="str">
        <f t="shared" si="8"/>
        <v/>
      </c>
      <c r="Y34" s="92"/>
      <c r="Z34" s="97"/>
      <c r="AC34" s="81" t="e">
        <f>VLOOKUP(B34,栄養データ!$A$2:$J$482,1,)</f>
        <v>#N/A</v>
      </c>
      <c r="AD34" s="81" t="e">
        <f>VLOOKUP(B34,栄養データ!$A$2:$J$482,3,)</f>
        <v>#N/A</v>
      </c>
      <c r="AE34" s="81" t="e">
        <f>VLOOKUP(B34,栄養データ!$A$2:$J$482,4,)</f>
        <v>#N/A</v>
      </c>
      <c r="AF34" s="81" t="e">
        <f>VLOOKUP(B34,栄養データ!$A$2:$K$482,11,)</f>
        <v>#N/A</v>
      </c>
      <c r="AG34" s="81" t="e">
        <f>VLOOKUP(B34,栄養データ!$A$2:$J$482,5,)</f>
        <v>#N/A</v>
      </c>
      <c r="AH34" s="81" t="e">
        <f>VLOOKUP(B34,栄養データ!$A$2:$J$482,6,)</f>
        <v>#N/A</v>
      </c>
      <c r="AI34" s="81" t="e">
        <f>VLOOKUP(B34,栄養データ!$A$2:$J$482,7,)</f>
        <v>#N/A</v>
      </c>
      <c r="AJ34" s="81" t="e">
        <f>VLOOKUP(B34,栄養データ!$A$2:$J$482,8,)</f>
        <v>#N/A</v>
      </c>
      <c r="AK34" s="81" t="e">
        <f>VLOOKUP(B34,栄養データ!$A$2:$J$482,9,)</f>
        <v>#N/A</v>
      </c>
      <c r="AL34" s="81" t="e">
        <f>VLOOKUP(B34,栄養データ!$A$2:$J$482,10,)</f>
        <v>#N/A</v>
      </c>
    </row>
    <row r="35" spans="1:38" ht="14.25" customHeight="1" x14ac:dyDescent="0.25">
      <c r="A35" s="82"/>
      <c r="B35" s="83"/>
      <c r="C35" s="84"/>
      <c r="D35" s="85" t="str">
        <f t="shared" si="0"/>
        <v/>
      </c>
      <c r="E35" s="86" t="e">
        <f t="shared" si="20"/>
        <v>#N/A</v>
      </c>
      <c r="F35" s="87" t="str">
        <f t="shared" si="9"/>
        <v/>
      </c>
      <c r="G35" s="73" t="str">
        <f t="shared" si="1"/>
        <v/>
      </c>
      <c r="H35" s="88" t="str">
        <f t="shared" si="10"/>
        <v/>
      </c>
      <c r="I35" s="89" t="str">
        <f t="shared" si="2"/>
        <v/>
      </c>
      <c r="J35" s="90"/>
      <c r="K35" s="81" t="str">
        <f t="shared" si="19"/>
        <v/>
      </c>
      <c r="L35" s="86" t="e">
        <f t="shared" si="11"/>
        <v>#N/A</v>
      </c>
      <c r="M35" s="91" t="str">
        <f t="shared" si="12"/>
        <v/>
      </c>
      <c r="N35" s="86" t="str">
        <f t="shared" si="3"/>
        <v/>
      </c>
      <c r="O35" s="87" t="str">
        <f t="shared" si="13"/>
        <v/>
      </c>
      <c r="P35" s="89" t="str">
        <f t="shared" si="4"/>
        <v/>
      </c>
      <c r="Q35" s="87" t="str">
        <f t="shared" si="14"/>
        <v/>
      </c>
      <c r="R35" s="89" t="str">
        <f t="shared" si="5"/>
        <v/>
      </c>
      <c r="S35" s="87" t="str">
        <f t="shared" si="15"/>
        <v/>
      </c>
      <c r="T35" s="89" t="str">
        <f t="shared" si="6"/>
        <v/>
      </c>
      <c r="U35" s="87" t="str">
        <f t="shared" si="16"/>
        <v/>
      </c>
      <c r="V35" s="89" t="str">
        <f t="shared" si="7"/>
        <v/>
      </c>
      <c r="W35" s="87" t="str">
        <f t="shared" si="17"/>
        <v/>
      </c>
      <c r="X35" s="86" t="str">
        <f t="shared" si="8"/>
        <v/>
      </c>
      <c r="Y35" s="92"/>
      <c r="Z35" s="97"/>
      <c r="AC35" s="81" t="e">
        <f>VLOOKUP(B35,栄養データ!$A$2:$J$482,1,)</f>
        <v>#N/A</v>
      </c>
      <c r="AD35" s="81" t="e">
        <f>VLOOKUP(B35,栄養データ!$A$2:$J$482,3,)</f>
        <v>#N/A</v>
      </c>
      <c r="AE35" s="81" t="e">
        <f>VLOOKUP(B35,栄養データ!$A$2:$J$482,4,)</f>
        <v>#N/A</v>
      </c>
      <c r="AF35" s="81" t="e">
        <f>VLOOKUP(B35,栄養データ!$A$2:$K$482,11,)</f>
        <v>#N/A</v>
      </c>
      <c r="AG35" s="81" t="e">
        <f>VLOOKUP(B35,栄養データ!$A$2:$J$482,5,)</f>
        <v>#N/A</v>
      </c>
      <c r="AH35" s="81" t="e">
        <f>VLOOKUP(B35,栄養データ!$A$2:$J$482,6,)</f>
        <v>#N/A</v>
      </c>
      <c r="AI35" s="81" t="e">
        <f>VLOOKUP(B35,栄養データ!$A$2:$J$482,7,)</f>
        <v>#N/A</v>
      </c>
      <c r="AJ35" s="81" t="e">
        <f>VLOOKUP(B35,栄養データ!$A$2:$J$482,8,)</f>
        <v>#N/A</v>
      </c>
      <c r="AK35" s="81" t="e">
        <f>VLOOKUP(B35,栄養データ!$A$2:$J$482,9,)</f>
        <v>#N/A</v>
      </c>
      <c r="AL35" s="81" t="e">
        <f>VLOOKUP(B35,栄養データ!$A$2:$J$482,10,)</f>
        <v>#N/A</v>
      </c>
    </row>
    <row r="36" spans="1:38" ht="14.25" customHeight="1" x14ac:dyDescent="0.25">
      <c r="A36" s="82"/>
      <c r="B36" s="83"/>
      <c r="C36" s="84"/>
      <c r="D36" s="85" t="str">
        <f t="shared" si="0"/>
        <v/>
      </c>
      <c r="E36" s="86" t="e">
        <f t="shared" si="20"/>
        <v>#N/A</v>
      </c>
      <c r="F36" s="87" t="str">
        <f t="shared" si="9"/>
        <v/>
      </c>
      <c r="G36" s="73" t="str">
        <f t="shared" si="1"/>
        <v/>
      </c>
      <c r="H36" s="88" t="str">
        <f t="shared" si="10"/>
        <v/>
      </c>
      <c r="I36" s="89" t="str">
        <f t="shared" si="2"/>
        <v/>
      </c>
      <c r="J36" s="90"/>
      <c r="K36" s="81" t="str">
        <f t="shared" si="19"/>
        <v/>
      </c>
      <c r="L36" s="86" t="e">
        <f t="shared" si="11"/>
        <v>#N/A</v>
      </c>
      <c r="M36" s="91" t="str">
        <f t="shared" si="12"/>
        <v/>
      </c>
      <c r="N36" s="86" t="str">
        <f t="shared" si="3"/>
        <v/>
      </c>
      <c r="O36" s="87" t="str">
        <f t="shared" si="13"/>
        <v/>
      </c>
      <c r="P36" s="89" t="str">
        <f t="shared" si="4"/>
        <v/>
      </c>
      <c r="Q36" s="87" t="str">
        <f t="shared" si="14"/>
        <v/>
      </c>
      <c r="R36" s="89" t="str">
        <f t="shared" si="5"/>
        <v/>
      </c>
      <c r="S36" s="87" t="str">
        <f t="shared" si="15"/>
        <v/>
      </c>
      <c r="T36" s="89" t="str">
        <f t="shared" si="6"/>
        <v/>
      </c>
      <c r="U36" s="87" t="str">
        <f t="shared" si="16"/>
        <v/>
      </c>
      <c r="V36" s="89" t="str">
        <f t="shared" si="7"/>
        <v/>
      </c>
      <c r="W36" s="87" t="str">
        <f t="shared" si="17"/>
        <v/>
      </c>
      <c r="X36" s="86" t="str">
        <f t="shared" si="8"/>
        <v/>
      </c>
      <c r="Y36" s="92"/>
      <c r="Z36" s="97"/>
      <c r="AC36" s="81" t="e">
        <f>VLOOKUP(B36,栄養データ!$A$2:$J$482,1,)</f>
        <v>#N/A</v>
      </c>
      <c r="AD36" s="81" t="e">
        <f>VLOOKUP(B36,栄養データ!$A$2:$J$482,3,)</f>
        <v>#N/A</v>
      </c>
      <c r="AE36" s="81" t="e">
        <f>VLOOKUP(B36,栄養データ!$A$2:$J$482,4,)</f>
        <v>#N/A</v>
      </c>
      <c r="AF36" s="81" t="e">
        <f>VLOOKUP(B36,栄養データ!$A$2:$K$482,11,)</f>
        <v>#N/A</v>
      </c>
      <c r="AG36" s="81" t="e">
        <f>VLOOKUP(B36,栄養データ!$A$2:$J$482,5,)</f>
        <v>#N/A</v>
      </c>
      <c r="AH36" s="81" t="e">
        <f>VLOOKUP(B36,栄養データ!$A$2:$J$482,6,)</f>
        <v>#N/A</v>
      </c>
      <c r="AI36" s="81" t="e">
        <f>VLOOKUP(B36,栄養データ!$A$2:$J$482,7,)</f>
        <v>#N/A</v>
      </c>
      <c r="AJ36" s="81" t="e">
        <f>VLOOKUP(B36,栄養データ!$A$2:$J$482,8,)</f>
        <v>#N/A</v>
      </c>
      <c r="AK36" s="81" t="e">
        <f>VLOOKUP(B36,栄養データ!$A$2:$J$482,9,)</f>
        <v>#N/A</v>
      </c>
      <c r="AL36" s="81" t="e">
        <f>VLOOKUP(B36,栄養データ!$A$2:$J$482,10,)</f>
        <v>#N/A</v>
      </c>
    </row>
    <row r="37" spans="1:38" ht="14.25" customHeight="1" x14ac:dyDescent="0.25">
      <c r="A37" s="82"/>
      <c r="B37" s="83"/>
      <c r="C37" s="84"/>
      <c r="D37" s="85" t="str">
        <f t="shared" si="0"/>
        <v/>
      </c>
      <c r="E37" s="86" t="e">
        <f t="shared" si="20"/>
        <v>#N/A</v>
      </c>
      <c r="F37" s="87" t="str">
        <f t="shared" si="9"/>
        <v/>
      </c>
      <c r="G37" s="73" t="str">
        <f t="shared" si="1"/>
        <v/>
      </c>
      <c r="H37" s="88" t="str">
        <f t="shared" si="10"/>
        <v/>
      </c>
      <c r="I37" s="89" t="str">
        <f t="shared" si="2"/>
        <v/>
      </c>
      <c r="J37" s="90"/>
      <c r="K37" s="81" t="str">
        <f t="shared" si="19"/>
        <v/>
      </c>
      <c r="L37" s="86" t="e">
        <f t="shared" si="11"/>
        <v>#N/A</v>
      </c>
      <c r="M37" s="91" t="str">
        <f t="shared" si="12"/>
        <v/>
      </c>
      <c r="N37" s="86" t="str">
        <f t="shared" si="3"/>
        <v/>
      </c>
      <c r="O37" s="87" t="str">
        <f t="shared" si="13"/>
        <v/>
      </c>
      <c r="P37" s="89" t="str">
        <f t="shared" si="4"/>
        <v/>
      </c>
      <c r="Q37" s="87" t="str">
        <f t="shared" si="14"/>
        <v/>
      </c>
      <c r="R37" s="89" t="str">
        <f t="shared" si="5"/>
        <v/>
      </c>
      <c r="S37" s="87" t="str">
        <f t="shared" si="15"/>
        <v/>
      </c>
      <c r="T37" s="89" t="str">
        <f t="shared" si="6"/>
        <v/>
      </c>
      <c r="U37" s="87" t="str">
        <f t="shared" si="16"/>
        <v/>
      </c>
      <c r="V37" s="89" t="str">
        <f t="shared" si="7"/>
        <v/>
      </c>
      <c r="W37" s="87" t="str">
        <f t="shared" si="17"/>
        <v/>
      </c>
      <c r="X37" s="86" t="str">
        <f t="shared" si="8"/>
        <v/>
      </c>
      <c r="Y37" s="92"/>
      <c r="Z37" s="95"/>
      <c r="AC37" s="81" t="e">
        <f>VLOOKUP(B37,栄養データ!$A$2:$J$482,1,)</f>
        <v>#N/A</v>
      </c>
      <c r="AD37" s="81" t="e">
        <f>VLOOKUP(B37,栄養データ!$A$2:$J$482,3,)</f>
        <v>#N/A</v>
      </c>
      <c r="AE37" s="81" t="e">
        <f>VLOOKUP(B37,栄養データ!$A$2:$J$482,4,)</f>
        <v>#N/A</v>
      </c>
      <c r="AF37" s="81" t="e">
        <f>VLOOKUP(B37,栄養データ!$A$2:$K$482,11,)</f>
        <v>#N/A</v>
      </c>
      <c r="AG37" s="81" t="e">
        <f>VLOOKUP(B37,栄養データ!$A$2:$J$482,5,)</f>
        <v>#N/A</v>
      </c>
      <c r="AH37" s="81" t="e">
        <f>VLOOKUP(B37,栄養データ!$A$2:$J$482,6,)</f>
        <v>#N/A</v>
      </c>
      <c r="AI37" s="81" t="e">
        <f>VLOOKUP(B37,栄養データ!$A$2:$J$482,7,)</f>
        <v>#N/A</v>
      </c>
      <c r="AJ37" s="81" t="e">
        <f>VLOOKUP(B37,栄養データ!$A$2:$J$482,8,)</f>
        <v>#N/A</v>
      </c>
      <c r="AK37" s="81" t="e">
        <f>VLOOKUP(B37,栄養データ!$A$2:$J$482,9,)</f>
        <v>#N/A</v>
      </c>
      <c r="AL37" s="81" t="e">
        <f>VLOOKUP(B37,栄養データ!$A$2:$J$482,10,)</f>
        <v>#N/A</v>
      </c>
    </row>
    <row r="38" spans="1:38" ht="14.25" customHeight="1" x14ac:dyDescent="0.25">
      <c r="A38" s="98"/>
      <c r="B38" s="83"/>
      <c r="C38" s="84"/>
      <c r="D38" s="85" t="str">
        <f t="shared" si="0"/>
        <v/>
      </c>
      <c r="E38" s="86" t="e">
        <f t="shared" si="20"/>
        <v>#N/A</v>
      </c>
      <c r="F38" s="87" t="str">
        <f t="shared" si="9"/>
        <v/>
      </c>
      <c r="G38" s="73" t="str">
        <f t="shared" si="1"/>
        <v/>
      </c>
      <c r="H38" s="88" t="str">
        <f t="shared" si="10"/>
        <v/>
      </c>
      <c r="I38" s="89" t="str">
        <f t="shared" si="2"/>
        <v/>
      </c>
      <c r="J38" s="90"/>
      <c r="K38" s="81" t="str">
        <f t="shared" si="19"/>
        <v/>
      </c>
      <c r="L38" s="86" t="e">
        <f t="shared" si="11"/>
        <v>#N/A</v>
      </c>
      <c r="M38" s="91" t="str">
        <f t="shared" si="12"/>
        <v/>
      </c>
      <c r="N38" s="86" t="str">
        <f t="shared" si="3"/>
        <v/>
      </c>
      <c r="O38" s="87" t="str">
        <f t="shared" si="13"/>
        <v/>
      </c>
      <c r="P38" s="89" t="str">
        <f t="shared" si="4"/>
        <v/>
      </c>
      <c r="Q38" s="87" t="str">
        <f t="shared" si="14"/>
        <v/>
      </c>
      <c r="R38" s="89" t="str">
        <f t="shared" si="5"/>
        <v/>
      </c>
      <c r="S38" s="87" t="str">
        <f t="shared" si="15"/>
        <v/>
      </c>
      <c r="T38" s="89" t="str">
        <f t="shared" si="6"/>
        <v/>
      </c>
      <c r="U38" s="87" t="str">
        <f t="shared" si="16"/>
        <v/>
      </c>
      <c r="V38" s="89" t="str">
        <f t="shared" si="7"/>
        <v/>
      </c>
      <c r="W38" s="87" t="str">
        <f t="shared" si="17"/>
        <v/>
      </c>
      <c r="X38" s="86" t="str">
        <f t="shared" si="8"/>
        <v/>
      </c>
      <c r="Y38" s="92"/>
      <c r="Z38" s="95"/>
      <c r="AC38" s="81" t="e">
        <f>VLOOKUP(B38,栄養データ!$A$2:$J$482,1,)</f>
        <v>#N/A</v>
      </c>
      <c r="AD38" s="81" t="e">
        <f>VLOOKUP(B38,栄養データ!$A$2:$J$482,3,)</f>
        <v>#N/A</v>
      </c>
      <c r="AE38" s="81" t="e">
        <f>VLOOKUP(B38,栄養データ!$A$2:$J$482,4,)</f>
        <v>#N/A</v>
      </c>
      <c r="AF38" s="81" t="e">
        <f>VLOOKUP(B38,栄養データ!$A$2:$K$482,11,)</f>
        <v>#N/A</v>
      </c>
      <c r="AG38" s="81" t="e">
        <f>VLOOKUP(B38,栄養データ!$A$2:$J$482,5,)</f>
        <v>#N/A</v>
      </c>
      <c r="AH38" s="81" t="e">
        <f>VLOOKUP(B38,栄養データ!$A$2:$J$482,6,)</f>
        <v>#N/A</v>
      </c>
      <c r="AI38" s="81" t="e">
        <f>VLOOKUP(B38,栄養データ!$A$2:$J$482,7,)</f>
        <v>#N/A</v>
      </c>
      <c r="AJ38" s="81" t="e">
        <f>VLOOKUP(B38,栄養データ!$A$2:$J$482,8,)</f>
        <v>#N/A</v>
      </c>
      <c r="AK38" s="81" t="e">
        <f>VLOOKUP(B38,栄養データ!$A$2:$J$482,9,)</f>
        <v>#N/A</v>
      </c>
      <c r="AL38" s="81" t="e">
        <f>VLOOKUP(B38,栄養データ!$A$2:$J$482,10,)</f>
        <v>#N/A</v>
      </c>
    </row>
    <row r="39" spans="1:38" ht="14.25" customHeight="1" x14ac:dyDescent="0.25">
      <c r="A39" s="98"/>
      <c r="B39" s="83"/>
      <c r="C39" s="84"/>
      <c r="D39" s="85" t="str">
        <f t="shared" si="0"/>
        <v/>
      </c>
      <c r="E39" s="86" t="e">
        <f t="shared" si="20"/>
        <v>#N/A</v>
      </c>
      <c r="F39" s="87" t="str">
        <f t="shared" si="9"/>
        <v/>
      </c>
      <c r="G39" s="73" t="str">
        <f t="shared" si="1"/>
        <v/>
      </c>
      <c r="H39" s="88" t="str">
        <f t="shared" si="10"/>
        <v/>
      </c>
      <c r="I39" s="89" t="str">
        <f t="shared" si="2"/>
        <v/>
      </c>
      <c r="J39" s="90"/>
      <c r="K39" s="81" t="str">
        <f>IF(B39="","",L39)</f>
        <v/>
      </c>
      <c r="L39" s="86" t="e">
        <f t="shared" si="11"/>
        <v>#N/A</v>
      </c>
      <c r="M39" s="91" t="str">
        <f t="shared" si="12"/>
        <v/>
      </c>
      <c r="N39" s="86" t="str">
        <f t="shared" si="3"/>
        <v/>
      </c>
      <c r="O39" s="87" t="str">
        <f t="shared" si="13"/>
        <v/>
      </c>
      <c r="P39" s="89" t="str">
        <f t="shared" si="4"/>
        <v/>
      </c>
      <c r="Q39" s="87" t="str">
        <f t="shared" si="14"/>
        <v/>
      </c>
      <c r="R39" s="89" t="str">
        <f t="shared" si="5"/>
        <v/>
      </c>
      <c r="S39" s="87" t="str">
        <f t="shared" si="15"/>
        <v/>
      </c>
      <c r="T39" s="89" t="str">
        <f t="shared" si="6"/>
        <v/>
      </c>
      <c r="U39" s="87" t="str">
        <f t="shared" si="16"/>
        <v/>
      </c>
      <c r="V39" s="89" t="str">
        <f t="shared" si="7"/>
        <v/>
      </c>
      <c r="W39" s="87" t="str">
        <f t="shared" si="17"/>
        <v/>
      </c>
      <c r="X39" s="86" t="str">
        <f t="shared" si="8"/>
        <v/>
      </c>
      <c r="Y39" s="92"/>
      <c r="Z39" s="95"/>
      <c r="AC39" s="81" t="e">
        <f>VLOOKUP(B39,栄養データ!$A$2:$J$482,1,)</f>
        <v>#N/A</v>
      </c>
      <c r="AD39" s="81" t="e">
        <f>VLOOKUP(B39,栄養データ!$A$2:$J$482,3,)</f>
        <v>#N/A</v>
      </c>
      <c r="AE39" s="81" t="e">
        <f>VLOOKUP(B39,栄養データ!$A$2:$J$482,4,)</f>
        <v>#N/A</v>
      </c>
      <c r="AF39" s="81" t="e">
        <f>VLOOKUP(B39,栄養データ!$A$2:$K$482,11,)</f>
        <v>#N/A</v>
      </c>
      <c r="AG39" s="81" t="e">
        <f>VLOOKUP(B39,栄養データ!$A$2:$J$482,5,)</f>
        <v>#N/A</v>
      </c>
      <c r="AH39" s="81" t="e">
        <f>VLOOKUP(B39,栄養データ!$A$2:$J$482,6,)</f>
        <v>#N/A</v>
      </c>
      <c r="AI39" s="81" t="e">
        <f>VLOOKUP(B39,栄養データ!$A$2:$J$482,7,)</f>
        <v>#N/A</v>
      </c>
      <c r="AJ39" s="81" t="e">
        <f>VLOOKUP(B39,栄養データ!$A$2:$J$482,8,)</f>
        <v>#N/A</v>
      </c>
      <c r="AK39" s="81" t="e">
        <f>VLOOKUP(B39,栄養データ!$A$2:$J$482,9,)</f>
        <v>#N/A</v>
      </c>
      <c r="AL39" s="81" t="e">
        <f>VLOOKUP(B39,栄養データ!$A$2:$J$482,10,)</f>
        <v>#N/A</v>
      </c>
    </row>
    <row r="40" spans="1:38" s="49" customFormat="1" ht="14.25" customHeight="1" x14ac:dyDescent="0.25">
      <c r="A40" s="98"/>
      <c r="B40" s="83"/>
      <c r="C40" s="84"/>
      <c r="D40" s="85" t="str">
        <f t="shared" si="0"/>
        <v/>
      </c>
      <c r="E40" s="86" t="e">
        <f t="shared" si="20"/>
        <v>#N/A</v>
      </c>
      <c r="F40" s="87" t="str">
        <f t="shared" si="9"/>
        <v/>
      </c>
      <c r="G40" s="73" t="str">
        <f t="shared" si="1"/>
        <v/>
      </c>
      <c r="H40" s="88" t="str">
        <f t="shared" si="10"/>
        <v/>
      </c>
      <c r="I40" s="89" t="str">
        <f t="shared" si="2"/>
        <v/>
      </c>
      <c r="J40" s="90"/>
      <c r="K40" s="81" t="str">
        <f t="shared" si="19"/>
        <v/>
      </c>
      <c r="L40" s="86" t="e">
        <f t="shared" si="11"/>
        <v>#N/A</v>
      </c>
      <c r="M40" s="91" t="str">
        <f t="shared" si="12"/>
        <v/>
      </c>
      <c r="N40" s="86" t="str">
        <f t="shared" si="3"/>
        <v/>
      </c>
      <c r="O40" s="87" t="str">
        <f t="shared" si="13"/>
        <v/>
      </c>
      <c r="P40" s="89" t="str">
        <f t="shared" si="4"/>
        <v/>
      </c>
      <c r="Q40" s="87" t="str">
        <f t="shared" si="14"/>
        <v/>
      </c>
      <c r="R40" s="89" t="str">
        <f t="shared" si="5"/>
        <v/>
      </c>
      <c r="S40" s="87" t="str">
        <f t="shared" si="15"/>
        <v/>
      </c>
      <c r="T40" s="89" t="str">
        <f t="shared" si="6"/>
        <v/>
      </c>
      <c r="U40" s="87" t="str">
        <f t="shared" si="16"/>
        <v/>
      </c>
      <c r="V40" s="89" t="str">
        <f t="shared" si="7"/>
        <v/>
      </c>
      <c r="W40" s="87" t="str">
        <f t="shared" si="17"/>
        <v/>
      </c>
      <c r="X40" s="86" t="str">
        <f t="shared" si="8"/>
        <v/>
      </c>
      <c r="Y40" s="92"/>
      <c r="Z40" s="99"/>
      <c r="AC40" s="81" t="e">
        <f>VLOOKUP(B40,栄養データ!$A$2:$J$482,1,)</f>
        <v>#N/A</v>
      </c>
      <c r="AD40" s="81" t="e">
        <f>VLOOKUP(B40,栄養データ!$A$2:$J$482,3,)</f>
        <v>#N/A</v>
      </c>
      <c r="AE40" s="81" t="e">
        <f>VLOOKUP(B40,栄養データ!$A$2:$J$482,4,)</f>
        <v>#N/A</v>
      </c>
      <c r="AF40" s="81" t="e">
        <f>VLOOKUP(B40,栄養データ!$A$2:$K$482,11,)</f>
        <v>#N/A</v>
      </c>
      <c r="AG40" s="81" t="e">
        <f>VLOOKUP(B40,栄養データ!$A$2:$J$482,5,)</f>
        <v>#N/A</v>
      </c>
      <c r="AH40" s="81" t="e">
        <f>VLOOKUP(B40,栄養データ!$A$2:$J$482,6,)</f>
        <v>#N/A</v>
      </c>
      <c r="AI40" s="81" t="e">
        <f>VLOOKUP(B40,栄養データ!$A$2:$J$482,7,)</f>
        <v>#N/A</v>
      </c>
      <c r="AJ40" s="81" t="e">
        <f>VLOOKUP(B40,栄養データ!$A$2:$J$482,8,)</f>
        <v>#N/A</v>
      </c>
      <c r="AK40" s="81" t="e">
        <f>VLOOKUP(B40,栄養データ!$A$2:$J$482,9,)</f>
        <v>#N/A</v>
      </c>
      <c r="AL40" s="81" t="e">
        <f>VLOOKUP(B40,栄養データ!$A$2:$J$482,10,)</f>
        <v>#N/A</v>
      </c>
    </row>
    <row r="41" spans="1:38" ht="14.25" customHeight="1" x14ac:dyDescent="0.25">
      <c r="A41" s="82"/>
      <c r="B41" s="83"/>
      <c r="C41" s="84"/>
      <c r="D41" s="85" t="str">
        <f t="shared" si="0"/>
        <v/>
      </c>
      <c r="E41" s="86" t="e">
        <f t="shared" si="20"/>
        <v>#N/A</v>
      </c>
      <c r="F41" s="87" t="str">
        <f t="shared" si="9"/>
        <v/>
      </c>
      <c r="G41" s="73" t="str">
        <f t="shared" si="1"/>
        <v/>
      </c>
      <c r="H41" s="88" t="str">
        <f t="shared" si="10"/>
        <v/>
      </c>
      <c r="I41" s="89" t="str">
        <f t="shared" si="2"/>
        <v/>
      </c>
      <c r="J41" s="90"/>
      <c r="K41" s="81" t="str">
        <f t="shared" si="19"/>
        <v/>
      </c>
      <c r="L41" s="86" t="e">
        <f t="shared" si="11"/>
        <v>#N/A</v>
      </c>
      <c r="M41" s="91" t="str">
        <f t="shared" si="12"/>
        <v/>
      </c>
      <c r="N41" s="86" t="str">
        <f t="shared" si="3"/>
        <v/>
      </c>
      <c r="O41" s="87" t="str">
        <f t="shared" si="13"/>
        <v/>
      </c>
      <c r="P41" s="89" t="str">
        <f t="shared" si="4"/>
        <v/>
      </c>
      <c r="Q41" s="87" t="str">
        <f t="shared" si="14"/>
        <v/>
      </c>
      <c r="R41" s="89" t="str">
        <f t="shared" si="5"/>
        <v/>
      </c>
      <c r="S41" s="87" t="str">
        <f t="shared" si="15"/>
        <v/>
      </c>
      <c r="T41" s="89" t="str">
        <f t="shared" si="6"/>
        <v/>
      </c>
      <c r="U41" s="87" t="str">
        <f t="shared" si="16"/>
        <v/>
      </c>
      <c r="V41" s="89" t="str">
        <f t="shared" si="7"/>
        <v/>
      </c>
      <c r="W41" s="87" t="str">
        <f t="shared" si="17"/>
        <v/>
      </c>
      <c r="X41" s="86" t="str">
        <f t="shared" si="8"/>
        <v/>
      </c>
      <c r="Y41" s="100"/>
      <c r="Z41" s="101"/>
      <c r="AC41" s="81" t="e">
        <f>VLOOKUP(B41,栄養データ!$A$2:$J$482,1,)</f>
        <v>#N/A</v>
      </c>
      <c r="AD41" s="81" t="e">
        <f>VLOOKUP(B41,栄養データ!$A$2:$J$482,3,)</f>
        <v>#N/A</v>
      </c>
      <c r="AE41" s="81" t="e">
        <f>VLOOKUP(B41,栄養データ!$A$2:$J$482,4,)</f>
        <v>#N/A</v>
      </c>
      <c r="AF41" s="81" t="e">
        <f>VLOOKUP(B41,栄養データ!$A$2:$K$482,11,)</f>
        <v>#N/A</v>
      </c>
      <c r="AG41" s="81" t="e">
        <f>VLOOKUP(B41,栄養データ!$A$2:$J$482,5,)</f>
        <v>#N/A</v>
      </c>
      <c r="AH41" s="81" t="e">
        <f>VLOOKUP(B41,栄養データ!$A$2:$J$482,6,)</f>
        <v>#N/A</v>
      </c>
      <c r="AI41" s="81" t="e">
        <f>VLOOKUP(B41,栄養データ!$A$2:$J$482,7,)</f>
        <v>#N/A</v>
      </c>
      <c r="AJ41" s="81" t="e">
        <f>VLOOKUP(B41,栄養データ!$A$2:$J$482,8,)</f>
        <v>#N/A</v>
      </c>
      <c r="AK41" s="81" t="e">
        <f>VLOOKUP(B41,栄養データ!$A$2:$J$482,9,)</f>
        <v>#N/A</v>
      </c>
      <c r="AL41" s="81" t="e">
        <f>VLOOKUP(B41,栄養データ!$A$2:$J$482,10,)</f>
        <v>#N/A</v>
      </c>
    </row>
    <row r="42" spans="1:38" ht="14.25" customHeight="1" x14ac:dyDescent="0.25">
      <c r="A42" s="82"/>
      <c r="B42" s="83"/>
      <c r="C42" s="84"/>
      <c r="D42" s="85" t="str">
        <f t="shared" si="0"/>
        <v/>
      </c>
      <c r="E42" s="86" t="e">
        <f t="shared" si="20"/>
        <v>#N/A</v>
      </c>
      <c r="F42" s="87" t="str">
        <f t="shared" si="9"/>
        <v/>
      </c>
      <c r="G42" s="73" t="str">
        <f t="shared" si="1"/>
        <v/>
      </c>
      <c r="H42" s="88" t="str">
        <f t="shared" si="10"/>
        <v/>
      </c>
      <c r="I42" s="89" t="str">
        <f t="shared" si="2"/>
        <v/>
      </c>
      <c r="J42" s="90"/>
      <c r="K42" s="81" t="str">
        <f t="shared" si="19"/>
        <v/>
      </c>
      <c r="L42" s="86" t="e">
        <f t="shared" si="11"/>
        <v>#N/A</v>
      </c>
      <c r="M42" s="91" t="str">
        <f t="shared" si="12"/>
        <v/>
      </c>
      <c r="N42" s="86" t="str">
        <f t="shared" si="3"/>
        <v/>
      </c>
      <c r="O42" s="87" t="str">
        <f t="shared" si="13"/>
        <v/>
      </c>
      <c r="P42" s="89" t="str">
        <f t="shared" si="4"/>
        <v/>
      </c>
      <c r="Q42" s="87" t="str">
        <f t="shared" si="14"/>
        <v/>
      </c>
      <c r="R42" s="89" t="str">
        <f t="shared" si="5"/>
        <v/>
      </c>
      <c r="S42" s="87" t="str">
        <f t="shared" si="15"/>
        <v/>
      </c>
      <c r="T42" s="89" t="str">
        <f t="shared" si="6"/>
        <v/>
      </c>
      <c r="U42" s="87" t="str">
        <f t="shared" si="16"/>
        <v/>
      </c>
      <c r="V42" s="89" t="str">
        <f t="shared" si="7"/>
        <v/>
      </c>
      <c r="W42" s="87" t="str">
        <f t="shared" si="17"/>
        <v/>
      </c>
      <c r="X42" s="86" t="str">
        <f t="shared" si="8"/>
        <v/>
      </c>
      <c r="Y42" s="100"/>
      <c r="Z42" s="101"/>
      <c r="AC42" s="81" t="e">
        <f>VLOOKUP(B42,栄養データ!$A$2:$J$482,1,)</f>
        <v>#N/A</v>
      </c>
      <c r="AD42" s="81" t="e">
        <f>VLOOKUP(B42,栄養データ!$A$2:$J$482,3,)</f>
        <v>#N/A</v>
      </c>
      <c r="AE42" s="81" t="e">
        <f>VLOOKUP(B42,栄養データ!$A$2:$J$482,4,)</f>
        <v>#N/A</v>
      </c>
      <c r="AF42" s="81" t="e">
        <f>VLOOKUP(B42,栄養データ!$A$2:$K$482,11,)</f>
        <v>#N/A</v>
      </c>
      <c r="AG42" s="81" t="e">
        <f>VLOOKUP(B42,栄養データ!$A$2:$J$482,5,)</f>
        <v>#N/A</v>
      </c>
      <c r="AH42" s="81" t="e">
        <f>VLOOKUP(B42,栄養データ!$A$2:$J$482,6,)</f>
        <v>#N/A</v>
      </c>
      <c r="AI42" s="81" t="e">
        <f>VLOOKUP(B42,栄養データ!$A$2:$J$482,7,)</f>
        <v>#N/A</v>
      </c>
      <c r="AJ42" s="81" t="e">
        <f>VLOOKUP(B42,栄養データ!$A$2:$J$482,8,)</f>
        <v>#N/A</v>
      </c>
      <c r="AK42" s="81" t="e">
        <f>VLOOKUP(B42,栄養データ!$A$2:$J$482,9,)</f>
        <v>#N/A</v>
      </c>
      <c r="AL42" s="81" t="e">
        <f>VLOOKUP(B42,栄養データ!$A$2:$J$482,10,)</f>
        <v>#N/A</v>
      </c>
    </row>
    <row r="43" spans="1:38" ht="14.25" customHeight="1" x14ac:dyDescent="0.25">
      <c r="A43" s="82"/>
      <c r="B43" s="102"/>
      <c r="C43" s="84"/>
      <c r="D43" s="103" t="str">
        <f t="shared" si="0"/>
        <v/>
      </c>
      <c r="E43" s="104" t="e">
        <f t="shared" si="20"/>
        <v>#N/A</v>
      </c>
      <c r="F43" s="105" t="str">
        <f t="shared" si="9"/>
        <v/>
      </c>
      <c r="G43" s="106" t="str">
        <f t="shared" si="1"/>
        <v/>
      </c>
      <c r="H43" s="107" t="str">
        <f t="shared" si="10"/>
        <v/>
      </c>
      <c r="I43" s="108" t="str">
        <f t="shared" si="2"/>
        <v/>
      </c>
      <c r="J43" s="90"/>
      <c r="K43" s="109" t="str">
        <f t="shared" si="19"/>
        <v/>
      </c>
      <c r="L43" s="104" t="e">
        <f t="shared" si="11"/>
        <v>#N/A</v>
      </c>
      <c r="M43" s="110" t="str">
        <f t="shared" si="12"/>
        <v/>
      </c>
      <c r="N43" s="104" t="str">
        <f t="shared" si="3"/>
        <v/>
      </c>
      <c r="O43" s="105" t="str">
        <f t="shared" si="13"/>
        <v/>
      </c>
      <c r="P43" s="108" t="str">
        <f t="shared" si="4"/>
        <v/>
      </c>
      <c r="Q43" s="105" t="str">
        <f t="shared" si="14"/>
        <v/>
      </c>
      <c r="R43" s="108" t="str">
        <f t="shared" si="5"/>
        <v/>
      </c>
      <c r="S43" s="105" t="str">
        <f t="shared" si="15"/>
        <v/>
      </c>
      <c r="T43" s="108" t="str">
        <f t="shared" si="6"/>
        <v/>
      </c>
      <c r="U43" s="105" t="str">
        <f t="shared" si="16"/>
        <v/>
      </c>
      <c r="V43" s="108" t="str">
        <f t="shared" si="7"/>
        <v/>
      </c>
      <c r="W43" s="105" t="str">
        <f t="shared" si="17"/>
        <v/>
      </c>
      <c r="X43" s="104" t="str">
        <f t="shared" si="8"/>
        <v/>
      </c>
      <c r="Y43" s="100"/>
      <c r="Z43" s="101"/>
      <c r="AC43" s="81" t="e">
        <f>VLOOKUP(B43,栄養データ!$A$2:$J$482,1,)</f>
        <v>#N/A</v>
      </c>
      <c r="AD43" s="81" t="e">
        <f>VLOOKUP(B43,栄養データ!$A$2:$J$482,3,)</f>
        <v>#N/A</v>
      </c>
      <c r="AE43" s="81" t="e">
        <f>VLOOKUP(B43,栄養データ!$A$2:$J$482,4,)</f>
        <v>#N/A</v>
      </c>
      <c r="AF43" s="81" t="e">
        <f>VLOOKUP(B43,栄養データ!$A$2:$K$482,11,)</f>
        <v>#N/A</v>
      </c>
      <c r="AG43" s="81" t="e">
        <f>VLOOKUP(B43,栄養データ!$A$2:$J$482,5,)</f>
        <v>#N/A</v>
      </c>
      <c r="AH43" s="81" t="e">
        <f>VLOOKUP(B43,栄養データ!$A$2:$J$482,6,)</f>
        <v>#N/A</v>
      </c>
      <c r="AI43" s="81" t="e">
        <f>VLOOKUP(B43,栄養データ!$A$2:$J$482,7,)</f>
        <v>#N/A</v>
      </c>
      <c r="AJ43" s="81" t="e">
        <f>VLOOKUP(B43,栄養データ!$A$2:$J$482,8,)</f>
        <v>#N/A</v>
      </c>
      <c r="AK43" s="81" t="e">
        <f>VLOOKUP(B43,栄養データ!$A$2:$J$482,9,)</f>
        <v>#N/A</v>
      </c>
      <c r="AL43" s="81" t="e">
        <f>VLOOKUP(B43,栄養データ!$A$2:$J$482,10,)</f>
        <v>#N/A</v>
      </c>
    </row>
    <row r="44" spans="1:38" ht="14.25" customHeight="1" x14ac:dyDescent="0.25">
      <c r="A44" s="111"/>
      <c r="B44" s="83"/>
      <c r="C44" s="112"/>
      <c r="D44" s="85" t="str">
        <f>IF(B44="","",E44)</f>
        <v/>
      </c>
      <c r="E44" s="86" t="e">
        <f>IF(AD44="","",AD44)</f>
        <v>#N/A</v>
      </c>
      <c r="F44" s="87" t="str">
        <f>G44</f>
        <v/>
      </c>
      <c r="G44" s="73" t="str">
        <f>IF(B44="","",J44/((100-K44)/100))</f>
        <v/>
      </c>
      <c r="H44" s="88" t="str">
        <f>I44</f>
        <v/>
      </c>
      <c r="I44" s="89" t="str">
        <f>IF(B44="","",ROUND(G44*AF44,1))</f>
        <v/>
      </c>
      <c r="J44" s="113"/>
      <c r="K44" s="81" t="str">
        <f>IF(B44="","",L44)</f>
        <v/>
      </c>
      <c r="L44" s="86" t="e">
        <f>AE44</f>
        <v>#N/A</v>
      </c>
      <c r="M44" s="91" t="str">
        <f>N44</f>
        <v/>
      </c>
      <c r="N44" s="86" t="str">
        <f>IF(B44="","",ROUND((J44*AG44)/100,0))</f>
        <v/>
      </c>
      <c r="O44" s="87" t="str">
        <f>P44</f>
        <v/>
      </c>
      <c r="P44" s="89" t="str">
        <f>IF(B44="","",ROUND((J44*AH44)/100,1))</f>
        <v/>
      </c>
      <c r="Q44" s="87" t="str">
        <f>R44</f>
        <v/>
      </c>
      <c r="R44" s="89" t="str">
        <f>IF(B44="","",ROUND((J44*AI44)/100,1))</f>
        <v/>
      </c>
      <c r="S44" s="87" t="str">
        <f>T44</f>
        <v/>
      </c>
      <c r="T44" s="89" t="str">
        <f>IF(B44="","",ROUND((J44*AJ44)/100,1))</f>
        <v/>
      </c>
      <c r="U44" s="87" t="str">
        <f>V44</f>
        <v/>
      </c>
      <c r="V44" s="89" t="str">
        <f>IF(B44="","",ROUND((J44*AK44)/100,1))</f>
        <v/>
      </c>
      <c r="W44" s="87" t="str">
        <f>X44</f>
        <v/>
      </c>
      <c r="X44" s="86" t="str">
        <f>IF(B44="","",ROUND((J44*AL44)/100,1))</f>
        <v/>
      </c>
      <c r="Y44" s="113"/>
      <c r="Z44" s="114"/>
      <c r="AC44" s="81" t="e">
        <f>VLOOKUP(B44,栄養データ!$A$2:$J$482,1,)</f>
        <v>#N/A</v>
      </c>
      <c r="AD44" s="81" t="e">
        <f>VLOOKUP(B44,栄養データ!$A$2:$J$482,3,)</f>
        <v>#N/A</v>
      </c>
      <c r="AE44" s="81" t="e">
        <f>VLOOKUP(B44,栄養データ!$A$2:$J$482,4,)</f>
        <v>#N/A</v>
      </c>
      <c r="AF44" s="81" t="e">
        <f>VLOOKUP(B44,栄養データ!$A$2:$K$482,11,)</f>
        <v>#N/A</v>
      </c>
      <c r="AG44" s="81" t="e">
        <f>VLOOKUP(B44,栄養データ!$A$2:$J$482,5,)</f>
        <v>#N/A</v>
      </c>
      <c r="AH44" s="81" t="e">
        <f>VLOOKUP(B44,栄養データ!$A$2:$J$482,6,)</f>
        <v>#N/A</v>
      </c>
      <c r="AI44" s="81" t="e">
        <f>VLOOKUP(B44,栄養データ!$A$2:$J$482,7,)</f>
        <v>#N/A</v>
      </c>
      <c r="AJ44" s="81" t="e">
        <f>VLOOKUP(B44,栄養データ!$A$2:$J$482,8,)</f>
        <v>#N/A</v>
      </c>
      <c r="AK44" s="81" t="e">
        <f>VLOOKUP(B44,栄養データ!$A$2:$J$482,9,)</f>
        <v>#N/A</v>
      </c>
      <c r="AL44" s="81" t="e">
        <f>VLOOKUP(B44,栄養データ!$A$2:$J$482,10,)</f>
        <v>#N/A</v>
      </c>
    </row>
    <row r="45" spans="1:38" ht="14.25" customHeight="1" x14ac:dyDescent="0.25">
      <c r="A45" s="82"/>
      <c r="B45" s="83"/>
      <c r="C45" s="84"/>
      <c r="D45" s="85" t="str">
        <f>IF(B45="","",E45)</f>
        <v/>
      </c>
      <c r="E45" s="86" t="e">
        <f>IF(AD45="","",AD45)</f>
        <v>#N/A</v>
      </c>
      <c r="F45" s="87" t="str">
        <f>G45</f>
        <v/>
      </c>
      <c r="G45" s="73" t="str">
        <f>IF(B45="","",J45/((100-K45)/100))</f>
        <v/>
      </c>
      <c r="H45" s="88" t="str">
        <f>I45</f>
        <v/>
      </c>
      <c r="I45" s="89" t="str">
        <f>IF(B45="","",ROUND(G45*AF45,1))</f>
        <v/>
      </c>
      <c r="J45" s="90"/>
      <c r="K45" s="81" t="str">
        <f>IF(B45="","",L45)</f>
        <v/>
      </c>
      <c r="L45" s="86" t="e">
        <f>AE45</f>
        <v>#N/A</v>
      </c>
      <c r="M45" s="91" t="str">
        <f>N45</f>
        <v/>
      </c>
      <c r="N45" s="86" t="str">
        <f>IF(B45="","",ROUND((J45*AG45)/100,0))</f>
        <v/>
      </c>
      <c r="O45" s="87" t="str">
        <f>P45</f>
        <v/>
      </c>
      <c r="P45" s="89" t="str">
        <f>IF(B45="","",ROUND((J45*AH45)/100,1))</f>
        <v/>
      </c>
      <c r="Q45" s="87" t="str">
        <f>R45</f>
        <v/>
      </c>
      <c r="R45" s="89" t="str">
        <f>IF(B45="","",ROUND((J45*AI45)/100,1))</f>
        <v/>
      </c>
      <c r="S45" s="87" t="str">
        <f>T45</f>
        <v/>
      </c>
      <c r="T45" s="89" t="str">
        <f>IF(B45="","",ROUND((J45*AJ45)/100,1))</f>
        <v/>
      </c>
      <c r="U45" s="87" t="str">
        <f>V45</f>
        <v/>
      </c>
      <c r="V45" s="89" t="str">
        <f>IF(B45="","",ROUND((J45*AK45)/100,1))</f>
        <v/>
      </c>
      <c r="W45" s="87" t="str">
        <f>X45</f>
        <v/>
      </c>
      <c r="X45" s="86" t="str">
        <f>IF(B45="","",ROUND((J45*AL45)/100,1))</f>
        <v/>
      </c>
      <c r="Y45" s="92"/>
      <c r="Z45" s="93"/>
      <c r="AC45" s="81" t="e">
        <f>VLOOKUP(B45,栄養データ!$A$2:$J$482,1,)</f>
        <v>#N/A</v>
      </c>
      <c r="AD45" s="81" t="e">
        <f>VLOOKUP(B45,栄養データ!$A$2:$J$482,3,)</f>
        <v>#N/A</v>
      </c>
      <c r="AE45" s="81" t="e">
        <f>VLOOKUP(B45,栄養データ!$A$2:$J$482,4,)</f>
        <v>#N/A</v>
      </c>
      <c r="AF45" s="81" t="e">
        <f>VLOOKUP(B45,栄養データ!$A$2:$K$482,11,)</f>
        <v>#N/A</v>
      </c>
      <c r="AG45" s="81" t="e">
        <f>VLOOKUP(B45,栄養データ!$A$2:$J$482,5,)</f>
        <v>#N/A</v>
      </c>
      <c r="AH45" s="81" t="e">
        <f>VLOOKUP(B45,栄養データ!$A$2:$J$482,6,)</f>
        <v>#N/A</v>
      </c>
      <c r="AI45" s="81" t="e">
        <f>VLOOKUP(B45,栄養データ!$A$2:$J$482,7,)</f>
        <v>#N/A</v>
      </c>
      <c r="AJ45" s="81" t="e">
        <f>VLOOKUP(B45,栄養データ!$A$2:$J$482,8,)</f>
        <v>#N/A</v>
      </c>
      <c r="AK45" s="81" t="e">
        <f>VLOOKUP(B45,栄養データ!$A$2:$J$482,9,)</f>
        <v>#N/A</v>
      </c>
      <c r="AL45" s="81" t="e">
        <f>VLOOKUP(B45,栄養データ!$A$2:$J$482,10,)</f>
        <v>#N/A</v>
      </c>
    </row>
    <row r="46" spans="1:38" ht="14.25" customHeight="1" thickBot="1" x14ac:dyDescent="0.3">
      <c r="A46" s="115"/>
      <c r="B46" s="116"/>
      <c r="C46" s="117"/>
      <c r="D46" s="118" t="str">
        <f>IF(B46="","",E46)</f>
        <v/>
      </c>
      <c r="E46" s="119" t="e">
        <f>IF(AD46="","",AD46)</f>
        <v>#N/A</v>
      </c>
      <c r="F46" s="120" t="str">
        <f>G46</f>
        <v/>
      </c>
      <c r="G46" s="121" t="str">
        <f>IF(B46="","",J46/((100-K46)/100))</f>
        <v/>
      </c>
      <c r="H46" s="122" t="str">
        <f>I46</f>
        <v/>
      </c>
      <c r="I46" s="123" t="str">
        <f>IF(B46="","",ROUND(G46*AF46,1))</f>
        <v/>
      </c>
      <c r="J46" s="124"/>
      <c r="K46" s="125" t="str">
        <f>IF(B46="","",L46)</f>
        <v/>
      </c>
      <c r="L46" s="119" t="e">
        <f>AE46</f>
        <v>#N/A</v>
      </c>
      <c r="M46" s="126" t="str">
        <f>N46</f>
        <v/>
      </c>
      <c r="N46" s="119" t="str">
        <f>IF(B46="","",ROUND((J46*AG46)/100,0))</f>
        <v/>
      </c>
      <c r="O46" s="120" t="str">
        <f>P46</f>
        <v/>
      </c>
      <c r="P46" s="123" t="str">
        <f>IF(B46="","",ROUND((J46*AH46)/100,1))</f>
        <v/>
      </c>
      <c r="Q46" s="120" t="str">
        <f>R46</f>
        <v/>
      </c>
      <c r="R46" s="123" t="str">
        <f>IF(B46="","",ROUND((J46*AI46)/100,1))</f>
        <v/>
      </c>
      <c r="S46" s="120" t="str">
        <f>T46</f>
        <v/>
      </c>
      <c r="T46" s="123" t="str">
        <f>IF(B46="","",ROUND((J46*AJ46)/100,1))</f>
        <v/>
      </c>
      <c r="U46" s="120" t="str">
        <f>V46</f>
        <v/>
      </c>
      <c r="V46" s="123" t="str">
        <f>IF(B46="","",ROUND((J46*AK46)/100,1))</f>
        <v/>
      </c>
      <c r="W46" s="120" t="str">
        <f>X46</f>
        <v/>
      </c>
      <c r="X46" s="119" t="str">
        <f>IF(B46="","",ROUND((J46*AL46)/100,1))</f>
        <v/>
      </c>
      <c r="Y46" s="127"/>
      <c r="Z46" s="128"/>
      <c r="AC46" s="81" t="e">
        <f>VLOOKUP(B46,栄養データ!$A$2:$J$482,1,)</f>
        <v>#N/A</v>
      </c>
      <c r="AD46" s="81" t="e">
        <f>VLOOKUP(B46,栄養データ!$A$2:$J$482,3,)</f>
        <v>#N/A</v>
      </c>
      <c r="AE46" s="81" t="e">
        <f>VLOOKUP(B46,栄養データ!$A$2:$J$482,4,)</f>
        <v>#N/A</v>
      </c>
      <c r="AF46" s="81" t="e">
        <f>VLOOKUP(B46,栄養データ!$A$2:$K$482,11,)</f>
        <v>#N/A</v>
      </c>
      <c r="AG46" s="81" t="e">
        <f>VLOOKUP(B46,栄養データ!$A$2:$J$482,5,)</f>
        <v>#N/A</v>
      </c>
      <c r="AH46" s="81" t="e">
        <f>VLOOKUP(B46,栄養データ!$A$2:$J$482,6,)</f>
        <v>#N/A</v>
      </c>
      <c r="AI46" s="81" t="e">
        <f>VLOOKUP(B46,栄養データ!$A$2:$J$482,7,)</f>
        <v>#N/A</v>
      </c>
      <c r="AJ46" s="81" t="e">
        <f>VLOOKUP(B46,栄養データ!$A$2:$J$482,8,)</f>
        <v>#N/A</v>
      </c>
      <c r="AK46" s="81" t="e">
        <f>VLOOKUP(B46,栄養データ!$A$2:$J$482,9,)</f>
        <v>#N/A</v>
      </c>
      <c r="AL46" s="81" t="e">
        <f>VLOOKUP(B46,栄養データ!$A$2:$J$482,10,)</f>
        <v>#N/A</v>
      </c>
    </row>
    <row r="47" spans="1:38" ht="14.25" customHeight="1" x14ac:dyDescent="0.25">
      <c r="A47" s="67"/>
      <c r="B47" s="129"/>
      <c r="C47" s="69"/>
      <c r="D47" s="70" t="str">
        <f>IF(B47="","",E47)</f>
        <v/>
      </c>
      <c r="E47" s="71" t="e">
        <f>IF(AD47="","",AD47)</f>
        <v>#N/A</v>
      </c>
      <c r="F47" s="72" t="str">
        <f>G47</f>
        <v/>
      </c>
      <c r="G47" s="130" t="str">
        <f>IF(B47="","",J47/((100-K47)/100))</f>
        <v/>
      </c>
      <c r="H47" s="74" t="str">
        <f>I47</f>
        <v/>
      </c>
      <c r="I47" s="75" t="str">
        <f>IF(B47="","",ROUND(G47*AF47,1))</f>
        <v/>
      </c>
      <c r="J47" s="76"/>
      <c r="K47" s="77" t="str">
        <f>IF(B47="","",L47)</f>
        <v/>
      </c>
      <c r="L47" s="71" t="e">
        <f>AE47</f>
        <v>#N/A</v>
      </c>
      <c r="M47" s="78" t="str">
        <f>N47</f>
        <v/>
      </c>
      <c r="N47" s="71" t="str">
        <f>IF(B47="","",ROUND((J47*AG47)/100,0))</f>
        <v/>
      </c>
      <c r="O47" s="72" t="str">
        <f>P47</f>
        <v/>
      </c>
      <c r="P47" s="75" t="str">
        <f>IF(B47="","",ROUND((J47*AH47)/100,1))</f>
        <v/>
      </c>
      <c r="Q47" s="72" t="str">
        <f>R47</f>
        <v/>
      </c>
      <c r="R47" s="75" t="str">
        <f>IF(B47="","",ROUND((J47*AI47)/100,1))</f>
        <v/>
      </c>
      <c r="S47" s="72" t="str">
        <f>T47</f>
        <v/>
      </c>
      <c r="T47" s="75" t="str">
        <f>IF(B47="","",ROUND((J47*AJ47)/100,1))</f>
        <v/>
      </c>
      <c r="U47" s="72" t="str">
        <f>V47</f>
        <v/>
      </c>
      <c r="V47" s="75" t="str">
        <f>IF(B47="","",ROUND((J47*AK47)/100,1))</f>
        <v/>
      </c>
      <c r="W47" s="72" t="str">
        <f>X47</f>
        <v/>
      </c>
      <c r="X47" s="71" t="str">
        <f>IF(B47="","",ROUND((J47*AL47)/100,1))</f>
        <v/>
      </c>
      <c r="Y47" s="79"/>
      <c r="Z47" s="131"/>
      <c r="AC47" s="81" t="e">
        <f>VLOOKUP(B47,栄養データ!$A$2:$J$482,1,)</f>
        <v>#N/A</v>
      </c>
      <c r="AD47" s="81" t="e">
        <f>VLOOKUP(B47,栄養データ!$A$2:$J$482,3,)</f>
        <v>#N/A</v>
      </c>
      <c r="AE47" s="81" t="e">
        <f>VLOOKUP(B47,栄養データ!$A$2:$J$482,4,)</f>
        <v>#N/A</v>
      </c>
      <c r="AF47" s="81" t="e">
        <f>VLOOKUP(B47,栄養データ!$A$2:$K$482,11,)</f>
        <v>#N/A</v>
      </c>
      <c r="AG47" s="81" t="e">
        <f>VLOOKUP(B47,栄養データ!$A$2:$J$482,5,)</f>
        <v>#N/A</v>
      </c>
      <c r="AH47" s="81" t="e">
        <f>VLOOKUP(B47,栄養データ!$A$2:$J$482,6,)</f>
        <v>#N/A</v>
      </c>
      <c r="AI47" s="81" t="e">
        <f>VLOOKUP(B47,栄養データ!$A$2:$J$482,7,)</f>
        <v>#N/A</v>
      </c>
      <c r="AJ47" s="81" t="e">
        <f>VLOOKUP(B47,栄養データ!$A$2:$J$482,8,)</f>
        <v>#N/A</v>
      </c>
      <c r="AK47" s="81" t="e">
        <f>VLOOKUP(B47,栄養データ!$A$2:$J$482,9,)</f>
        <v>#N/A</v>
      </c>
      <c r="AL47" s="81" t="e">
        <f>VLOOKUP(B47,栄養データ!$A$2:$J$482,10,)</f>
        <v>#N/A</v>
      </c>
    </row>
    <row r="48" spans="1:38" ht="14.25" customHeight="1" x14ac:dyDescent="0.25">
      <c r="A48" s="82"/>
      <c r="B48" s="83"/>
      <c r="C48" s="84"/>
      <c r="D48" s="85" t="str">
        <f t="shared" ref="D48:D81" si="21">IF(B48="","",E48)</f>
        <v/>
      </c>
      <c r="E48" s="86" t="e">
        <f t="shared" ref="E48:E81" si="22">IF(AD48="","",AD48)</f>
        <v>#N/A</v>
      </c>
      <c r="F48" s="87" t="str">
        <f t="shared" ref="F48:F81" si="23">G48</f>
        <v/>
      </c>
      <c r="G48" s="73" t="str">
        <f t="shared" ref="G48:G81" si="24">IF(B48="","",J48/((100-K48)/100))</f>
        <v/>
      </c>
      <c r="H48" s="88" t="str">
        <f t="shared" ref="H48:H81" si="25">I48</f>
        <v/>
      </c>
      <c r="I48" s="89" t="str">
        <f t="shared" ref="I48:I81" si="26">IF(B48="","",ROUND(G48*AF48,1))</f>
        <v/>
      </c>
      <c r="J48" s="90"/>
      <c r="K48" s="81" t="str">
        <f t="shared" ref="K48:K54" si="27">IF(B48="","",L48)</f>
        <v/>
      </c>
      <c r="L48" s="86" t="e">
        <f t="shared" ref="L48:L81" si="28">AE48</f>
        <v>#N/A</v>
      </c>
      <c r="M48" s="91" t="str">
        <f t="shared" ref="M48:M81" si="29">N48</f>
        <v/>
      </c>
      <c r="N48" s="86" t="str">
        <f t="shared" ref="N48:N81" si="30">IF(B48="","",ROUND((J48*AG48)/100,0))</f>
        <v/>
      </c>
      <c r="O48" s="87" t="str">
        <f t="shared" ref="O48:O81" si="31">P48</f>
        <v/>
      </c>
      <c r="P48" s="89" t="str">
        <f t="shared" ref="P48:P81" si="32">IF(B48="","",ROUND((J48*AH48)/100,1))</f>
        <v/>
      </c>
      <c r="Q48" s="87" t="str">
        <f t="shared" ref="Q48:Q81" si="33">R48</f>
        <v/>
      </c>
      <c r="R48" s="89" t="str">
        <f t="shared" ref="R48:R81" si="34">IF(B48="","",ROUND((J48*AI48)/100,1))</f>
        <v/>
      </c>
      <c r="S48" s="87" t="str">
        <f t="shared" ref="S48:S81" si="35">T48</f>
        <v/>
      </c>
      <c r="T48" s="89" t="str">
        <f t="shared" ref="T48:T81" si="36">IF(B48="","",ROUND((J48*AJ48)/100,1))</f>
        <v/>
      </c>
      <c r="U48" s="87" t="str">
        <f t="shared" ref="U48:U81" si="37">V48</f>
        <v/>
      </c>
      <c r="V48" s="89" t="str">
        <f t="shared" ref="V48:V81" si="38">IF(B48="","",ROUND((J48*AK48)/100,1))</f>
        <v/>
      </c>
      <c r="W48" s="87" t="str">
        <f t="shared" ref="W48:W81" si="39">X48</f>
        <v/>
      </c>
      <c r="X48" s="86" t="str">
        <f t="shared" ref="X48:X81" si="40">IF(B48="","",ROUND((J48*AL48)/100,1))</f>
        <v/>
      </c>
      <c r="Y48" s="92"/>
      <c r="Z48" s="93"/>
      <c r="AC48" s="81" t="e">
        <f>VLOOKUP(B48,栄養データ!$A$2:$J$482,1,)</f>
        <v>#N/A</v>
      </c>
      <c r="AD48" s="81" t="e">
        <f>VLOOKUP(B48,栄養データ!$A$2:$J$482,3,)</f>
        <v>#N/A</v>
      </c>
      <c r="AE48" s="81" t="e">
        <f>VLOOKUP(B48,栄養データ!$A$2:$J$482,4,)</f>
        <v>#N/A</v>
      </c>
      <c r="AF48" s="81" t="e">
        <f>VLOOKUP(B48,栄養データ!$A$2:$K$482,11,)</f>
        <v>#N/A</v>
      </c>
      <c r="AG48" s="81" t="e">
        <f>VLOOKUP(B48,栄養データ!$A$2:$J$482,5,)</f>
        <v>#N/A</v>
      </c>
      <c r="AH48" s="81" t="e">
        <f>VLOOKUP(B48,栄養データ!$A$2:$J$482,6,)</f>
        <v>#N/A</v>
      </c>
      <c r="AI48" s="81" t="e">
        <f>VLOOKUP(B48,栄養データ!$A$2:$J$482,7,)</f>
        <v>#N/A</v>
      </c>
      <c r="AJ48" s="81" t="e">
        <f>VLOOKUP(B48,栄養データ!$A$2:$J$482,8,)</f>
        <v>#N/A</v>
      </c>
      <c r="AK48" s="81" t="e">
        <f>VLOOKUP(B48,栄養データ!$A$2:$J$482,9,)</f>
        <v>#N/A</v>
      </c>
      <c r="AL48" s="81" t="e">
        <f>VLOOKUP(B48,栄養データ!$A$2:$J$482,10,)</f>
        <v>#N/A</v>
      </c>
    </row>
    <row r="49" spans="1:38" ht="14.25" customHeight="1" x14ac:dyDescent="0.25">
      <c r="A49" s="82"/>
      <c r="B49" s="83"/>
      <c r="C49" s="84"/>
      <c r="D49" s="85" t="str">
        <f t="shared" si="21"/>
        <v/>
      </c>
      <c r="E49" s="86" t="e">
        <f t="shared" si="22"/>
        <v>#N/A</v>
      </c>
      <c r="F49" s="87" t="str">
        <f t="shared" si="23"/>
        <v/>
      </c>
      <c r="G49" s="73" t="str">
        <f t="shared" si="24"/>
        <v/>
      </c>
      <c r="H49" s="88" t="str">
        <f t="shared" si="25"/>
        <v/>
      </c>
      <c r="I49" s="89" t="str">
        <f t="shared" si="26"/>
        <v/>
      </c>
      <c r="J49" s="90"/>
      <c r="K49" s="81" t="str">
        <f t="shared" si="27"/>
        <v/>
      </c>
      <c r="L49" s="86" t="e">
        <f t="shared" si="28"/>
        <v>#N/A</v>
      </c>
      <c r="M49" s="91" t="str">
        <f t="shared" si="29"/>
        <v/>
      </c>
      <c r="N49" s="86" t="str">
        <f t="shared" si="30"/>
        <v/>
      </c>
      <c r="O49" s="87" t="str">
        <f t="shared" si="31"/>
        <v/>
      </c>
      <c r="P49" s="89" t="str">
        <f t="shared" si="32"/>
        <v/>
      </c>
      <c r="Q49" s="87" t="str">
        <f t="shared" si="33"/>
        <v/>
      </c>
      <c r="R49" s="89" t="str">
        <f t="shared" si="34"/>
        <v/>
      </c>
      <c r="S49" s="87" t="str">
        <f t="shared" si="35"/>
        <v/>
      </c>
      <c r="T49" s="89" t="str">
        <f t="shared" si="36"/>
        <v/>
      </c>
      <c r="U49" s="87" t="str">
        <f t="shared" si="37"/>
        <v/>
      </c>
      <c r="V49" s="89" t="str">
        <f t="shared" si="38"/>
        <v/>
      </c>
      <c r="W49" s="87" t="str">
        <f t="shared" si="39"/>
        <v/>
      </c>
      <c r="X49" s="86" t="str">
        <f t="shared" si="40"/>
        <v/>
      </c>
      <c r="Y49" s="92"/>
      <c r="Z49" s="93"/>
      <c r="AC49" s="81" t="e">
        <f>VLOOKUP(B49,栄養データ!$A$2:$J$482,1,)</f>
        <v>#N/A</v>
      </c>
      <c r="AD49" s="81" t="e">
        <f>VLOOKUP(B49,栄養データ!$A$2:$J$482,3,)</f>
        <v>#N/A</v>
      </c>
      <c r="AE49" s="81" t="e">
        <f>VLOOKUP(B49,栄養データ!$A$2:$J$482,4,)</f>
        <v>#N/A</v>
      </c>
      <c r="AF49" s="81" t="e">
        <f>VLOOKUP(B49,栄養データ!$A$2:$K$482,11,)</f>
        <v>#N/A</v>
      </c>
      <c r="AG49" s="81" t="e">
        <f>VLOOKUP(B49,栄養データ!$A$2:$J$482,5,)</f>
        <v>#N/A</v>
      </c>
      <c r="AH49" s="81" t="e">
        <f>VLOOKUP(B49,栄養データ!$A$2:$J$482,6,)</f>
        <v>#N/A</v>
      </c>
      <c r="AI49" s="81" t="e">
        <f>VLOOKUP(B49,栄養データ!$A$2:$J$482,7,)</f>
        <v>#N/A</v>
      </c>
      <c r="AJ49" s="81" t="e">
        <f>VLOOKUP(B49,栄養データ!$A$2:$J$482,8,)</f>
        <v>#N/A</v>
      </c>
      <c r="AK49" s="81" t="e">
        <f>VLOOKUP(B49,栄養データ!$A$2:$J$482,9,)</f>
        <v>#N/A</v>
      </c>
      <c r="AL49" s="81" t="e">
        <f>VLOOKUP(B49,栄養データ!$A$2:$J$482,10,)</f>
        <v>#N/A</v>
      </c>
    </row>
    <row r="50" spans="1:38" ht="14.25" customHeight="1" x14ac:dyDescent="0.25">
      <c r="A50" s="82"/>
      <c r="B50" s="83"/>
      <c r="C50" s="84"/>
      <c r="D50" s="85" t="str">
        <f t="shared" si="21"/>
        <v/>
      </c>
      <c r="E50" s="86" t="e">
        <f t="shared" si="22"/>
        <v>#N/A</v>
      </c>
      <c r="F50" s="87" t="str">
        <f t="shared" si="23"/>
        <v/>
      </c>
      <c r="G50" s="73" t="str">
        <f t="shared" si="24"/>
        <v/>
      </c>
      <c r="H50" s="88" t="str">
        <f t="shared" si="25"/>
        <v/>
      </c>
      <c r="I50" s="89" t="str">
        <f t="shared" si="26"/>
        <v/>
      </c>
      <c r="J50" s="90"/>
      <c r="K50" s="81" t="str">
        <f t="shared" si="27"/>
        <v/>
      </c>
      <c r="L50" s="86" t="e">
        <f t="shared" si="28"/>
        <v>#N/A</v>
      </c>
      <c r="M50" s="91" t="str">
        <f t="shared" si="29"/>
        <v/>
      </c>
      <c r="N50" s="86" t="str">
        <f t="shared" si="30"/>
        <v/>
      </c>
      <c r="O50" s="87" t="str">
        <f t="shared" si="31"/>
        <v/>
      </c>
      <c r="P50" s="89" t="str">
        <f t="shared" si="32"/>
        <v/>
      </c>
      <c r="Q50" s="87" t="str">
        <f t="shared" si="33"/>
        <v/>
      </c>
      <c r="R50" s="89" t="str">
        <f t="shared" si="34"/>
        <v/>
      </c>
      <c r="S50" s="87" t="str">
        <f t="shared" si="35"/>
        <v/>
      </c>
      <c r="T50" s="89" t="str">
        <f t="shared" si="36"/>
        <v/>
      </c>
      <c r="U50" s="87" t="str">
        <f t="shared" si="37"/>
        <v/>
      </c>
      <c r="V50" s="89" t="str">
        <f t="shared" si="38"/>
        <v/>
      </c>
      <c r="W50" s="87" t="str">
        <f t="shared" si="39"/>
        <v/>
      </c>
      <c r="X50" s="86" t="str">
        <f t="shared" si="40"/>
        <v/>
      </c>
      <c r="Y50" s="92"/>
      <c r="Z50" s="95"/>
      <c r="AC50" s="81" t="e">
        <f>VLOOKUP(B50,栄養データ!$A$2:$J$482,1,)</f>
        <v>#N/A</v>
      </c>
      <c r="AD50" s="81" t="e">
        <f>VLOOKUP(B50,栄養データ!$A$2:$J$482,3,)</f>
        <v>#N/A</v>
      </c>
      <c r="AE50" s="81" t="e">
        <f>VLOOKUP(B50,栄養データ!$A$2:$J$482,4,)</f>
        <v>#N/A</v>
      </c>
      <c r="AF50" s="81" t="e">
        <f>VLOOKUP(B50,栄養データ!$A$2:$K$482,11,)</f>
        <v>#N/A</v>
      </c>
      <c r="AG50" s="81" t="e">
        <f>VLOOKUP(B50,栄養データ!$A$2:$J$482,5,)</f>
        <v>#N/A</v>
      </c>
      <c r="AH50" s="81" t="e">
        <f>VLOOKUP(B50,栄養データ!$A$2:$J$482,6,)</f>
        <v>#N/A</v>
      </c>
      <c r="AI50" s="81" t="e">
        <f>VLOOKUP(B50,栄養データ!$A$2:$J$482,7,)</f>
        <v>#N/A</v>
      </c>
      <c r="AJ50" s="81" t="e">
        <f>VLOOKUP(B50,栄養データ!$A$2:$J$482,8,)</f>
        <v>#N/A</v>
      </c>
      <c r="AK50" s="81" t="e">
        <f>VLOOKUP(B50,栄養データ!$A$2:$J$482,9,)</f>
        <v>#N/A</v>
      </c>
      <c r="AL50" s="81" t="e">
        <f>VLOOKUP(B50,栄養データ!$A$2:$J$482,10,)</f>
        <v>#N/A</v>
      </c>
    </row>
    <row r="51" spans="1:38" ht="14.25" customHeight="1" x14ac:dyDescent="0.25">
      <c r="A51" s="82"/>
      <c r="B51" s="83"/>
      <c r="C51" s="84"/>
      <c r="D51" s="85" t="str">
        <f t="shared" si="21"/>
        <v/>
      </c>
      <c r="E51" s="86" t="e">
        <f t="shared" si="22"/>
        <v>#N/A</v>
      </c>
      <c r="F51" s="87" t="str">
        <f t="shared" si="23"/>
        <v/>
      </c>
      <c r="G51" s="73" t="str">
        <f t="shared" si="24"/>
        <v/>
      </c>
      <c r="H51" s="88" t="str">
        <f t="shared" si="25"/>
        <v/>
      </c>
      <c r="I51" s="89" t="str">
        <f t="shared" si="26"/>
        <v/>
      </c>
      <c r="J51" s="90"/>
      <c r="K51" s="81" t="str">
        <f t="shared" si="27"/>
        <v/>
      </c>
      <c r="L51" s="86" t="e">
        <f t="shared" si="28"/>
        <v>#N/A</v>
      </c>
      <c r="M51" s="91" t="str">
        <f t="shared" si="29"/>
        <v/>
      </c>
      <c r="N51" s="86" t="str">
        <f t="shared" si="30"/>
        <v/>
      </c>
      <c r="O51" s="87" t="str">
        <f t="shared" si="31"/>
        <v/>
      </c>
      <c r="P51" s="89" t="str">
        <f t="shared" si="32"/>
        <v/>
      </c>
      <c r="Q51" s="87" t="str">
        <f t="shared" si="33"/>
        <v/>
      </c>
      <c r="R51" s="89" t="str">
        <f t="shared" si="34"/>
        <v/>
      </c>
      <c r="S51" s="87" t="str">
        <f t="shared" si="35"/>
        <v/>
      </c>
      <c r="T51" s="89" t="str">
        <f t="shared" si="36"/>
        <v/>
      </c>
      <c r="U51" s="87" t="str">
        <f t="shared" si="37"/>
        <v/>
      </c>
      <c r="V51" s="89" t="str">
        <f t="shared" si="38"/>
        <v/>
      </c>
      <c r="W51" s="87" t="str">
        <f t="shared" si="39"/>
        <v/>
      </c>
      <c r="X51" s="86" t="str">
        <f t="shared" si="40"/>
        <v/>
      </c>
      <c r="Y51" s="92"/>
      <c r="Z51" s="95"/>
      <c r="AC51" s="81" t="e">
        <f>VLOOKUP(B51,栄養データ!$A$2:$J$482,1,)</f>
        <v>#N/A</v>
      </c>
      <c r="AD51" s="81" t="e">
        <f>VLOOKUP(B51,栄養データ!$A$2:$J$482,3,)</f>
        <v>#N/A</v>
      </c>
      <c r="AE51" s="81" t="e">
        <f>VLOOKUP(B51,栄養データ!$A$2:$J$482,4,)</f>
        <v>#N/A</v>
      </c>
      <c r="AF51" s="81" t="e">
        <f>VLOOKUP(B51,栄養データ!$A$2:$K$482,11,)</f>
        <v>#N/A</v>
      </c>
      <c r="AG51" s="81" t="e">
        <f>VLOOKUP(B51,栄養データ!$A$2:$J$482,5,)</f>
        <v>#N/A</v>
      </c>
      <c r="AH51" s="81" t="e">
        <f>VLOOKUP(B51,栄養データ!$A$2:$J$482,6,)</f>
        <v>#N/A</v>
      </c>
      <c r="AI51" s="81" t="e">
        <f>VLOOKUP(B51,栄養データ!$A$2:$J$482,7,)</f>
        <v>#N/A</v>
      </c>
      <c r="AJ51" s="81" t="e">
        <f>VLOOKUP(B51,栄養データ!$A$2:$J$482,8,)</f>
        <v>#N/A</v>
      </c>
      <c r="AK51" s="81" t="e">
        <f>VLOOKUP(B51,栄養データ!$A$2:$J$482,9,)</f>
        <v>#N/A</v>
      </c>
      <c r="AL51" s="81" t="e">
        <f>VLOOKUP(B51,栄養データ!$A$2:$J$482,10,)</f>
        <v>#N/A</v>
      </c>
    </row>
    <row r="52" spans="1:38" ht="14.25" customHeight="1" x14ac:dyDescent="0.25">
      <c r="A52" s="82"/>
      <c r="B52" s="83"/>
      <c r="C52" s="84"/>
      <c r="D52" s="85" t="str">
        <f t="shared" si="21"/>
        <v/>
      </c>
      <c r="E52" s="86" t="e">
        <f t="shared" si="22"/>
        <v>#N/A</v>
      </c>
      <c r="F52" s="87" t="str">
        <f t="shared" si="23"/>
        <v/>
      </c>
      <c r="G52" s="73" t="str">
        <f t="shared" si="24"/>
        <v/>
      </c>
      <c r="H52" s="88" t="str">
        <f t="shared" si="25"/>
        <v/>
      </c>
      <c r="I52" s="89" t="str">
        <f t="shared" si="26"/>
        <v/>
      </c>
      <c r="J52" s="90"/>
      <c r="K52" s="81" t="str">
        <f t="shared" si="27"/>
        <v/>
      </c>
      <c r="L52" s="86" t="e">
        <f t="shared" si="28"/>
        <v>#N/A</v>
      </c>
      <c r="M52" s="91" t="str">
        <f t="shared" si="29"/>
        <v/>
      </c>
      <c r="N52" s="86" t="str">
        <f t="shared" si="30"/>
        <v/>
      </c>
      <c r="O52" s="87" t="str">
        <f t="shared" si="31"/>
        <v/>
      </c>
      <c r="P52" s="89" t="str">
        <f t="shared" si="32"/>
        <v/>
      </c>
      <c r="Q52" s="87" t="str">
        <f t="shared" si="33"/>
        <v/>
      </c>
      <c r="R52" s="89" t="str">
        <f t="shared" si="34"/>
        <v/>
      </c>
      <c r="S52" s="87" t="str">
        <f t="shared" si="35"/>
        <v/>
      </c>
      <c r="T52" s="89" t="str">
        <f t="shared" si="36"/>
        <v/>
      </c>
      <c r="U52" s="87" t="str">
        <f t="shared" si="37"/>
        <v/>
      </c>
      <c r="V52" s="89" t="str">
        <f t="shared" si="38"/>
        <v/>
      </c>
      <c r="W52" s="87" t="str">
        <f t="shared" si="39"/>
        <v/>
      </c>
      <c r="X52" s="86" t="str">
        <f t="shared" si="40"/>
        <v/>
      </c>
      <c r="Y52" s="92"/>
      <c r="Z52" s="95"/>
      <c r="AC52" s="81" t="e">
        <f>VLOOKUP(B52,栄養データ!$A$2:$J$482,1,)</f>
        <v>#N/A</v>
      </c>
      <c r="AD52" s="81" t="e">
        <f>VLOOKUP(B52,栄養データ!$A$2:$J$482,3,)</f>
        <v>#N/A</v>
      </c>
      <c r="AE52" s="81" t="e">
        <f>VLOOKUP(B52,栄養データ!$A$2:$J$482,4,)</f>
        <v>#N/A</v>
      </c>
      <c r="AF52" s="81" t="e">
        <f>VLOOKUP(B52,栄養データ!$A$2:$K$482,11,)</f>
        <v>#N/A</v>
      </c>
      <c r="AG52" s="81" t="e">
        <f>VLOOKUP(B52,栄養データ!$A$2:$J$482,5,)</f>
        <v>#N/A</v>
      </c>
      <c r="AH52" s="81" t="e">
        <f>VLOOKUP(B52,栄養データ!$A$2:$J$482,6,)</f>
        <v>#N/A</v>
      </c>
      <c r="AI52" s="81" t="e">
        <f>VLOOKUP(B52,栄養データ!$A$2:$J$482,7,)</f>
        <v>#N/A</v>
      </c>
      <c r="AJ52" s="81" t="e">
        <f>VLOOKUP(B52,栄養データ!$A$2:$J$482,8,)</f>
        <v>#N/A</v>
      </c>
      <c r="AK52" s="81" t="e">
        <f>VLOOKUP(B52,栄養データ!$A$2:$J$482,9,)</f>
        <v>#N/A</v>
      </c>
      <c r="AL52" s="81" t="e">
        <f>VLOOKUP(B52,栄養データ!$A$2:$J$482,10,)</f>
        <v>#N/A</v>
      </c>
    </row>
    <row r="53" spans="1:38" ht="14.25" customHeight="1" x14ac:dyDescent="0.25">
      <c r="A53" s="82"/>
      <c r="B53" s="83"/>
      <c r="C53" s="84"/>
      <c r="D53" s="85" t="str">
        <f t="shared" si="21"/>
        <v/>
      </c>
      <c r="E53" s="86" t="e">
        <f t="shared" si="22"/>
        <v>#N/A</v>
      </c>
      <c r="F53" s="87" t="str">
        <f t="shared" si="23"/>
        <v/>
      </c>
      <c r="G53" s="73" t="str">
        <f t="shared" si="24"/>
        <v/>
      </c>
      <c r="H53" s="88" t="str">
        <f t="shared" si="25"/>
        <v/>
      </c>
      <c r="I53" s="89" t="str">
        <f t="shared" si="26"/>
        <v/>
      </c>
      <c r="J53" s="90"/>
      <c r="K53" s="81" t="str">
        <f t="shared" si="27"/>
        <v/>
      </c>
      <c r="L53" s="86" t="e">
        <f t="shared" si="28"/>
        <v>#N/A</v>
      </c>
      <c r="M53" s="91" t="str">
        <f t="shared" si="29"/>
        <v/>
      </c>
      <c r="N53" s="86" t="str">
        <f t="shared" si="30"/>
        <v/>
      </c>
      <c r="O53" s="87" t="str">
        <f t="shared" si="31"/>
        <v/>
      </c>
      <c r="P53" s="89" t="str">
        <f t="shared" si="32"/>
        <v/>
      </c>
      <c r="Q53" s="87" t="str">
        <f t="shared" si="33"/>
        <v/>
      </c>
      <c r="R53" s="89" t="str">
        <f t="shared" si="34"/>
        <v/>
      </c>
      <c r="S53" s="87" t="str">
        <f t="shared" si="35"/>
        <v/>
      </c>
      <c r="T53" s="89" t="str">
        <f t="shared" si="36"/>
        <v/>
      </c>
      <c r="U53" s="87" t="str">
        <f t="shared" si="37"/>
        <v/>
      </c>
      <c r="V53" s="89" t="str">
        <f t="shared" si="38"/>
        <v/>
      </c>
      <c r="W53" s="87" t="str">
        <f t="shared" si="39"/>
        <v/>
      </c>
      <c r="X53" s="86" t="str">
        <f t="shared" si="40"/>
        <v/>
      </c>
      <c r="Y53" s="92"/>
      <c r="Z53" s="96"/>
      <c r="AC53" s="81" t="e">
        <f>VLOOKUP(B53,栄養データ!$A$2:$J$482,1,)</f>
        <v>#N/A</v>
      </c>
      <c r="AD53" s="81" t="e">
        <f>VLOOKUP(B53,栄養データ!$A$2:$J$482,3,)</f>
        <v>#N/A</v>
      </c>
      <c r="AE53" s="81" t="e">
        <f>VLOOKUP(B53,栄養データ!$A$2:$J$482,4,)</f>
        <v>#N/A</v>
      </c>
      <c r="AF53" s="81" t="e">
        <f>VLOOKUP(B53,栄養データ!$A$2:$K$482,11,)</f>
        <v>#N/A</v>
      </c>
      <c r="AG53" s="81" t="e">
        <f>VLOOKUP(B53,栄養データ!$A$2:$J$482,5,)</f>
        <v>#N/A</v>
      </c>
      <c r="AH53" s="81" t="e">
        <f>VLOOKUP(B53,栄養データ!$A$2:$J$482,6,)</f>
        <v>#N/A</v>
      </c>
      <c r="AI53" s="81" t="e">
        <f>VLOOKUP(B53,栄養データ!$A$2:$J$482,7,)</f>
        <v>#N/A</v>
      </c>
      <c r="AJ53" s="81" t="e">
        <f>VLOOKUP(B53,栄養データ!$A$2:$J$482,8,)</f>
        <v>#N/A</v>
      </c>
      <c r="AK53" s="81" t="e">
        <f>VLOOKUP(B53,栄養データ!$A$2:$J$482,9,)</f>
        <v>#N/A</v>
      </c>
      <c r="AL53" s="81" t="e">
        <f>VLOOKUP(B53,栄養データ!$A$2:$J$482,10,)</f>
        <v>#N/A</v>
      </c>
    </row>
    <row r="54" spans="1:38" ht="14.25" customHeight="1" x14ac:dyDescent="0.25">
      <c r="A54" s="82"/>
      <c r="B54" s="83"/>
      <c r="C54" s="84"/>
      <c r="D54" s="85" t="str">
        <f t="shared" si="21"/>
        <v/>
      </c>
      <c r="E54" s="86" t="e">
        <f t="shared" si="22"/>
        <v>#N/A</v>
      </c>
      <c r="F54" s="87" t="str">
        <f t="shared" si="23"/>
        <v/>
      </c>
      <c r="G54" s="73" t="str">
        <f t="shared" si="24"/>
        <v/>
      </c>
      <c r="H54" s="88" t="str">
        <f t="shared" si="25"/>
        <v/>
      </c>
      <c r="I54" s="89" t="str">
        <f t="shared" si="26"/>
        <v/>
      </c>
      <c r="J54" s="90"/>
      <c r="K54" s="81" t="str">
        <f t="shared" si="27"/>
        <v/>
      </c>
      <c r="L54" s="86" t="e">
        <f t="shared" si="28"/>
        <v>#N/A</v>
      </c>
      <c r="M54" s="91" t="str">
        <f t="shared" si="29"/>
        <v/>
      </c>
      <c r="N54" s="86" t="str">
        <f t="shared" si="30"/>
        <v/>
      </c>
      <c r="O54" s="87" t="str">
        <f t="shared" si="31"/>
        <v/>
      </c>
      <c r="P54" s="89" t="str">
        <f t="shared" si="32"/>
        <v/>
      </c>
      <c r="Q54" s="87" t="str">
        <f t="shared" si="33"/>
        <v/>
      </c>
      <c r="R54" s="89" t="str">
        <f t="shared" si="34"/>
        <v/>
      </c>
      <c r="S54" s="87" t="str">
        <f t="shared" si="35"/>
        <v/>
      </c>
      <c r="T54" s="89" t="str">
        <f t="shared" si="36"/>
        <v/>
      </c>
      <c r="U54" s="87" t="str">
        <f t="shared" si="37"/>
        <v/>
      </c>
      <c r="V54" s="89" t="str">
        <f t="shared" si="38"/>
        <v/>
      </c>
      <c r="W54" s="87" t="str">
        <f t="shared" si="39"/>
        <v/>
      </c>
      <c r="X54" s="86" t="str">
        <f t="shared" si="40"/>
        <v/>
      </c>
      <c r="Y54" s="92"/>
      <c r="Z54" s="97"/>
      <c r="AC54" s="81" t="e">
        <f>VLOOKUP(B54,栄養データ!$A$2:$J$482,1,)</f>
        <v>#N/A</v>
      </c>
      <c r="AD54" s="81" t="e">
        <f>VLOOKUP(B54,栄養データ!$A$2:$J$482,3,)</f>
        <v>#N/A</v>
      </c>
      <c r="AE54" s="81" t="e">
        <f>VLOOKUP(B54,栄養データ!$A$2:$J$482,4,)</f>
        <v>#N/A</v>
      </c>
      <c r="AF54" s="81" t="e">
        <f>VLOOKUP(B54,栄養データ!$A$2:$K$482,11,)</f>
        <v>#N/A</v>
      </c>
      <c r="AG54" s="81" t="e">
        <f>VLOOKUP(B54,栄養データ!$A$2:$J$482,5,)</f>
        <v>#N/A</v>
      </c>
      <c r="AH54" s="81" t="e">
        <f>VLOOKUP(B54,栄養データ!$A$2:$J$482,6,)</f>
        <v>#N/A</v>
      </c>
      <c r="AI54" s="81" t="e">
        <f>VLOOKUP(B54,栄養データ!$A$2:$J$482,7,)</f>
        <v>#N/A</v>
      </c>
      <c r="AJ54" s="81" t="e">
        <f>VLOOKUP(B54,栄養データ!$A$2:$J$482,8,)</f>
        <v>#N/A</v>
      </c>
      <c r="AK54" s="81" t="e">
        <f>VLOOKUP(B54,栄養データ!$A$2:$J$482,9,)</f>
        <v>#N/A</v>
      </c>
      <c r="AL54" s="81" t="e">
        <f>VLOOKUP(B54,栄養データ!$A$2:$J$482,10,)</f>
        <v>#N/A</v>
      </c>
    </row>
    <row r="55" spans="1:38" ht="14.25" customHeight="1" x14ac:dyDescent="0.25">
      <c r="A55" s="82"/>
      <c r="B55" s="83"/>
      <c r="C55" s="84"/>
      <c r="D55" s="85" t="str">
        <f t="shared" si="21"/>
        <v/>
      </c>
      <c r="E55" s="86" t="e">
        <f t="shared" si="22"/>
        <v>#N/A</v>
      </c>
      <c r="F55" s="87" t="str">
        <f t="shared" si="23"/>
        <v/>
      </c>
      <c r="G55" s="73" t="str">
        <f t="shared" si="24"/>
        <v/>
      </c>
      <c r="H55" s="88" t="str">
        <f t="shared" si="25"/>
        <v/>
      </c>
      <c r="I55" s="89" t="str">
        <f t="shared" si="26"/>
        <v/>
      </c>
      <c r="J55" s="90"/>
      <c r="K55" s="81" t="str">
        <f>IF(B55="","",L55)</f>
        <v/>
      </c>
      <c r="L55" s="86" t="e">
        <f t="shared" si="28"/>
        <v>#N/A</v>
      </c>
      <c r="M55" s="91" t="str">
        <f t="shared" si="29"/>
        <v/>
      </c>
      <c r="N55" s="86" t="str">
        <f t="shared" si="30"/>
        <v/>
      </c>
      <c r="O55" s="87" t="str">
        <f t="shared" si="31"/>
        <v/>
      </c>
      <c r="P55" s="89" t="str">
        <f t="shared" si="32"/>
        <v/>
      </c>
      <c r="Q55" s="87" t="str">
        <f t="shared" si="33"/>
        <v/>
      </c>
      <c r="R55" s="89" t="str">
        <f t="shared" si="34"/>
        <v/>
      </c>
      <c r="S55" s="87" t="str">
        <f t="shared" si="35"/>
        <v/>
      </c>
      <c r="T55" s="89" t="str">
        <f t="shared" si="36"/>
        <v/>
      </c>
      <c r="U55" s="87" t="str">
        <f t="shared" si="37"/>
        <v/>
      </c>
      <c r="V55" s="89" t="str">
        <f t="shared" si="38"/>
        <v/>
      </c>
      <c r="W55" s="87" t="str">
        <f t="shared" si="39"/>
        <v/>
      </c>
      <c r="X55" s="86" t="str">
        <f t="shared" si="40"/>
        <v/>
      </c>
      <c r="Y55" s="92"/>
      <c r="Z55" s="97"/>
      <c r="AC55" s="81" t="e">
        <f>VLOOKUP(B55,栄養データ!$A$2:$J$482,1,)</f>
        <v>#N/A</v>
      </c>
      <c r="AD55" s="81" t="e">
        <f>VLOOKUP(B55,栄養データ!$A$2:$J$482,3,)</f>
        <v>#N/A</v>
      </c>
      <c r="AE55" s="81" t="e">
        <f>VLOOKUP(B55,栄養データ!$A$2:$J$482,4,)</f>
        <v>#N/A</v>
      </c>
      <c r="AF55" s="81" t="e">
        <f>VLOOKUP(B55,栄養データ!$A$2:$K$482,11,)</f>
        <v>#N/A</v>
      </c>
      <c r="AG55" s="81" t="e">
        <f>VLOOKUP(B55,栄養データ!$A$2:$J$482,5,)</f>
        <v>#N/A</v>
      </c>
      <c r="AH55" s="81" t="e">
        <f>VLOOKUP(B55,栄養データ!$A$2:$J$482,6,)</f>
        <v>#N/A</v>
      </c>
      <c r="AI55" s="81" t="e">
        <f>VLOOKUP(B55,栄養データ!$A$2:$J$482,7,)</f>
        <v>#N/A</v>
      </c>
      <c r="AJ55" s="81" t="e">
        <f>VLOOKUP(B55,栄養データ!$A$2:$J$482,8,)</f>
        <v>#N/A</v>
      </c>
      <c r="AK55" s="81" t="e">
        <f>VLOOKUP(B55,栄養データ!$A$2:$J$482,9,)</f>
        <v>#N/A</v>
      </c>
      <c r="AL55" s="81" t="e">
        <f>VLOOKUP(B55,栄養データ!$A$2:$J$482,10,)</f>
        <v>#N/A</v>
      </c>
    </row>
    <row r="56" spans="1:38" ht="14.25" customHeight="1" x14ac:dyDescent="0.25">
      <c r="A56" s="94"/>
      <c r="B56" s="83"/>
      <c r="C56" s="84"/>
      <c r="D56" s="85" t="str">
        <f t="shared" si="21"/>
        <v/>
      </c>
      <c r="E56" s="86" t="e">
        <f t="shared" si="22"/>
        <v>#N/A</v>
      </c>
      <c r="F56" s="87" t="str">
        <f t="shared" si="23"/>
        <v/>
      </c>
      <c r="G56" s="73" t="str">
        <f t="shared" si="24"/>
        <v/>
      </c>
      <c r="H56" s="88" t="str">
        <f t="shared" si="25"/>
        <v/>
      </c>
      <c r="I56" s="89" t="str">
        <f t="shared" si="26"/>
        <v/>
      </c>
      <c r="J56" s="90"/>
      <c r="K56" s="81" t="str">
        <f t="shared" ref="K56:K68" si="41">IF(B56="","",L56)</f>
        <v/>
      </c>
      <c r="L56" s="86" t="e">
        <f t="shared" si="28"/>
        <v>#N/A</v>
      </c>
      <c r="M56" s="91" t="str">
        <f t="shared" si="29"/>
        <v/>
      </c>
      <c r="N56" s="86" t="str">
        <f t="shared" si="30"/>
        <v/>
      </c>
      <c r="O56" s="87" t="str">
        <f t="shared" si="31"/>
        <v/>
      </c>
      <c r="P56" s="89" t="str">
        <f t="shared" si="32"/>
        <v/>
      </c>
      <c r="Q56" s="87" t="str">
        <f t="shared" si="33"/>
        <v/>
      </c>
      <c r="R56" s="89" t="str">
        <f t="shared" si="34"/>
        <v/>
      </c>
      <c r="S56" s="87" t="str">
        <f t="shared" si="35"/>
        <v/>
      </c>
      <c r="T56" s="89" t="str">
        <f t="shared" si="36"/>
        <v/>
      </c>
      <c r="U56" s="87" t="str">
        <f t="shared" si="37"/>
        <v/>
      </c>
      <c r="V56" s="89" t="str">
        <f t="shared" si="38"/>
        <v/>
      </c>
      <c r="W56" s="87" t="str">
        <f t="shared" si="39"/>
        <v/>
      </c>
      <c r="X56" s="86" t="str">
        <f t="shared" si="40"/>
        <v/>
      </c>
      <c r="Y56" s="92"/>
      <c r="Z56" s="97"/>
      <c r="AC56" s="81" t="e">
        <f>VLOOKUP(B56,栄養データ!$A$2:$J$482,1,)</f>
        <v>#N/A</v>
      </c>
      <c r="AD56" s="81" t="e">
        <f>VLOOKUP(B56,栄養データ!$A$2:$J$482,3,)</f>
        <v>#N/A</v>
      </c>
      <c r="AE56" s="81" t="e">
        <f>VLOOKUP(B56,栄養データ!$A$2:$J$482,4,)</f>
        <v>#N/A</v>
      </c>
      <c r="AF56" s="81" t="e">
        <f>VLOOKUP(B56,栄養データ!$A$2:$K$482,11,)</f>
        <v>#N/A</v>
      </c>
      <c r="AG56" s="81" t="e">
        <f>VLOOKUP(B56,栄養データ!$A$2:$J$482,5,)</f>
        <v>#N/A</v>
      </c>
      <c r="AH56" s="81" t="e">
        <f>VLOOKUP(B56,栄養データ!$A$2:$J$482,6,)</f>
        <v>#N/A</v>
      </c>
      <c r="AI56" s="81" t="e">
        <f>VLOOKUP(B56,栄養データ!$A$2:$J$482,7,)</f>
        <v>#N/A</v>
      </c>
      <c r="AJ56" s="81" t="e">
        <f>VLOOKUP(B56,栄養データ!$A$2:$J$482,8,)</f>
        <v>#N/A</v>
      </c>
      <c r="AK56" s="81" t="e">
        <f>VLOOKUP(B56,栄養データ!$A$2:$J$482,9,)</f>
        <v>#N/A</v>
      </c>
      <c r="AL56" s="81" t="e">
        <f>VLOOKUP(B56,栄養データ!$A$2:$J$482,10,)</f>
        <v>#N/A</v>
      </c>
    </row>
    <row r="57" spans="1:38" ht="14.25" customHeight="1" x14ac:dyDescent="0.25">
      <c r="A57" s="94"/>
      <c r="B57" s="83"/>
      <c r="C57" s="84"/>
      <c r="D57" s="85" t="str">
        <f t="shared" si="21"/>
        <v/>
      </c>
      <c r="E57" s="86" t="e">
        <f t="shared" si="22"/>
        <v>#N/A</v>
      </c>
      <c r="F57" s="87" t="str">
        <f t="shared" si="23"/>
        <v/>
      </c>
      <c r="G57" s="73" t="str">
        <f t="shared" si="24"/>
        <v/>
      </c>
      <c r="H57" s="88" t="str">
        <f t="shared" si="25"/>
        <v/>
      </c>
      <c r="I57" s="89" t="str">
        <f t="shared" si="26"/>
        <v/>
      </c>
      <c r="J57" s="90"/>
      <c r="K57" s="81" t="str">
        <f t="shared" si="41"/>
        <v/>
      </c>
      <c r="L57" s="86" t="e">
        <f t="shared" si="28"/>
        <v>#N/A</v>
      </c>
      <c r="M57" s="91" t="str">
        <f t="shared" si="29"/>
        <v/>
      </c>
      <c r="N57" s="86" t="str">
        <f t="shared" si="30"/>
        <v/>
      </c>
      <c r="O57" s="87" t="str">
        <f t="shared" si="31"/>
        <v/>
      </c>
      <c r="P57" s="89" t="str">
        <f t="shared" si="32"/>
        <v/>
      </c>
      <c r="Q57" s="87" t="str">
        <f t="shared" si="33"/>
        <v/>
      </c>
      <c r="R57" s="89" t="str">
        <f t="shared" si="34"/>
        <v/>
      </c>
      <c r="S57" s="87" t="str">
        <f t="shared" si="35"/>
        <v/>
      </c>
      <c r="T57" s="89" t="str">
        <f t="shared" si="36"/>
        <v/>
      </c>
      <c r="U57" s="87" t="str">
        <f t="shared" si="37"/>
        <v/>
      </c>
      <c r="V57" s="89" t="str">
        <f t="shared" si="38"/>
        <v/>
      </c>
      <c r="W57" s="87" t="str">
        <f t="shared" si="39"/>
        <v/>
      </c>
      <c r="X57" s="86" t="str">
        <f t="shared" si="40"/>
        <v/>
      </c>
      <c r="Y57" s="92"/>
      <c r="Z57" s="97"/>
      <c r="AC57" s="81" t="e">
        <f>VLOOKUP(B57,栄養データ!$A$2:$J$482,1,)</f>
        <v>#N/A</v>
      </c>
      <c r="AD57" s="81" t="e">
        <f>VLOOKUP(B57,栄養データ!$A$2:$J$482,3,)</f>
        <v>#N/A</v>
      </c>
      <c r="AE57" s="81" t="e">
        <f>VLOOKUP(B57,栄養データ!$A$2:$J$482,4,)</f>
        <v>#N/A</v>
      </c>
      <c r="AF57" s="81" t="e">
        <f>VLOOKUP(B57,栄養データ!$A$2:$K$482,11,)</f>
        <v>#N/A</v>
      </c>
      <c r="AG57" s="81" t="e">
        <f>VLOOKUP(B57,栄養データ!$A$2:$J$482,5,)</f>
        <v>#N/A</v>
      </c>
      <c r="AH57" s="81" t="e">
        <f>VLOOKUP(B57,栄養データ!$A$2:$J$482,6,)</f>
        <v>#N/A</v>
      </c>
      <c r="AI57" s="81" t="e">
        <f>VLOOKUP(B57,栄養データ!$A$2:$J$482,7,)</f>
        <v>#N/A</v>
      </c>
      <c r="AJ57" s="81" t="e">
        <f>VLOOKUP(B57,栄養データ!$A$2:$J$482,8,)</f>
        <v>#N/A</v>
      </c>
      <c r="AK57" s="81" t="e">
        <f>VLOOKUP(B57,栄養データ!$A$2:$J$482,9,)</f>
        <v>#N/A</v>
      </c>
      <c r="AL57" s="81" t="e">
        <f>VLOOKUP(B57,栄養データ!$A$2:$J$482,10,)</f>
        <v>#N/A</v>
      </c>
    </row>
    <row r="58" spans="1:38" ht="14.25" customHeight="1" x14ac:dyDescent="0.25">
      <c r="A58" s="82"/>
      <c r="B58" s="83"/>
      <c r="C58" s="84"/>
      <c r="D58" s="85" t="str">
        <f t="shared" si="21"/>
        <v/>
      </c>
      <c r="E58" s="86" t="e">
        <f t="shared" si="22"/>
        <v>#N/A</v>
      </c>
      <c r="F58" s="87" t="str">
        <f t="shared" si="23"/>
        <v/>
      </c>
      <c r="G58" s="73" t="str">
        <f t="shared" si="24"/>
        <v/>
      </c>
      <c r="H58" s="88" t="str">
        <f t="shared" si="25"/>
        <v/>
      </c>
      <c r="I58" s="89" t="str">
        <f t="shared" si="26"/>
        <v/>
      </c>
      <c r="J58" s="90"/>
      <c r="K58" s="81" t="str">
        <f t="shared" si="41"/>
        <v/>
      </c>
      <c r="L58" s="86" t="e">
        <f t="shared" si="28"/>
        <v>#N/A</v>
      </c>
      <c r="M58" s="91" t="str">
        <f t="shared" si="29"/>
        <v/>
      </c>
      <c r="N58" s="86" t="str">
        <f t="shared" si="30"/>
        <v/>
      </c>
      <c r="O58" s="87" t="str">
        <f t="shared" si="31"/>
        <v/>
      </c>
      <c r="P58" s="89" t="str">
        <f t="shared" si="32"/>
        <v/>
      </c>
      <c r="Q58" s="87" t="str">
        <f>R58</f>
        <v/>
      </c>
      <c r="R58" s="89" t="str">
        <f t="shared" si="34"/>
        <v/>
      </c>
      <c r="S58" s="87" t="str">
        <f t="shared" si="35"/>
        <v/>
      </c>
      <c r="T58" s="89" t="str">
        <f t="shared" si="36"/>
        <v/>
      </c>
      <c r="U58" s="87" t="str">
        <f t="shared" si="37"/>
        <v/>
      </c>
      <c r="V58" s="89" t="str">
        <f t="shared" si="38"/>
        <v/>
      </c>
      <c r="W58" s="87" t="str">
        <f t="shared" si="39"/>
        <v/>
      </c>
      <c r="X58" s="86" t="str">
        <f t="shared" si="40"/>
        <v/>
      </c>
      <c r="Y58" s="92"/>
      <c r="Z58" s="97"/>
      <c r="AC58" s="81" t="e">
        <f>VLOOKUP(B58,栄養データ!$A$2:$J$482,1,)</f>
        <v>#N/A</v>
      </c>
      <c r="AD58" s="81" t="e">
        <f>VLOOKUP(B58,栄養データ!$A$2:$J$482,3,)</f>
        <v>#N/A</v>
      </c>
      <c r="AE58" s="81" t="e">
        <f>VLOOKUP(B58,栄養データ!$A$2:$J$482,4,)</f>
        <v>#N/A</v>
      </c>
      <c r="AF58" s="81" t="e">
        <f>VLOOKUP(B58,栄養データ!$A$2:$K$482,11,)</f>
        <v>#N/A</v>
      </c>
      <c r="AG58" s="81" t="e">
        <f>VLOOKUP(B58,栄養データ!$A$2:$J$482,5,)</f>
        <v>#N/A</v>
      </c>
      <c r="AH58" s="81" t="e">
        <f>VLOOKUP(B58,栄養データ!$A$2:$J$482,6,)</f>
        <v>#N/A</v>
      </c>
      <c r="AI58" s="81" t="e">
        <f>VLOOKUP(B58,栄養データ!$A$2:$J$482,7,)</f>
        <v>#N/A</v>
      </c>
      <c r="AJ58" s="81" t="e">
        <f>VLOOKUP(B58,栄養データ!$A$2:$J$482,8,)</f>
        <v>#N/A</v>
      </c>
      <c r="AK58" s="81" t="e">
        <f>VLOOKUP(B58,栄養データ!$A$2:$J$482,9,)</f>
        <v>#N/A</v>
      </c>
      <c r="AL58" s="81" t="e">
        <f>VLOOKUP(B58,栄養データ!$A$2:$J$482,10,)</f>
        <v>#N/A</v>
      </c>
    </row>
    <row r="59" spans="1:38" ht="14.25" customHeight="1" x14ac:dyDescent="0.25">
      <c r="A59" s="82"/>
      <c r="B59" s="83"/>
      <c r="C59" s="84"/>
      <c r="D59" s="85" t="str">
        <f t="shared" si="21"/>
        <v/>
      </c>
      <c r="E59" s="86" t="e">
        <f t="shared" si="22"/>
        <v>#N/A</v>
      </c>
      <c r="F59" s="87" t="str">
        <f t="shared" si="23"/>
        <v/>
      </c>
      <c r="G59" s="73" t="str">
        <f t="shared" si="24"/>
        <v/>
      </c>
      <c r="H59" s="88" t="str">
        <f t="shared" si="25"/>
        <v/>
      </c>
      <c r="I59" s="89" t="str">
        <f t="shared" si="26"/>
        <v/>
      </c>
      <c r="J59" s="90"/>
      <c r="K59" s="81" t="str">
        <f t="shared" si="41"/>
        <v/>
      </c>
      <c r="L59" s="86" t="e">
        <f t="shared" si="28"/>
        <v>#N/A</v>
      </c>
      <c r="M59" s="91" t="str">
        <f t="shared" si="29"/>
        <v/>
      </c>
      <c r="N59" s="86" t="str">
        <f t="shared" si="30"/>
        <v/>
      </c>
      <c r="O59" s="87" t="str">
        <f t="shared" si="31"/>
        <v/>
      </c>
      <c r="P59" s="89" t="str">
        <f t="shared" si="32"/>
        <v/>
      </c>
      <c r="Q59" s="87" t="str">
        <f t="shared" si="33"/>
        <v/>
      </c>
      <c r="R59" s="89" t="str">
        <f t="shared" si="34"/>
        <v/>
      </c>
      <c r="S59" s="87" t="str">
        <f t="shared" si="35"/>
        <v/>
      </c>
      <c r="T59" s="89" t="str">
        <f t="shared" si="36"/>
        <v/>
      </c>
      <c r="U59" s="87" t="str">
        <f t="shared" si="37"/>
        <v/>
      </c>
      <c r="V59" s="89" t="str">
        <f t="shared" si="38"/>
        <v/>
      </c>
      <c r="W59" s="87" t="str">
        <f t="shared" si="39"/>
        <v/>
      </c>
      <c r="X59" s="86" t="str">
        <f t="shared" si="40"/>
        <v/>
      </c>
      <c r="Y59" s="92"/>
      <c r="Z59" s="97"/>
      <c r="AC59" s="81" t="e">
        <f>VLOOKUP(B59,栄養データ!$A$2:$J$482,1,)</f>
        <v>#N/A</v>
      </c>
      <c r="AD59" s="81" t="e">
        <f>VLOOKUP(B59,栄養データ!$A$2:$J$482,3,)</f>
        <v>#N/A</v>
      </c>
      <c r="AE59" s="81" t="e">
        <f>VLOOKUP(B59,栄養データ!$A$2:$J$482,4,)</f>
        <v>#N/A</v>
      </c>
      <c r="AF59" s="81" t="e">
        <f>VLOOKUP(B59,栄養データ!$A$2:$K$482,11,)</f>
        <v>#N/A</v>
      </c>
      <c r="AG59" s="81" t="e">
        <f>VLOOKUP(B59,栄養データ!$A$2:$J$482,5,)</f>
        <v>#N/A</v>
      </c>
      <c r="AH59" s="81" t="e">
        <f>VLOOKUP(B59,栄養データ!$A$2:$J$482,6,)</f>
        <v>#N/A</v>
      </c>
      <c r="AI59" s="81" t="e">
        <f>VLOOKUP(B59,栄養データ!$A$2:$J$482,7,)</f>
        <v>#N/A</v>
      </c>
      <c r="AJ59" s="81" t="e">
        <f>VLOOKUP(B59,栄養データ!$A$2:$J$482,8,)</f>
        <v>#N/A</v>
      </c>
      <c r="AK59" s="81" t="e">
        <f>VLOOKUP(B59,栄養データ!$A$2:$J$482,9,)</f>
        <v>#N/A</v>
      </c>
      <c r="AL59" s="81" t="e">
        <f>VLOOKUP(B59,栄養データ!$A$2:$J$482,10,)</f>
        <v>#N/A</v>
      </c>
    </row>
    <row r="60" spans="1:38" ht="14.25" customHeight="1" x14ac:dyDescent="0.25">
      <c r="A60" s="82"/>
      <c r="B60" s="83"/>
      <c r="C60" s="84"/>
      <c r="D60" s="85" t="str">
        <f t="shared" si="21"/>
        <v/>
      </c>
      <c r="E60" s="86" t="e">
        <f t="shared" si="22"/>
        <v>#N/A</v>
      </c>
      <c r="F60" s="87" t="str">
        <f t="shared" si="23"/>
        <v/>
      </c>
      <c r="G60" s="73" t="str">
        <f t="shared" si="24"/>
        <v/>
      </c>
      <c r="H60" s="88" t="str">
        <f t="shared" si="25"/>
        <v/>
      </c>
      <c r="I60" s="89" t="str">
        <f t="shared" si="26"/>
        <v/>
      </c>
      <c r="J60" s="90"/>
      <c r="K60" s="81" t="str">
        <f t="shared" si="41"/>
        <v/>
      </c>
      <c r="L60" s="86" t="e">
        <f t="shared" si="28"/>
        <v>#N/A</v>
      </c>
      <c r="M60" s="91" t="str">
        <f t="shared" si="29"/>
        <v/>
      </c>
      <c r="N60" s="86" t="str">
        <f t="shared" si="30"/>
        <v/>
      </c>
      <c r="O60" s="87" t="str">
        <f t="shared" si="31"/>
        <v/>
      </c>
      <c r="P60" s="89" t="str">
        <f t="shared" si="32"/>
        <v/>
      </c>
      <c r="Q60" s="87" t="str">
        <f t="shared" si="33"/>
        <v/>
      </c>
      <c r="R60" s="89" t="str">
        <f t="shared" si="34"/>
        <v/>
      </c>
      <c r="S60" s="87" t="str">
        <f t="shared" si="35"/>
        <v/>
      </c>
      <c r="T60" s="89" t="str">
        <f t="shared" si="36"/>
        <v/>
      </c>
      <c r="U60" s="87" t="str">
        <f t="shared" si="37"/>
        <v/>
      </c>
      <c r="V60" s="89" t="str">
        <f t="shared" si="38"/>
        <v/>
      </c>
      <c r="W60" s="87" t="str">
        <f t="shared" si="39"/>
        <v/>
      </c>
      <c r="X60" s="86" t="str">
        <f t="shared" si="40"/>
        <v/>
      </c>
      <c r="Y60" s="92"/>
      <c r="Z60" s="97"/>
      <c r="AC60" s="81" t="e">
        <f>VLOOKUP(B60,栄養データ!$A$2:$J$482,1,)</f>
        <v>#N/A</v>
      </c>
      <c r="AD60" s="81" t="e">
        <f>VLOOKUP(B60,栄養データ!$A$2:$J$482,3,)</f>
        <v>#N/A</v>
      </c>
      <c r="AE60" s="81" t="e">
        <f>VLOOKUP(B60,栄養データ!$A$2:$J$482,4,)</f>
        <v>#N/A</v>
      </c>
      <c r="AF60" s="81" t="e">
        <f>VLOOKUP(B60,栄養データ!$A$2:$K$482,11,)</f>
        <v>#N/A</v>
      </c>
      <c r="AG60" s="81" t="e">
        <f>VLOOKUP(B60,栄養データ!$A$2:$J$482,5,)</f>
        <v>#N/A</v>
      </c>
      <c r="AH60" s="81" t="e">
        <f>VLOOKUP(B60,栄養データ!$A$2:$J$482,6,)</f>
        <v>#N/A</v>
      </c>
      <c r="AI60" s="81" t="e">
        <f>VLOOKUP(B60,栄養データ!$A$2:$J$482,7,)</f>
        <v>#N/A</v>
      </c>
      <c r="AJ60" s="81" t="e">
        <f>VLOOKUP(B60,栄養データ!$A$2:$J$482,8,)</f>
        <v>#N/A</v>
      </c>
      <c r="AK60" s="81" t="e">
        <f>VLOOKUP(B60,栄養データ!$A$2:$J$482,9,)</f>
        <v>#N/A</v>
      </c>
      <c r="AL60" s="81" t="e">
        <f>VLOOKUP(B60,栄養データ!$A$2:$J$482,10,)</f>
        <v>#N/A</v>
      </c>
    </row>
    <row r="61" spans="1:38" ht="14.25" customHeight="1" x14ac:dyDescent="0.25">
      <c r="A61" s="82"/>
      <c r="B61" s="83"/>
      <c r="C61" s="84"/>
      <c r="D61" s="85" t="str">
        <f t="shared" si="21"/>
        <v/>
      </c>
      <c r="E61" s="86" t="e">
        <f t="shared" si="22"/>
        <v>#N/A</v>
      </c>
      <c r="F61" s="87" t="str">
        <f t="shared" si="23"/>
        <v/>
      </c>
      <c r="G61" s="73" t="str">
        <f t="shared" si="24"/>
        <v/>
      </c>
      <c r="H61" s="88" t="str">
        <f t="shared" si="25"/>
        <v/>
      </c>
      <c r="I61" s="89" t="str">
        <f t="shared" si="26"/>
        <v/>
      </c>
      <c r="J61" s="90"/>
      <c r="K61" s="81" t="str">
        <f t="shared" si="41"/>
        <v/>
      </c>
      <c r="L61" s="86" t="e">
        <f t="shared" si="28"/>
        <v>#N/A</v>
      </c>
      <c r="M61" s="91" t="str">
        <f t="shared" si="29"/>
        <v/>
      </c>
      <c r="N61" s="86" t="str">
        <f t="shared" si="30"/>
        <v/>
      </c>
      <c r="O61" s="87" t="str">
        <f t="shared" si="31"/>
        <v/>
      </c>
      <c r="P61" s="89" t="str">
        <f t="shared" si="32"/>
        <v/>
      </c>
      <c r="Q61" s="87" t="str">
        <f t="shared" si="33"/>
        <v/>
      </c>
      <c r="R61" s="89" t="str">
        <f t="shared" si="34"/>
        <v/>
      </c>
      <c r="S61" s="87" t="str">
        <f t="shared" si="35"/>
        <v/>
      </c>
      <c r="T61" s="89" t="str">
        <f t="shared" si="36"/>
        <v/>
      </c>
      <c r="U61" s="87" t="str">
        <f t="shared" si="37"/>
        <v/>
      </c>
      <c r="V61" s="89" t="str">
        <f t="shared" si="38"/>
        <v/>
      </c>
      <c r="W61" s="87" t="str">
        <f t="shared" si="39"/>
        <v/>
      </c>
      <c r="X61" s="86" t="str">
        <f t="shared" si="40"/>
        <v/>
      </c>
      <c r="Y61" s="92"/>
      <c r="Z61" s="97"/>
      <c r="AC61" s="81" t="e">
        <f>VLOOKUP(B61,栄養データ!$A$2:$J$482,1,)</f>
        <v>#N/A</v>
      </c>
      <c r="AD61" s="81" t="e">
        <f>VLOOKUP(B61,栄養データ!$A$2:$J$482,3,)</f>
        <v>#N/A</v>
      </c>
      <c r="AE61" s="81" t="e">
        <f>VLOOKUP(B61,栄養データ!$A$2:$J$482,4,)</f>
        <v>#N/A</v>
      </c>
      <c r="AF61" s="81" t="e">
        <f>VLOOKUP(B61,栄養データ!$A$2:$K$482,11,)</f>
        <v>#N/A</v>
      </c>
      <c r="AG61" s="81" t="e">
        <f>VLOOKUP(B61,栄養データ!$A$2:$J$482,5,)</f>
        <v>#N/A</v>
      </c>
      <c r="AH61" s="81" t="e">
        <f>VLOOKUP(B61,栄養データ!$A$2:$J$482,6,)</f>
        <v>#N/A</v>
      </c>
      <c r="AI61" s="81" t="e">
        <f>VLOOKUP(B61,栄養データ!$A$2:$J$482,7,)</f>
        <v>#N/A</v>
      </c>
      <c r="AJ61" s="81" t="e">
        <f>VLOOKUP(B61,栄養データ!$A$2:$J$482,8,)</f>
        <v>#N/A</v>
      </c>
      <c r="AK61" s="81" t="e">
        <f>VLOOKUP(B61,栄養データ!$A$2:$J$482,9,)</f>
        <v>#N/A</v>
      </c>
      <c r="AL61" s="81" t="e">
        <f>VLOOKUP(B61,栄養データ!$A$2:$J$482,10,)</f>
        <v>#N/A</v>
      </c>
    </row>
    <row r="62" spans="1:38" ht="14.25" customHeight="1" x14ac:dyDescent="0.25">
      <c r="A62" s="82"/>
      <c r="B62" s="83"/>
      <c r="C62" s="84"/>
      <c r="D62" s="85" t="str">
        <f t="shared" si="21"/>
        <v/>
      </c>
      <c r="E62" s="86" t="e">
        <f t="shared" si="22"/>
        <v>#N/A</v>
      </c>
      <c r="F62" s="87" t="str">
        <f t="shared" si="23"/>
        <v/>
      </c>
      <c r="G62" s="73" t="str">
        <f t="shared" si="24"/>
        <v/>
      </c>
      <c r="H62" s="88" t="str">
        <f t="shared" si="25"/>
        <v/>
      </c>
      <c r="I62" s="89" t="str">
        <f t="shared" si="26"/>
        <v/>
      </c>
      <c r="J62" s="90"/>
      <c r="K62" s="81" t="str">
        <f t="shared" si="41"/>
        <v/>
      </c>
      <c r="L62" s="86" t="e">
        <f t="shared" si="28"/>
        <v>#N/A</v>
      </c>
      <c r="M62" s="91" t="str">
        <f t="shared" si="29"/>
        <v/>
      </c>
      <c r="N62" s="86" t="str">
        <f t="shared" si="30"/>
        <v/>
      </c>
      <c r="O62" s="87" t="str">
        <f t="shared" si="31"/>
        <v/>
      </c>
      <c r="P62" s="89" t="str">
        <f t="shared" si="32"/>
        <v/>
      </c>
      <c r="Q62" s="87" t="str">
        <f t="shared" si="33"/>
        <v/>
      </c>
      <c r="R62" s="89" t="str">
        <f t="shared" si="34"/>
        <v/>
      </c>
      <c r="S62" s="87" t="str">
        <f t="shared" si="35"/>
        <v/>
      </c>
      <c r="T62" s="89" t="str">
        <f t="shared" si="36"/>
        <v/>
      </c>
      <c r="U62" s="87" t="str">
        <f t="shared" si="37"/>
        <v/>
      </c>
      <c r="V62" s="89" t="str">
        <f t="shared" si="38"/>
        <v/>
      </c>
      <c r="W62" s="87" t="str">
        <f t="shared" si="39"/>
        <v/>
      </c>
      <c r="X62" s="86" t="str">
        <f t="shared" si="40"/>
        <v/>
      </c>
      <c r="Y62" s="92"/>
      <c r="Z62" s="97"/>
      <c r="AC62" s="81" t="e">
        <f>VLOOKUP(B62,栄養データ!$A$2:$J$482,1,)</f>
        <v>#N/A</v>
      </c>
      <c r="AD62" s="81" t="e">
        <f>VLOOKUP(B62,栄養データ!$A$2:$J$482,3,)</f>
        <v>#N/A</v>
      </c>
      <c r="AE62" s="81" t="e">
        <f>VLOOKUP(B62,栄養データ!$A$2:$J$482,4,)</f>
        <v>#N/A</v>
      </c>
      <c r="AF62" s="81" t="e">
        <f>VLOOKUP(B62,栄養データ!$A$2:$K$482,11,)</f>
        <v>#N/A</v>
      </c>
      <c r="AG62" s="81" t="e">
        <f>VLOOKUP(B62,栄養データ!$A$2:$J$482,5,)</f>
        <v>#N/A</v>
      </c>
      <c r="AH62" s="81" t="e">
        <f>VLOOKUP(B62,栄養データ!$A$2:$J$482,6,)</f>
        <v>#N/A</v>
      </c>
      <c r="AI62" s="81" t="e">
        <f>VLOOKUP(B62,栄養データ!$A$2:$J$482,7,)</f>
        <v>#N/A</v>
      </c>
      <c r="AJ62" s="81" t="e">
        <f>VLOOKUP(B62,栄養データ!$A$2:$J$482,8,)</f>
        <v>#N/A</v>
      </c>
      <c r="AK62" s="81" t="e">
        <f>VLOOKUP(B62,栄養データ!$A$2:$J$482,9,)</f>
        <v>#N/A</v>
      </c>
      <c r="AL62" s="81" t="e">
        <f>VLOOKUP(B62,栄養データ!$A$2:$J$482,10,)</f>
        <v>#N/A</v>
      </c>
    </row>
    <row r="63" spans="1:38" ht="14.25" customHeight="1" x14ac:dyDescent="0.25">
      <c r="A63" s="82"/>
      <c r="B63" s="83"/>
      <c r="C63" s="84"/>
      <c r="D63" s="85" t="str">
        <f t="shared" si="21"/>
        <v/>
      </c>
      <c r="E63" s="86" t="e">
        <f t="shared" si="22"/>
        <v>#N/A</v>
      </c>
      <c r="F63" s="87" t="str">
        <f t="shared" si="23"/>
        <v/>
      </c>
      <c r="G63" s="73" t="str">
        <f t="shared" si="24"/>
        <v/>
      </c>
      <c r="H63" s="88" t="str">
        <f t="shared" si="25"/>
        <v/>
      </c>
      <c r="I63" s="89" t="str">
        <f t="shared" si="26"/>
        <v/>
      </c>
      <c r="J63" s="90"/>
      <c r="K63" s="81" t="str">
        <f t="shared" si="41"/>
        <v/>
      </c>
      <c r="L63" s="86" t="e">
        <f t="shared" si="28"/>
        <v>#N/A</v>
      </c>
      <c r="M63" s="91" t="str">
        <f t="shared" si="29"/>
        <v/>
      </c>
      <c r="N63" s="86" t="str">
        <f t="shared" si="30"/>
        <v/>
      </c>
      <c r="O63" s="87" t="str">
        <f t="shared" si="31"/>
        <v/>
      </c>
      <c r="P63" s="89" t="str">
        <f t="shared" si="32"/>
        <v/>
      </c>
      <c r="Q63" s="87" t="str">
        <f t="shared" si="33"/>
        <v/>
      </c>
      <c r="R63" s="89" t="str">
        <f t="shared" si="34"/>
        <v/>
      </c>
      <c r="S63" s="87" t="str">
        <f t="shared" si="35"/>
        <v/>
      </c>
      <c r="T63" s="89" t="str">
        <f t="shared" si="36"/>
        <v/>
      </c>
      <c r="U63" s="87" t="str">
        <f t="shared" si="37"/>
        <v/>
      </c>
      <c r="V63" s="89" t="str">
        <f t="shared" si="38"/>
        <v/>
      </c>
      <c r="W63" s="87" t="str">
        <f t="shared" si="39"/>
        <v/>
      </c>
      <c r="X63" s="86" t="str">
        <f t="shared" si="40"/>
        <v/>
      </c>
      <c r="Y63" s="92"/>
      <c r="Z63" s="97"/>
      <c r="AC63" s="81" t="e">
        <f>VLOOKUP(B63,栄養データ!$A$2:$J$482,1,)</f>
        <v>#N/A</v>
      </c>
      <c r="AD63" s="81" t="e">
        <f>VLOOKUP(B63,栄養データ!$A$2:$J$482,3,)</f>
        <v>#N/A</v>
      </c>
      <c r="AE63" s="81" t="e">
        <f>VLOOKUP(B63,栄養データ!$A$2:$J$482,4,)</f>
        <v>#N/A</v>
      </c>
      <c r="AF63" s="81" t="e">
        <f>VLOOKUP(B63,栄養データ!$A$2:$K$482,11,)</f>
        <v>#N/A</v>
      </c>
      <c r="AG63" s="81" t="e">
        <f>VLOOKUP(B63,栄養データ!$A$2:$J$482,5,)</f>
        <v>#N/A</v>
      </c>
      <c r="AH63" s="81" t="e">
        <f>VLOOKUP(B63,栄養データ!$A$2:$J$482,6,)</f>
        <v>#N/A</v>
      </c>
      <c r="AI63" s="81" t="e">
        <f>VLOOKUP(B63,栄養データ!$A$2:$J$482,7,)</f>
        <v>#N/A</v>
      </c>
      <c r="AJ63" s="81" t="e">
        <f>VLOOKUP(B63,栄養データ!$A$2:$J$482,8,)</f>
        <v>#N/A</v>
      </c>
      <c r="AK63" s="81" t="e">
        <f>VLOOKUP(B63,栄養データ!$A$2:$J$482,9,)</f>
        <v>#N/A</v>
      </c>
      <c r="AL63" s="81" t="e">
        <f>VLOOKUP(B63,栄養データ!$A$2:$J$482,10,)</f>
        <v>#N/A</v>
      </c>
    </row>
    <row r="64" spans="1:38" ht="14.25" customHeight="1" x14ac:dyDescent="0.25">
      <c r="A64" s="82"/>
      <c r="B64" s="83"/>
      <c r="C64" s="84"/>
      <c r="D64" s="85" t="str">
        <f t="shared" si="21"/>
        <v/>
      </c>
      <c r="E64" s="86" t="e">
        <f t="shared" si="22"/>
        <v>#N/A</v>
      </c>
      <c r="F64" s="87" t="str">
        <f t="shared" si="23"/>
        <v/>
      </c>
      <c r="G64" s="73" t="str">
        <f t="shared" si="24"/>
        <v/>
      </c>
      <c r="H64" s="88" t="str">
        <f t="shared" si="25"/>
        <v/>
      </c>
      <c r="I64" s="89" t="str">
        <f t="shared" si="26"/>
        <v/>
      </c>
      <c r="J64" s="90"/>
      <c r="K64" s="81" t="str">
        <f t="shared" si="41"/>
        <v/>
      </c>
      <c r="L64" s="86" t="e">
        <f t="shared" si="28"/>
        <v>#N/A</v>
      </c>
      <c r="M64" s="91" t="str">
        <f t="shared" si="29"/>
        <v/>
      </c>
      <c r="N64" s="86" t="str">
        <f t="shared" si="30"/>
        <v/>
      </c>
      <c r="O64" s="87" t="str">
        <f t="shared" si="31"/>
        <v/>
      </c>
      <c r="P64" s="89" t="str">
        <f t="shared" si="32"/>
        <v/>
      </c>
      <c r="Q64" s="87" t="str">
        <f t="shared" si="33"/>
        <v/>
      </c>
      <c r="R64" s="89" t="str">
        <f t="shared" si="34"/>
        <v/>
      </c>
      <c r="S64" s="87" t="str">
        <f>T64</f>
        <v/>
      </c>
      <c r="T64" s="89" t="str">
        <f t="shared" si="36"/>
        <v/>
      </c>
      <c r="U64" s="87" t="str">
        <f t="shared" si="37"/>
        <v/>
      </c>
      <c r="V64" s="89" t="str">
        <f t="shared" si="38"/>
        <v/>
      </c>
      <c r="W64" s="87" t="str">
        <f t="shared" si="39"/>
        <v/>
      </c>
      <c r="X64" s="86" t="str">
        <f t="shared" si="40"/>
        <v/>
      </c>
      <c r="Y64" s="92"/>
      <c r="Z64" s="97"/>
      <c r="AC64" s="81" t="e">
        <f>VLOOKUP(B64,栄養データ!$A$2:$J$482,1,)</f>
        <v>#N/A</v>
      </c>
      <c r="AD64" s="81" t="e">
        <f>VLOOKUP(B64,栄養データ!$A$2:$J$482,3,)</f>
        <v>#N/A</v>
      </c>
      <c r="AE64" s="81" t="e">
        <f>VLOOKUP(B64,栄養データ!$A$2:$J$482,4,)</f>
        <v>#N/A</v>
      </c>
      <c r="AF64" s="81" t="e">
        <f>VLOOKUP(B64,栄養データ!$A$2:$K$482,11,)</f>
        <v>#N/A</v>
      </c>
      <c r="AG64" s="81" t="e">
        <f>VLOOKUP(B64,栄養データ!$A$2:$J$482,5,)</f>
        <v>#N/A</v>
      </c>
      <c r="AH64" s="81" t="e">
        <f>VLOOKUP(B64,栄養データ!$A$2:$J$482,6,)</f>
        <v>#N/A</v>
      </c>
      <c r="AI64" s="81" t="e">
        <f>VLOOKUP(B64,栄養データ!$A$2:$J$482,7,)</f>
        <v>#N/A</v>
      </c>
      <c r="AJ64" s="81" t="e">
        <f>VLOOKUP(B64,栄養データ!$A$2:$J$482,8,)</f>
        <v>#N/A</v>
      </c>
      <c r="AK64" s="81" t="e">
        <f>VLOOKUP(B64,栄養データ!$A$2:$J$482,9,)</f>
        <v>#N/A</v>
      </c>
      <c r="AL64" s="81" t="e">
        <f>VLOOKUP(B64,栄養データ!$A$2:$J$482,10,)</f>
        <v>#N/A</v>
      </c>
    </row>
    <row r="65" spans="1:38" ht="14.25" customHeight="1" x14ac:dyDescent="0.25">
      <c r="A65" s="82"/>
      <c r="B65" s="83"/>
      <c r="C65" s="84"/>
      <c r="D65" s="85" t="str">
        <f t="shared" si="21"/>
        <v/>
      </c>
      <c r="E65" s="86" t="e">
        <f t="shared" si="22"/>
        <v>#N/A</v>
      </c>
      <c r="F65" s="87" t="str">
        <f t="shared" si="23"/>
        <v/>
      </c>
      <c r="G65" s="73" t="str">
        <f t="shared" si="24"/>
        <v/>
      </c>
      <c r="H65" s="88" t="str">
        <f t="shared" si="25"/>
        <v/>
      </c>
      <c r="I65" s="89" t="str">
        <f t="shared" si="26"/>
        <v/>
      </c>
      <c r="J65" s="90"/>
      <c r="K65" s="81" t="str">
        <f t="shared" si="41"/>
        <v/>
      </c>
      <c r="L65" s="86" t="e">
        <f t="shared" si="28"/>
        <v>#N/A</v>
      </c>
      <c r="M65" s="91" t="str">
        <f t="shared" si="29"/>
        <v/>
      </c>
      <c r="N65" s="86" t="str">
        <f t="shared" si="30"/>
        <v/>
      </c>
      <c r="O65" s="87" t="str">
        <f t="shared" si="31"/>
        <v/>
      </c>
      <c r="P65" s="89" t="str">
        <f t="shared" si="32"/>
        <v/>
      </c>
      <c r="Q65" s="87" t="str">
        <f t="shared" si="33"/>
        <v/>
      </c>
      <c r="R65" s="89" t="str">
        <f t="shared" si="34"/>
        <v/>
      </c>
      <c r="S65" s="87" t="str">
        <f t="shared" si="35"/>
        <v/>
      </c>
      <c r="T65" s="89" t="str">
        <f t="shared" si="36"/>
        <v/>
      </c>
      <c r="U65" s="87" t="str">
        <f t="shared" si="37"/>
        <v/>
      </c>
      <c r="V65" s="89" t="str">
        <f t="shared" si="38"/>
        <v/>
      </c>
      <c r="W65" s="87" t="str">
        <f t="shared" si="39"/>
        <v/>
      </c>
      <c r="X65" s="86" t="str">
        <f t="shared" si="40"/>
        <v/>
      </c>
      <c r="Y65" s="92"/>
      <c r="Z65" s="97"/>
      <c r="AC65" s="81" t="e">
        <f>VLOOKUP(B65,栄養データ!$A$2:$J$482,1,)</f>
        <v>#N/A</v>
      </c>
      <c r="AD65" s="81" t="e">
        <f>VLOOKUP(B65,栄養データ!$A$2:$J$482,3,)</f>
        <v>#N/A</v>
      </c>
      <c r="AE65" s="81" t="e">
        <f>VLOOKUP(B65,栄養データ!$A$2:$J$482,4,)</f>
        <v>#N/A</v>
      </c>
      <c r="AF65" s="81" t="e">
        <f>VLOOKUP(B65,栄養データ!$A$2:$K$482,11,)</f>
        <v>#N/A</v>
      </c>
      <c r="AG65" s="81" t="e">
        <f>VLOOKUP(B65,栄養データ!$A$2:$J$482,5,)</f>
        <v>#N/A</v>
      </c>
      <c r="AH65" s="81" t="e">
        <f>VLOOKUP(B65,栄養データ!$A$2:$J$482,6,)</f>
        <v>#N/A</v>
      </c>
      <c r="AI65" s="81" t="e">
        <f>VLOOKUP(B65,栄養データ!$A$2:$J$482,7,)</f>
        <v>#N/A</v>
      </c>
      <c r="AJ65" s="81" t="e">
        <f>VLOOKUP(B65,栄養データ!$A$2:$J$482,8,)</f>
        <v>#N/A</v>
      </c>
      <c r="AK65" s="81" t="e">
        <f>VLOOKUP(B65,栄養データ!$A$2:$J$482,9,)</f>
        <v>#N/A</v>
      </c>
      <c r="AL65" s="81" t="e">
        <f>VLOOKUP(B65,栄養データ!$A$2:$J$482,10,)</f>
        <v>#N/A</v>
      </c>
    </row>
    <row r="66" spans="1:38" ht="14.25" customHeight="1" x14ac:dyDescent="0.25">
      <c r="A66" s="82"/>
      <c r="B66" s="83"/>
      <c r="C66" s="84"/>
      <c r="D66" s="85" t="str">
        <f t="shared" si="21"/>
        <v/>
      </c>
      <c r="E66" s="86" t="e">
        <f t="shared" si="22"/>
        <v>#N/A</v>
      </c>
      <c r="F66" s="87" t="str">
        <f t="shared" si="23"/>
        <v/>
      </c>
      <c r="G66" s="73" t="str">
        <f t="shared" si="24"/>
        <v/>
      </c>
      <c r="H66" s="88" t="str">
        <f t="shared" si="25"/>
        <v/>
      </c>
      <c r="I66" s="89" t="str">
        <f t="shared" si="26"/>
        <v/>
      </c>
      <c r="J66" s="90"/>
      <c r="K66" s="81" t="str">
        <f t="shared" si="41"/>
        <v/>
      </c>
      <c r="L66" s="86" t="e">
        <f t="shared" si="28"/>
        <v>#N/A</v>
      </c>
      <c r="M66" s="91" t="str">
        <f t="shared" si="29"/>
        <v/>
      </c>
      <c r="N66" s="86" t="str">
        <f t="shared" si="30"/>
        <v/>
      </c>
      <c r="O66" s="87" t="str">
        <f t="shared" si="31"/>
        <v/>
      </c>
      <c r="P66" s="89" t="str">
        <f t="shared" si="32"/>
        <v/>
      </c>
      <c r="Q66" s="87" t="str">
        <f t="shared" si="33"/>
        <v/>
      </c>
      <c r="R66" s="89" t="str">
        <f t="shared" si="34"/>
        <v/>
      </c>
      <c r="S66" s="87" t="str">
        <f t="shared" si="35"/>
        <v/>
      </c>
      <c r="T66" s="89" t="str">
        <f t="shared" si="36"/>
        <v/>
      </c>
      <c r="U66" s="87" t="str">
        <f t="shared" si="37"/>
        <v/>
      </c>
      <c r="V66" s="89" t="str">
        <f t="shared" si="38"/>
        <v/>
      </c>
      <c r="W66" s="87" t="str">
        <f t="shared" si="39"/>
        <v/>
      </c>
      <c r="X66" s="86" t="str">
        <f t="shared" si="40"/>
        <v/>
      </c>
      <c r="Y66" s="92"/>
      <c r="Z66" s="97"/>
      <c r="AC66" s="81" t="e">
        <f>VLOOKUP(B66,栄養データ!$A$2:$J$482,1,)</f>
        <v>#N/A</v>
      </c>
      <c r="AD66" s="81" t="e">
        <f>VLOOKUP(B66,栄養データ!$A$2:$J$482,3,)</f>
        <v>#N/A</v>
      </c>
      <c r="AE66" s="81" t="e">
        <f>VLOOKUP(B66,栄養データ!$A$2:$J$482,4,)</f>
        <v>#N/A</v>
      </c>
      <c r="AF66" s="81" t="e">
        <f>VLOOKUP(B66,栄養データ!$A$2:$K$482,11,)</f>
        <v>#N/A</v>
      </c>
      <c r="AG66" s="81" t="e">
        <f>VLOOKUP(B66,栄養データ!$A$2:$J$482,5,)</f>
        <v>#N/A</v>
      </c>
      <c r="AH66" s="81" t="e">
        <f>VLOOKUP(B66,栄養データ!$A$2:$J$482,6,)</f>
        <v>#N/A</v>
      </c>
      <c r="AI66" s="81" t="e">
        <f>VLOOKUP(B66,栄養データ!$A$2:$J$482,7,)</f>
        <v>#N/A</v>
      </c>
      <c r="AJ66" s="81" t="e">
        <f>VLOOKUP(B66,栄養データ!$A$2:$J$482,8,)</f>
        <v>#N/A</v>
      </c>
      <c r="AK66" s="81" t="e">
        <f>VLOOKUP(B66,栄養データ!$A$2:$J$482,9,)</f>
        <v>#N/A</v>
      </c>
      <c r="AL66" s="81" t="e">
        <f>VLOOKUP(B66,栄養データ!$A$2:$J$482,10,)</f>
        <v>#N/A</v>
      </c>
    </row>
    <row r="67" spans="1:38" ht="14.25" customHeight="1" x14ac:dyDescent="0.25">
      <c r="A67" s="82"/>
      <c r="B67" s="83"/>
      <c r="C67" s="84"/>
      <c r="D67" s="85" t="str">
        <f t="shared" si="21"/>
        <v/>
      </c>
      <c r="E67" s="86" t="e">
        <f t="shared" si="22"/>
        <v>#N/A</v>
      </c>
      <c r="F67" s="87" t="str">
        <f t="shared" si="23"/>
        <v/>
      </c>
      <c r="G67" s="73" t="str">
        <f t="shared" si="24"/>
        <v/>
      </c>
      <c r="H67" s="88" t="str">
        <f t="shared" si="25"/>
        <v/>
      </c>
      <c r="I67" s="89" t="str">
        <f t="shared" si="26"/>
        <v/>
      </c>
      <c r="J67" s="90"/>
      <c r="K67" s="81" t="str">
        <f t="shared" si="41"/>
        <v/>
      </c>
      <c r="L67" s="86" t="e">
        <f t="shared" si="28"/>
        <v>#N/A</v>
      </c>
      <c r="M67" s="91" t="str">
        <f t="shared" si="29"/>
        <v/>
      </c>
      <c r="N67" s="86" t="str">
        <f t="shared" si="30"/>
        <v/>
      </c>
      <c r="O67" s="87" t="str">
        <f t="shared" si="31"/>
        <v/>
      </c>
      <c r="P67" s="89" t="str">
        <f t="shared" si="32"/>
        <v/>
      </c>
      <c r="Q67" s="87" t="str">
        <f t="shared" si="33"/>
        <v/>
      </c>
      <c r="R67" s="89" t="str">
        <f t="shared" si="34"/>
        <v/>
      </c>
      <c r="S67" s="87" t="str">
        <f t="shared" si="35"/>
        <v/>
      </c>
      <c r="T67" s="89" t="str">
        <f t="shared" si="36"/>
        <v/>
      </c>
      <c r="U67" s="87" t="str">
        <f t="shared" si="37"/>
        <v/>
      </c>
      <c r="V67" s="89" t="str">
        <f t="shared" si="38"/>
        <v/>
      </c>
      <c r="W67" s="87" t="str">
        <f t="shared" si="39"/>
        <v/>
      </c>
      <c r="X67" s="86" t="str">
        <f t="shared" si="40"/>
        <v/>
      </c>
      <c r="Y67" s="92"/>
      <c r="Z67" s="95"/>
      <c r="AC67" s="81" t="e">
        <f>VLOOKUP(B67,栄養データ!$A$2:$J$482,1,)</f>
        <v>#N/A</v>
      </c>
      <c r="AD67" s="81" t="e">
        <f>VLOOKUP(B67,栄養データ!$A$2:$J$482,3,)</f>
        <v>#N/A</v>
      </c>
      <c r="AE67" s="81" t="e">
        <f>VLOOKUP(B67,栄養データ!$A$2:$J$482,4,)</f>
        <v>#N/A</v>
      </c>
      <c r="AF67" s="81" t="e">
        <f>VLOOKUP(B67,栄養データ!$A$2:$K$482,11,)</f>
        <v>#N/A</v>
      </c>
      <c r="AG67" s="81" t="e">
        <f>VLOOKUP(B67,栄養データ!$A$2:$J$482,5,)</f>
        <v>#N/A</v>
      </c>
      <c r="AH67" s="81" t="e">
        <f>VLOOKUP(B67,栄養データ!$A$2:$J$482,6,)</f>
        <v>#N/A</v>
      </c>
      <c r="AI67" s="81" t="e">
        <f>VLOOKUP(B67,栄養データ!$A$2:$J$482,7,)</f>
        <v>#N/A</v>
      </c>
      <c r="AJ67" s="81" t="e">
        <f>VLOOKUP(B67,栄養データ!$A$2:$J$482,8,)</f>
        <v>#N/A</v>
      </c>
      <c r="AK67" s="81" t="e">
        <f>VLOOKUP(B67,栄養データ!$A$2:$J$482,9,)</f>
        <v>#N/A</v>
      </c>
      <c r="AL67" s="81" t="e">
        <f>VLOOKUP(B67,栄養データ!$A$2:$J$482,10,)</f>
        <v>#N/A</v>
      </c>
    </row>
    <row r="68" spans="1:38" ht="14.25" customHeight="1" x14ac:dyDescent="0.25">
      <c r="A68" s="98"/>
      <c r="B68" s="83"/>
      <c r="C68" s="84"/>
      <c r="D68" s="85" t="str">
        <f t="shared" si="21"/>
        <v/>
      </c>
      <c r="E68" s="86" t="e">
        <f t="shared" si="22"/>
        <v>#N/A</v>
      </c>
      <c r="F68" s="87" t="str">
        <f t="shared" si="23"/>
        <v/>
      </c>
      <c r="G68" s="73" t="str">
        <f t="shared" si="24"/>
        <v/>
      </c>
      <c r="H68" s="88" t="str">
        <f t="shared" si="25"/>
        <v/>
      </c>
      <c r="I68" s="89" t="str">
        <f t="shared" si="26"/>
        <v/>
      </c>
      <c r="J68" s="90"/>
      <c r="K68" s="81" t="str">
        <f t="shared" si="41"/>
        <v/>
      </c>
      <c r="L68" s="86" t="e">
        <f t="shared" si="28"/>
        <v>#N/A</v>
      </c>
      <c r="M68" s="91" t="str">
        <f t="shared" si="29"/>
        <v/>
      </c>
      <c r="N68" s="86" t="str">
        <f t="shared" si="30"/>
        <v/>
      </c>
      <c r="O68" s="87" t="str">
        <f t="shared" si="31"/>
        <v/>
      </c>
      <c r="P68" s="89" t="str">
        <f t="shared" si="32"/>
        <v/>
      </c>
      <c r="Q68" s="87" t="str">
        <f t="shared" si="33"/>
        <v/>
      </c>
      <c r="R68" s="89" t="str">
        <f t="shared" si="34"/>
        <v/>
      </c>
      <c r="S68" s="87" t="str">
        <f t="shared" si="35"/>
        <v/>
      </c>
      <c r="T68" s="89" t="str">
        <f t="shared" si="36"/>
        <v/>
      </c>
      <c r="U68" s="87" t="str">
        <f t="shared" si="37"/>
        <v/>
      </c>
      <c r="V68" s="89" t="str">
        <f t="shared" si="38"/>
        <v/>
      </c>
      <c r="W68" s="87" t="str">
        <f t="shared" si="39"/>
        <v/>
      </c>
      <c r="X68" s="86" t="str">
        <f t="shared" si="40"/>
        <v/>
      </c>
      <c r="Y68" s="92"/>
      <c r="Z68" s="95"/>
      <c r="AC68" s="81" t="e">
        <f>VLOOKUP(B68,栄養データ!$A$2:$J$482,1,)</f>
        <v>#N/A</v>
      </c>
      <c r="AD68" s="81" t="e">
        <f>VLOOKUP(B68,栄養データ!$A$2:$J$482,3,)</f>
        <v>#N/A</v>
      </c>
      <c r="AE68" s="81" t="e">
        <f>VLOOKUP(B68,栄養データ!$A$2:$J$482,4,)</f>
        <v>#N/A</v>
      </c>
      <c r="AF68" s="81" t="e">
        <f>VLOOKUP(B68,栄養データ!$A$2:$K$482,11,)</f>
        <v>#N/A</v>
      </c>
      <c r="AG68" s="81" t="e">
        <f>VLOOKUP(B68,栄養データ!$A$2:$J$482,5,)</f>
        <v>#N/A</v>
      </c>
      <c r="AH68" s="81" t="e">
        <f>VLOOKUP(B68,栄養データ!$A$2:$J$482,6,)</f>
        <v>#N/A</v>
      </c>
      <c r="AI68" s="81" t="e">
        <f>VLOOKUP(B68,栄養データ!$A$2:$J$482,7,)</f>
        <v>#N/A</v>
      </c>
      <c r="AJ68" s="81" t="e">
        <f>VLOOKUP(B68,栄養データ!$A$2:$J$482,8,)</f>
        <v>#N/A</v>
      </c>
      <c r="AK68" s="81" t="e">
        <f>VLOOKUP(B68,栄養データ!$A$2:$J$482,9,)</f>
        <v>#N/A</v>
      </c>
      <c r="AL68" s="81" t="e">
        <f>VLOOKUP(B68,栄養データ!$A$2:$J$482,10,)</f>
        <v>#N/A</v>
      </c>
    </row>
    <row r="69" spans="1:38" ht="14.25" customHeight="1" x14ac:dyDescent="0.25">
      <c r="A69" s="98"/>
      <c r="B69" s="83"/>
      <c r="C69" s="84"/>
      <c r="D69" s="85" t="str">
        <f t="shared" si="21"/>
        <v/>
      </c>
      <c r="E69" s="86" t="e">
        <f t="shared" si="22"/>
        <v>#N/A</v>
      </c>
      <c r="F69" s="87" t="str">
        <f t="shared" si="23"/>
        <v/>
      </c>
      <c r="G69" s="73" t="str">
        <f t="shared" si="24"/>
        <v/>
      </c>
      <c r="H69" s="88" t="str">
        <f t="shared" si="25"/>
        <v/>
      </c>
      <c r="I69" s="89" t="str">
        <f t="shared" si="26"/>
        <v/>
      </c>
      <c r="J69" s="90"/>
      <c r="K69" s="81" t="str">
        <f>IF(B69="","",L69)</f>
        <v/>
      </c>
      <c r="L69" s="86" t="e">
        <f t="shared" si="28"/>
        <v>#N/A</v>
      </c>
      <c r="M69" s="91" t="str">
        <f t="shared" si="29"/>
        <v/>
      </c>
      <c r="N69" s="86" t="str">
        <f t="shared" si="30"/>
        <v/>
      </c>
      <c r="O69" s="87" t="str">
        <f t="shared" si="31"/>
        <v/>
      </c>
      <c r="P69" s="89" t="str">
        <f t="shared" si="32"/>
        <v/>
      </c>
      <c r="Q69" s="87" t="str">
        <f t="shared" si="33"/>
        <v/>
      </c>
      <c r="R69" s="89" t="str">
        <f t="shared" si="34"/>
        <v/>
      </c>
      <c r="S69" s="87" t="str">
        <f t="shared" si="35"/>
        <v/>
      </c>
      <c r="T69" s="89" t="str">
        <f t="shared" si="36"/>
        <v/>
      </c>
      <c r="U69" s="87" t="str">
        <f t="shared" si="37"/>
        <v/>
      </c>
      <c r="V69" s="89" t="str">
        <f t="shared" si="38"/>
        <v/>
      </c>
      <c r="W69" s="87" t="str">
        <f t="shared" si="39"/>
        <v/>
      </c>
      <c r="X69" s="86" t="str">
        <f t="shared" si="40"/>
        <v/>
      </c>
      <c r="Y69" s="92"/>
      <c r="Z69" s="95"/>
      <c r="AC69" s="81" t="e">
        <f>VLOOKUP(B69,栄養データ!$A$2:$J$482,1,)</f>
        <v>#N/A</v>
      </c>
      <c r="AD69" s="81" t="e">
        <f>VLOOKUP(B69,栄養データ!$A$2:$J$482,3,)</f>
        <v>#N/A</v>
      </c>
      <c r="AE69" s="81" t="e">
        <f>VLOOKUP(B69,栄養データ!$A$2:$J$482,4,)</f>
        <v>#N/A</v>
      </c>
      <c r="AF69" s="81" t="e">
        <f>VLOOKUP(B69,栄養データ!$A$2:$K$482,11,)</f>
        <v>#N/A</v>
      </c>
      <c r="AG69" s="81" t="e">
        <f>VLOOKUP(B69,栄養データ!$A$2:$J$482,5,)</f>
        <v>#N/A</v>
      </c>
      <c r="AH69" s="81" t="e">
        <f>VLOOKUP(B69,栄養データ!$A$2:$J$482,6,)</f>
        <v>#N/A</v>
      </c>
      <c r="AI69" s="81" t="e">
        <f>VLOOKUP(B69,栄養データ!$A$2:$J$482,7,)</f>
        <v>#N/A</v>
      </c>
      <c r="AJ69" s="81" t="e">
        <f>VLOOKUP(B69,栄養データ!$A$2:$J$482,8,)</f>
        <v>#N/A</v>
      </c>
      <c r="AK69" s="81" t="e">
        <f>VLOOKUP(B69,栄養データ!$A$2:$J$482,9,)</f>
        <v>#N/A</v>
      </c>
      <c r="AL69" s="81" t="e">
        <f>VLOOKUP(B69,栄養データ!$A$2:$J$482,10,)</f>
        <v>#N/A</v>
      </c>
    </row>
    <row r="70" spans="1:38" ht="14.25" customHeight="1" x14ac:dyDescent="0.25">
      <c r="A70" s="98"/>
      <c r="B70" s="83"/>
      <c r="C70" s="84"/>
      <c r="D70" s="85" t="str">
        <f t="shared" si="21"/>
        <v/>
      </c>
      <c r="E70" s="86" t="e">
        <f t="shared" si="22"/>
        <v>#N/A</v>
      </c>
      <c r="F70" s="87" t="str">
        <f t="shared" si="23"/>
        <v/>
      </c>
      <c r="G70" s="73" t="str">
        <f t="shared" si="24"/>
        <v/>
      </c>
      <c r="H70" s="88" t="str">
        <f t="shared" si="25"/>
        <v/>
      </c>
      <c r="I70" s="89" t="str">
        <f t="shared" si="26"/>
        <v/>
      </c>
      <c r="J70" s="90"/>
      <c r="K70" s="81" t="str">
        <f>IF(B70="","",L70)</f>
        <v/>
      </c>
      <c r="L70" s="86" t="e">
        <f t="shared" si="28"/>
        <v>#N/A</v>
      </c>
      <c r="M70" s="91" t="str">
        <f t="shared" si="29"/>
        <v/>
      </c>
      <c r="N70" s="86" t="str">
        <f t="shared" si="30"/>
        <v/>
      </c>
      <c r="O70" s="87" t="str">
        <f t="shared" si="31"/>
        <v/>
      </c>
      <c r="P70" s="89" t="str">
        <f t="shared" si="32"/>
        <v/>
      </c>
      <c r="Q70" s="87" t="str">
        <f t="shared" si="33"/>
        <v/>
      </c>
      <c r="R70" s="89" t="str">
        <f t="shared" si="34"/>
        <v/>
      </c>
      <c r="S70" s="87" t="str">
        <f t="shared" si="35"/>
        <v/>
      </c>
      <c r="T70" s="89" t="str">
        <f t="shared" si="36"/>
        <v/>
      </c>
      <c r="U70" s="87" t="str">
        <f t="shared" si="37"/>
        <v/>
      </c>
      <c r="V70" s="89" t="str">
        <f t="shared" si="38"/>
        <v/>
      </c>
      <c r="W70" s="87" t="str">
        <f t="shared" si="39"/>
        <v/>
      </c>
      <c r="X70" s="86" t="str">
        <f t="shared" si="40"/>
        <v/>
      </c>
      <c r="Y70" s="92"/>
      <c r="Z70" s="99"/>
      <c r="AC70" s="81" t="e">
        <f>VLOOKUP(B70,栄養データ!$A$2:$J$482,1,)</f>
        <v>#N/A</v>
      </c>
      <c r="AD70" s="81" t="e">
        <f>VLOOKUP(B70,栄養データ!$A$2:$J$482,3,)</f>
        <v>#N/A</v>
      </c>
      <c r="AE70" s="81" t="e">
        <f>VLOOKUP(B70,栄養データ!$A$2:$J$482,4,)</f>
        <v>#N/A</v>
      </c>
      <c r="AF70" s="81" t="e">
        <f>VLOOKUP(B70,栄養データ!$A$2:$K$482,11,)</f>
        <v>#N/A</v>
      </c>
      <c r="AG70" s="81" t="e">
        <f>VLOOKUP(B70,栄養データ!$A$2:$J$482,5,)</f>
        <v>#N/A</v>
      </c>
      <c r="AH70" s="81" t="e">
        <f>VLOOKUP(B70,栄養データ!$A$2:$J$482,6,)</f>
        <v>#N/A</v>
      </c>
      <c r="AI70" s="81" t="e">
        <f>VLOOKUP(B70,栄養データ!$A$2:$J$482,7,)</f>
        <v>#N/A</v>
      </c>
      <c r="AJ70" s="81" t="e">
        <f>VLOOKUP(B70,栄養データ!$A$2:$J$482,8,)</f>
        <v>#N/A</v>
      </c>
      <c r="AK70" s="81" t="e">
        <f>VLOOKUP(B70,栄養データ!$A$2:$J$482,9,)</f>
        <v>#N/A</v>
      </c>
      <c r="AL70" s="81" t="e">
        <f>VLOOKUP(B70,栄養データ!$A$2:$J$482,10,)</f>
        <v>#N/A</v>
      </c>
    </row>
    <row r="71" spans="1:38" ht="14.25" customHeight="1" x14ac:dyDescent="0.25">
      <c r="A71" s="82"/>
      <c r="B71" s="83"/>
      <c r="C71" s="84"/>
      <c r="D71" s="85" t="str">
        <f t="shared" si="21"/>
        <v/>
      </c>
      <c r="E71" s="86" t="e">
        <f t="shared" si="22"/>
        <v>#N/A</v>
      </c>
      <c r="F71" s="87" t="str">
        <f t="shared" si="23"/>
        <v/>
      </c>
      <c r="G71" s="73" t="str">
        <f t="shared" si="24"/>
        <v/>
      </c>
      <c r="H71" s="88" t="str">
        <f t="shared" si="25"/>
        <v/>
      </c>
      <c r="I71" s="89" t="str">
        <f t="shared" si="26"/>
        <v/>
      </c>
      <c r="J71" s="90"/>
      <c r="K71" s="81" t="str">
        <f>IF(B71="","",L71)</f>
        <v/>
      </c>
      <c r="L71" s="86" t="e">
        <f t="shared" si="28"/>
        <v>#N/A</v>
      </c>
      <c r="M71" s="91" t="str">
        <f t="shared" si="29"/>
        <v/>
      </c>
      <c r="N71" s="86" t="str">
        <f t="shared" si="30"/>
        <v/>
      </c>
      <c r="O71" s="87" t="str">
        <f t="shared" si="31"/>
        <v/>
      </c>
      <c r="P71" s="89" t="str">
        <f t="shared" si="32"/>
        <v/>
      </c>
      <c r="Q71" s="87" t="str">
        <f t="shared" si="33"/>
        <v/>
      </c>
      <c r="R71" s="89" t="str">
        <f t="shared" si="34"/>
        <v/>
      </c>
      <c r="S71" s="87" t="str">
        <f t="shared" si="35"/>
        <v/>
      </c>
      <c r="T71" s="89" t="str">
        <f t="shared" si="36"/>
        <v/>
      </c>
      <c r="U71" s="87" t="str">
        <f t="shared" si="37"/>
        <v/>
      </c>
      <c r="V71" s="89" t="str">
        <f t="shared" si="38"/>
        <v/>
      </c>
      <c r="W71" s="87" t="str">
        <f t="shared" si="39"/>
        <v/>
      </c>
      <c r="X71" s="86" t="str">
        <f t="shared" si="40"/>
        <v/>
      </c>
      <c r="Y71" s="100"/>
      <c r="Z71" s="101"/>
      <c r="AC71" s="81" t="e">
        <f>VLOOKUP(B71,栄養データ!$A$2:$J$482,1,)</f>
        <v>#N/A</v>
      </c>
      <c r="AD71" s="81" t="e">
        <f>VLOOKUP(B71,栄養データ!$A$2:$J$482,3,)</f>
        <v>#N/A</v>
      </c>
      <c r="AE71" s="81" t="e">
        <f>VLOOKUP(B71,栄養データ!$A$2:$J$482,4,)</f>
        <v>#N/A</v>
      </c>
      <c r="AF71" s="81" t="e">
        <f>VLOOKUP(B71,栄養データ!$A$2:$K$482,11,)</f>
        <v>#N/A</v>
      </c>
      <c r="AG71" s="81" t="e">
        <f>VLOOKUP(B71,栄養データ!$A$2:$J$482,5,)</f>
        <v>#N/A</v>
      </c>
      <c r="AH71" s="81" t="e">
        <f>VLOOKUP(B71,栄養データ!$A$2:$J$482,6,)</f>
        <v>#N/A</v>
      </c>
      <c r="AI71" s="81" t="e">
        <f>VLOOKUP(B71,栄養データ!$A$2:$J$482,7,)</f>
        <v>#N/A</v>
      </c>
      <c r="AJ71" s="81" t="e">
        <f>VLOOKUP(B71,栄養データ!$A$2:$J$482,8,)</f>
        <v>#N/A</v>
      </c>
      <c r="AK71" s="81" t="e">
        <f>VLOOKUP(B71,栄養データ!$A$2:$J$482,9,)</f>
        <v>#N/A</v>
      </c>
      <c r="AL71" s="81" t="e">
        <f>VLOOKUP(B71,栄養データ!$A$2:$J$482,10,)</f>
        <v>#N/A</v>
      </c>
    </row>
    <row r="72" spans="1:38" ht="14.25" customHeight="1" x14ac:dyDescent="0.25">
      <c r="A72" s="82"/>
      <c r="B72" s="83"/>
      <c r="C72" s="84"/>
      <c r="D72" s="85" t="str">
        <f t="shared" si="21"/>
        <v/>
      </c>
      <c r="E72" s="86" t="e">
        <f t="shared" si="22"/>
        <v>#N/A</v>
      </c>
      <c r="F72" s="87" t="str">
        <f t="shared" si="23"/>
        <v/>
      </c>
      <c r="G72" s="73" t="str">
        <f t="shared" si="24"/>
        <v/>
      </c>
      <c r="H72" s="88" t="str">
        <f t="shared" si="25"/>
        <v/>
      </c>
      <c r="I72" s="89" t="str">
        <f t="shared" si="26"/>
        <v/>
      </c>
      <c r="J72" s="90"/>
      <c r="K72" s="81" t="str">
        <f t="shared" ref="K72:K80" si="42">IF(B72="","",L72)</f>
        <v/>
      </c>
      <c r="L72" s="86" t="e">
        <f t="shared" si="28"/>
        <v>#N/A</v>
      </c>
      <c r="M72" s="91" t="str">
        <f t="shared" si="29"/>
        <v/>
      </c>
      <c r="N72" s="86" t="str">
        <f t="shared" si="30"/>
        <v/>
      </c>
      <c r="O72" s="87" t="str">
        <f t="shared" si="31"/>
        <v/>
      </c>
      <c r="P72" s="89" t="str">
        <f t="shared" si="32"/>
        <v/>
      </c>
      <c r="Q72" s="87" t="str">
        <f t="shared" si="33"/>
        <v/>
      </c>
      <c r="R72" s="89" t="str">
        <f t="shared" si="34"/>
        <v/>
      </c>
      <c r="S72" s="87" t="str">
        <f t="shared" si="35"/>
        <v/>
      </c>
      <c r="T72" s="89" t="str">
        <f t="shared" si="36"/>
        <v/>
      </c>
      <c r="U72" s="87" t="str">
        <f t="shared" si="37"/>
        <v/>
      </c>
      <c r="V72" s="89" t="str">
        <f t="shared" si="38"/>
        <v/>
      </c>
      <c r="W72" s="87" t="str">
        <f t="shared" si="39"/>
        <v/>
      </c>
      <c r="X72" s="86" t="str">
        <f t="shared" si="40"/>
        <v/>
      </c>
      <c r="Y72" s="100"/>
      <c r="Z72" s="101"/>
      <c r="AC72" s="81" t="e">
        <f>VLOOKUP(B72,栄養データ!$A$2:$J$482,1,)</f>
        <v>#N/A</v>
      </c>
      <c r="AD72" s="81" t="e">
        <f>VLOOKUP(B72,栄養データ!$A$2:$J$482,3,)</f>
        <v>#N/A</v>
      </c>
      <c r="AE72" s="81" t="e">
        <f>VLOOKUP(B72,栄養データ!$A$2:$J$482,4,)</f>
        <v>#N/A</v>
      </c>
      <c r="AF72" s="81" t="e">
        <f>VLOOKUP(B72,栄養データ!$A$2:$K$482,11,)</f>
        <v>#N/A</v>
      </c>
      <c r="AG72" s="81" t="e">
        <f>VLOOKUP(B72,栄養データ!$A$2:$J$482,5,)</f>
        <v>#N/A</v>
      </c>
      <c r="AH72" s="81" t="e">
        <f>VLOOKUP(B72,栄養データ!$A$2:$J$482,6,)</f>
        <v>#N/A</v>
      </c>
      <c r="AI72" s="81" t="e">
        <f>VLOOKUP(B72,栄養データ!$A$2:$J$482,7,)</f>
        <v>#N/A</v>
      </c>
      <c r="AJ72" s="81" t="e">
        <f>VLOOKUP(B72,栄養データ!$A$2:$J$482,8,)</f>
        <v>#N/A</v>
      </c>
      <c r="AK72" s="81" t="e">
        <f>VLOOKUP(B72,栄養データ!$A$2:$J$482,9,)</f>
        <v>#N/A</v>
      </c>
      <c r="AL72" s="81" t="e">
        <f>VLOOKUP(B72,栄養データ!$A$2:$J$482,10,)</f>
        <v>#N/A</v>
      </c>
    </row>
    <row r="73" spans="1:38" ht="14.25" customHeight="1" x14ac:dyDescent="0.25">
      <c r="A73" s="82"/>
      <c r="B73" s="83"/>
      <c r="C73" s="84"/>
      <c r="D73" s="85" t="str">
        <f t="shared" si="21"/>
        <v/>
      </c>
      <c r="E73" s="86" t="e">
        <f t="shared" si="22"/>
        <v>#N/A</v>
      </c>
      <c r="F73" s="87" t="str">
        <f t="shared" si="23"/>
        <v/>
      </c>
      <c r="G73" s="73" t="str">
        <f t="shared" si="24"/>
        <v/>
      </c>
      <c r="H73" s="88" t="str">
        <f t="shared" si="25"/>
        <v/>
      </c>
      <c r="I73" s="89" t="str">
        <f t="shared" si="26"/>
        <v/>
      </c>
      <c r="J73" s="90"/>
      <c r="K73" s="81" t="str">
        <f t="shared" si="42"/>
        <v/>
      </c>
      <c r="L73" s="86" t="e">
        <f t="shared" si="28"/>
        <v>#N/A</v>
      </c>
      <c r="M73" s="91" t="str">
        <f t="shared" si="29"/>
        <v/>
      </c>
      <c r="N73" s="86" t="str">
        <f t="shared" si="30"/>
        <v/>
      </c>
      <c r="O73" s="87" t="str">
        <f t="shared" si="31"/>
        <v/>
      </c>
      <c r="P73" s="89" t="str">
        <f t="shared" si="32"/>
        <v/>
      </c>
      <c r="Q73" s="87" t="str">
        <f t="shared" si="33"/>
        <v/>
      </c>
      <c r="R73" s="89" t="str">
        <f t="shared" si="34"/>
        <v/>
      </c>
      <c r="S73" s="87" t="str">
        <f t="shared" si="35"/>
        <v/>
      </c>
      <c r="T73" s="89" t="str">
        <f t="shared" si="36"/>
        <v/>
      </c>
      <c r="U73" s="87" t="str">
        <f t="shared" si="37"/>
        <v/>
      </c>
      <c r="V73" s="89" t="str">
        <f t="shared" si="38"/>
        <v/>
      </c>
      <c r="W73" s="87" t="str">
        <f t="shared" si="39"/>
        <v/>
      </c>
      <c r="X73" s="86" t="str">
        <f t="shared" si="40"/>
        <v/>
      </c>
      <c r="Y73" s="100"/>
      <c r="Z73" s="101"/>
      <c r="AC73" s="81" t="e">
        <f>VLOOKUP(B73,栄養データ!$A$2:$J$482,1,)</f>
        <v>#N/A</v>
      </c>
      <c r="AD73" s="81" t="e">
        <f>VLOOKUP(B73,栄養データ!$A$2:$J$482,3,)</f>
        <v>#N/A</v>
      </c>
      <c r="AE73" s="81" t="e">
        <f>VLOOKUP(B73,栄養データ!$A$2:$J$482,4,)</f>
        <v>#N/A</v>
      </c>
      <c r="AF73" s="81" t="e">
        <f>VLOOKUP(B73,栄養データ!$A$2:$K$482,11,)</f>
        <v>#N/A</v>
      </c>
      <c r="AG73" s="81" t="e">
        <f>VLOOKUP(B73,栄養データ!$A$2:$J$482,5,)</f>
        <v>#N/A</v>
      </c>
      <c r="AH73" s="81" t="e">
        <f>VLOOKUP(B73,栄養データ!$A$2:$J$482,6,)</f>
        <v>#N/A</v>
      </c>
      <c r="AI73" s="81" t="e">
        <f>VLOOKUP(B73,栄養データ!$A$2:$J$482,7,)</f>
        <v>#N/A</v>
      </c>
      <c r="AJ73" s="81" t="e">
        <f>VLOOKUP(B73,栄養データ!$A$2:$J$482,8,)</f>
        <v>#N/A</v>
      </c>
      <c r="AK73" s="81" t="e">
        <f>VLOOKUP(B73,栄養データ!$A$2:$J$482,9,)</f>
        <v>#N/A</v>
      </c>
      <c r="AL73" s="81" t="e">
        <f>VLOOKUP(B73,栄養データ!$A$2:$J$482,10,)</f>
        <v>#N/A</v>
      </c>
    </row>
    <row r="74" spans="1:38" ht="14.25" customHeight="1" x14ac:dyDescent="0.25">
      <c r="A74" s="82"/>
      <c r="B74" s="83"/>
      <c r="C74" s="84"/>
      <c r="D74" s="85" t="str">
        <f t="shared" si="21"/>
        <v/>
      </c>
      <c r="E74" s="86" t="e">
        <f t="shared" si="22"/>
        <v>#N/A</v>
      </c>
      <c r="F74" s="87" t="str">
        <f t="shared" si="23"/>
        <v/>
      </c>
      <c r="G74" s="73" t="str">
        <f t="shared" si="24"/>
        <v/>
      </c>
      <c r="H74" s="88" t="str">
        <f t="shared" si="25"/>
        <v/>
      </c>
      <c r="I74" s="89" t="str">
        <f t="shared" si="26"/>
        <v/>
      </c>
      <c r="J74" s="90"/>
      <c r="K74" s="81" t="str">
        <f t="shared" si="42"/>
        <v/>
      </c>
      <c r="L74" s="86" t="e">
        <f t="shared" si="28"/>
        <v>#N/A</v>
      </c>
      <c r="M74" s="91" t="str">
        <f t="shared" si="29"/>
        <v/>
      </c>
      <c r="N74" s="86" t="str">
        <f t="shared" si="30"/>
        <v/>
      </c>
      <c r="O74" s="87" t="str">
        <f t="shared" si="31"/>
        <v/>
      </c>
      <c r="P74" s="89" t="str">
        <f t="shared" si="32"/>
        <v/>
      </c>
      <c r="Q74" s="87" t="str">
        <f t="shared" si="33"/>
        <v/>
      </c>
      <c r="R74" s="89" t="str">
        <f t="shared" si="34"/>
        <v/>
      </c>
      <c r="S74" s="87" t="str">
        <f t="shared" si="35"/>
        <v/>
      </c>
      <c r="T74" s="89" t="str">
        <f t="shared" si="36"/>
        <v/>
      </c>
      <c r="U74" s="87" t="str">
        <f t="shared" si="37"/>
        <v/>
      </c>
      <c r="V74" s="89" t="str">
        <f t="shared" si="38"/>
        <v/>
      </c>
      <c r="W74" s="87" t="str">
        <f t="shared" si="39"/>
        <v/>
      </c>
      <c r="X74" s="86" t="str">
        <f t="shared" si="40"/>
        <v/>
      </c>
      <c r="Y74" s="100"/>
      <c r="Z74" s="101"/>
      <c r="AC74" s="81" t="e">
        <f>VLOOKUP(B74,栄養データ!$A$2:$J$482,1,)</f>
        <v>#N/A</v>
      </c>
      <c r="AD74" s="81" t="e">
        <f>VLOOKUP(B74,栄養データ!$A$2:$J$482,3,)</f>
        <v>#N/A</v>
      </c>
      <c r="AE74" s="81" t="e">
        <f>VLOOKUP(B74,栄養データ!$A$2:$J$482,4,)</f>
        <v>#N/A</v>
      </c>
      <c r="AF74" s="81" t="e">
        <f>VLOOKUP(B74,栄養データ!$A$2:$K$482,11,)</f>
        <v>#N/A</v>
      </c>
      <c r="AG74" s="81" t="e">
        <f>VLOOKUP(B74,栄養データ!$A$2:$J$482,5,)</f>
        <v>#N/A</v>
      </c>
      <c r="AH74" s="81" t="e">
        <f>VLOOKUP(B74,栄養データ!$A$2:$J$482,6,)</f>
        <v>#N/A</v>
      </c>
      <c r="AI74" s="81" t="e">
        <f>VLOOKUP(B74,栄養データ!$A$2:$J$482,7,)</f>
        <v>#N/A</v>
      </c>
      <c r="AJ74" s="81" t="e">
        <f>VLOOKUP(B74,栄養データ!$A$2:$J$482,8,)</f>
        <v>#N/A</v>
      </c>
      <c r="AK74" s="81" t="e">
        <f>VLOOKUP(B74,栄養データ!$A$2:$J$482,9,)</f>
        <v>#N/A</v>
      </c>
      <c r="AL74" s="81" t="e">
        <f>VLOOKUP(B74,栄養データ!$A$2:$J$482,10,)</f>
        <v>#N/A</v>
      </c>
    </row>
    <row r="75" spans="1:38" ht="14.25" customHeight="1" x14ac:dyDescent="0.25">
      <c r="A75" s="82"/>
      <c r="B75" s="83"/>
      <c r="C75" s="84"/>
      <c r="D75" s="85" t="str">
        <f t="shared" si="21"/>
        <v/>
      </c>
      <c r="E75" s="86" t="e">
        <f t="shared" si="22"/>
        <v>#N/A</v>
      </c>
      <c r="F75" s="87" t="str">
        <f t="shared" si="23"/>
        <v/>
      </c>
      <c r="G75" s="73" t="str">
        <f t="shared" si="24"/>
        <v/>
      </c>
      <c r="H75" s="88" t="str">
        <f t="shared" si="25"/>
        <v/>
      </c>
      <c r="I75" s="89" t="str">
        <f t="shared" si="26"/>
        <v/>
      </c>
      <c r="J75" s="90"/>
      <c r="K75" s="81" t="str">
        <f t="shared" si="42"/>
        <v/>
      </c>
      <c r="L75" s="86" t="e">
        <f t="shared" si="28"/>
        <v>#N/A</v>
      </c>
      <c r="M75" s="91" t="str">
        <f t="shared" si="29"/>
        <v/>
      </c>
      <c r="N75" s="86" t="str">
        <f t="shared" si="30"/>
        <v/>
      </c>
      <c r="O75" s="87" t="str">
        <f t="shared" si="31"/>
        <v/>
      </c>
      <c r="P75" s="89" t="str">
        <f t="shared" si="32"/>
        <v/>
      </c>
      <c r="Q75" s="87" t="str">
        <f t="shared" si="33"/>
        <v/>
      </c>
      <c r="R75" s="89" t="str">
        <f t="shared" si="34"/>
        <v/>
      </c>
      <c r="S75" s="87" t="str">
        <f t="shared" si="35"/>
        <v/>
      </c>
      <c r="T75" s="89" t="str">
        <f t="shared" si="36"/>
        <v/>
      </c>
      <c r="U75" s="87" t="str">
        <f t="shared" si="37"/>
        <v/>
      </c>
      <c r="V75" s="89" t="str">
        <f t="shared" si="38"/>
        <v/>
      </c>
      <c r="W75" s="87" t="str">
        <f t="shared" si="39"/>
        <v/>
      </c>
      <c r="X75" s="86" t="str">
        <f t="shared" si="40"/>
        <v/>
      </c>
      <c r="Y75" s="100"/>
      <c r="Z75" s="101"/>
      <c r="AC75" s="81" t="e">
        <f>VLOOKUP(B75,栄養データ!$A$2:$J$482,1,)</f>
        <v>#N/A</v>
      </c>
      <c r="AD75" s="81" t="e">
        <f>VLOOKUP(B75,栄養データ!$A$2:$J$482,3,)</f>
        <v>#N/A</v>
      </c>
      <c r="AE75" s="81" t="e">
        <f>VLOOKUP(B75,栄養データ!$A$2:$J$482,4,)</f>
        <v>#N/A</v>
      </c>
      <c r="AF75" s="81" t="e">
        <f>VLOOKUP(B75,栄養データ!$A$2:$K$482,11,)</f>
        <v>#N/A</v>
      </c>
      <c r="AG75" s="81" t="e">
        <f>VLOOKUP(B75,栄養データ!$A$2:$J$482,5,)</f>
        <v>#N/A</v>
      </c>
      <c r="AH75" s="81" t="e">
        <f>VLOOKUP(B75,栄養データ!$A$2:$J$482,6,)</f>
        <v>#N/A</v>
      </c>
      <c r="AI75" s="81" t="e">
        <f>VLOOKUP(B75,栄養データ!$A$2:$J$482,7,)</f>
        <v>#N/A</v>
      </c>
      <c r="AJ75" s="81" t="e">
        <f>VLOOKUP(B75,栄養データ!$A$2:$J$482,8,)</f>
        <v>#N/A</v>
      </c>
      <c r="AK75" s="81" t="e">
        <f>VLOOKUP(B75,栄養データ!$A$2:$J$482,9,)</f>
        <v>#N/A</v>
      </c>
      <c r="AL75" s="81" t="e">
        <f>VLOOKUP(B75,栄養データ!$A$2:$J$482,10,)</f>
        <v>#N/A</v>
      </c>
    </row>
    <row r="76" spans="1:38" ht="14.25" customHeight="1" x14ac:dyDescent="0.25">
      <c r="A76" s="82"/>
      <c r="B76" s="83"/>
      <c r="C76" s="84"/>
      <c r="D76" s="85" t="str">
        <f t="shared" si="21"/>
        <v/>
      </c>
      <c r="E76" s="86" t="e">
        <f t="shared" si="22"/>
        <v>#N/A</v>
      </c>
      <c r="F76" s="87" t="str">
        <f t="shared" si="23"/>
        <v/>
      </c>
      <c r="G76" s="73" t="str">
        <f t="shared" si="24"/>
        <v/>
      </c>
      <c r="H76" s="88" t="str">
        <f t="shared" si="25"/>
        <v/>
      </c>
      <c r="I76" s="89" t="str">
        <f t="shared" si="26"/>
        <v/>
      </c>
      <c r="J76" s="90"/>
      <c r="K76" s="81" t="str">
        <f t="shared" si="42"/>
        <v/>
      </c>
      <c r="L76" s="86" t="e">
        <f t="shared" si="28"/>
        <v>#N/A</v>
      </c>
      <c r="M76" s="91" t="str">
        <f t="shared" si="29"/>
        <v/>
      </c>
      <c r="N76" s="86" t="str">
        <f t="shared" si="30"/>
        <v/>
      </c>
      <c r="O76" s="87" t="str">
        <f t="shared" si="31"/>
        <v/>
      </c>
      <c r="P76" s="89" t="str">
        <f t="shared" si="32"/>
        <v/>
      </c>
      <c r="Q76" s="87" t="str">
        <f t="shared" si="33"/>
        <v/>
      </c>
      <c r="R76" s="89" t="str">
        <f t="shared" si="34"/>
        <v/>
      </c>
      <c r="S76" s="87" t="str">
        <f t="shared" si="35"/>
        <v/>
      </c>
      <c r="T76" s="89" t="str">
        <f t="shared" si="36"/>
        <v/>
      </c>
      <c r="U76" s="87" t="str">
        <f t="shared" si="37"/>
        <v/>
      </c>
      <c r="V76" s="89" t="str">
        <f t="shared" si="38"/>
        <v/>
      </c>
      <c r="W76" s="87" t="str">
        <f t="shared" si="39"/>
        <v/>
      </c>
      <c r="X76" s="86" t="str">
        <f t="shared" si="40"/>
        <v/>
      </c>
      <c r="Y76" s="100"/>
      <c r="Z76" s="101"/>
      <c r="AC76" s="81" t="e">
        <f>VLOOKUP(B76,栄養データ!$A$2:$J$482,1,)</f>
        <v>#N/A</v>
      </c>
      <c r="AD76" s="81" t="e">
        <f>VLOOKUP(B76,栄養データ!$A$2:$J$482,3,)</f>
        <v>#N/A</v>
      </c>
      <c r="AE76" s="81" t="e">
        <f>VLOOKUP(B76,栄養データ!$A$2:$J$482,4,)</f>
        <v>#N/A</v>
      </c>
      <c r="AF76" s="81" t="e">
        <f>VLOOKUP(B76,栄養データ!$A$2:$K$482,11,)</f>
        <v>#N/A</v>
      </c>
      <c r="AG76" s="81" t="e">
        <f>VLOOKUP(B76,栄養データ!$A$2:$J$482,5,)</f>
        <v>#N/A</v>
      </c>
      <c r="AH76" s="81" t="e">
        <f>VLOOKUP(B76,栄養データ!$A$2:$J$482,6,)</f>
        <v>#N/A</v>
      </c>
      <c r="AI76" s="81" t="e">
        <f>VLOOKUP(B76,栄養データ!$A$2:$J$482,7,)</f>
        <v>#N/A</v>
      </c>
      <c r="AJ76" s="81" t="e">
        <f>VLOOKUP(B76,栄養データ!$A$2:$J$482,8,)</f>
        <v>#N/A</v>
      </c>
      <c r="AK76" s="81" t="e">
        <f>VLOOKUP(B76,栄養データ!$A$2:$J$482,9,)</f>
        <v>#N/A</v>
      </c>
      <c r="AL76" s="81" t="e">
        <f>VLOOKUP(B76,栄養データ!$A$2:$J$482,10,)</f>
        <v>#N/A</v>
      </c>
    </row>
    <row r="77" spans="1:38" ht="14.25" customHeight="1" x14ac:dyDescent="0.25">
      <c r="A77" s="82"/>
      <c r="B77" s="83"/>
      <c r="C77" s="84"/>
      <c r="D77" s="85" t="str">
        <f t="shared" si="21"/>
        <v/>
      </c>
      <c r="E77" s="86" t="e">
        <f t="shared" si="22"/>
        <v>#N/A</v>
      </c>
      <c r="F77" s="87" t="str">
        <f t="shared" si="23"/>
        <v/>
      </c>
      <c r="G77" s="73" t="str">
        <f t="shared" si="24"/>
        <v/>
      </c>
      <c r="H77" s="88" t="str">
        <f t="shared" si="25"/>
        <v/>
      </c>
      <c r="I77" s="89" t="str">
        <f t="shared" si="26"/>
        <v/>
      </c>
      <c r="J77" s="90"/>
      <c r="K77" s="81" t="str">
        <f t="shared" si="42"/>
        <v/>
      </c>
      <c r="L77" s="86" t="e">
        <f t="shared" si="28"/>
        <v>#N/A</v>
      </c>
      <c r="M77" s="91" t="str">
        <f t="shared" si="29"/>
        <v/>
      </c>
      <c r="N77" s="86" t="str">
        <f t="shared" si="30"/>
        <v/>
      </c>
      <c r="O77" s="87" t="str">
        <f t="shared" si="31"/>
        <v/>
      </c>
      <c r="P77" s="89" t="str">
        <f t="shared" si="32"/>
        <v/>
      </c>
      <c r="Q77" s="87" t="str">
        <f t="shared" si="33"/>
        <v/>
      </c>
      <c r="R77" s="89" t="str">
        <f t="shared" si="34"/>
        <v/>
      </c>
      <c r="S77" s="87" t="str">
        <f t="shared" si="35"/>
        <v/>
      </c>
      <c r="T77" s="89" t="str">
        <f t="shared" si="36"/>
        <v/>
      </c>
      <c r="U77" s="87" t="str">
        <f t="shared" si="37"/>
        <v/>
      </c>
      <c r="V77" s="89" t="str">
        <f t="shared" si="38"/>
        <v/>
      </c>
      <c r="W77" s="87" t="str">
        <f t="shared" si="39"/>
        <v/>
      </c>
      <c r="X77" s="86" t="str">
        <f t="shared" si="40"/>
        <v/>
      </c>
      <c r="Y77" s="100"/>
      <c r="Z77" s="101"/>
      <c r="AC77" s="81" t="e">
        <f>VLOOKUP(B77,栄養データ!$A$2:$J$482,1,)</f>
        <v>#N/A</v>
      </c>
      <c r="AD77" s="81" t="e">
        <f>VLOOKUP(B77,栄養データ!$A$2:$J$482,3,)</f>
        <v>#N/A</v>
      </c>
      <c r="AE77" s="81" t="e">
        <f>VLOOKUP(B77,栄養データ!$A$2:$J$482,4,)</f>
        <v>#N/A</v>
      </c>
      <c r="AF77" s="81" t="e">
        <f>VLOOKUP(B77,栄養データ!$A$2:$K$482,11,)</f>
        <v>#N/A</v>
      </c>
      <c r="AG77" s="81" t="e">
        <f>VLOOKUP(B77,栄養データ!$A$2:$J$482,5,)</f>
        <v>#N/A</v>
      </c>
      <c r="AH77" s="81" t="e">
        <f>VLOOKUP(B77,栄養データ!$A$2:$J$482,6,)</f>
        <v>#N/A</v>
      </c>
      <c r="AI77" s="81" t="e">
        <f>VLOOKUP(B77,栄養データ!$A$2:$J$482,7,)</f>
        <v>#N/A</v>
      </c>
      <c r="AJ77" s="81" t="e">
        <f>VLOOKUP(B77,栄養データ!$A$2:$J$482,8,)</f>
        <v>#N/A</v>
      </c>
      <c r="AK77" s="81" t="e">
        <f>VLOOKUP(B77,栄養データ!$A$2:$J$482,9,)</f>
        <v>#N/A</v>
      </c>
      <c r="AL77" s="81" t="e">
        <f>VLOOKUP(B77,栄養データ!$A$2:$J$482,10,)</f>
        <v>#N/A</v>
      </c>
    </row>
    <row r="78" spans="1:38" ht="14.25" customHeight="1" x14ac:dyDescent="0.25">
      <c r="A78" s="82"/>
      <c r="B78" s="83"/>
      <c r="C78" s="84"/>
      <c r="D78" s="85" t="str">
        <f t="shared" si="21"/>
        <v/>
      </c>
      <c r="E78" s="86" t="e">
        <f t="shared" si="22"/>
        <v>#N/A</v>
      </c>
      <c r="F78" s="87" t="str">
        <f t="shared" si="23"/>
        <v/>
      </c>
      <c r="G78" s="73" t="str">
        <f t="shared" si="24"/>
        <v/>
      </c>
      <c r="H78" s="88" t="str">
        <f t="shared" si="25"/>
        <v/>
      </c>
      <c r="I78" s="89" t="str">
        <f t="shared" si="26"/>
        <v/>
      </c>
      <c r="J78" s="90"/>
      <c r="K78" s="81" t="str">
        <f t="shared" si="42"/>
        <v/>
      </c>
      <c r="L78" s="86" t="e">
        <f t="shared" si="28"/>
        <v>#N/A</v>
      </c>
      <c r="M78" s="91" t="str">
        <f t="shared" si="29"/>
        <v/>
      </c>
      <c r="N78" s="86" t="str">
        <f t="shared" si="30"/>
        <v/>
      </c>
      <c r="O78" s="87" t="str">
        <f t="shared" si="31"/>
        <v/>
      </c>
      <c r="P78" s="89" t="str">
        <f t="shared" si="32"/>
        <v/>
      </c>
      <c r="Q78" s="87" t="str">
        <f t="shared" si="33"/>
        <v/>
      </c>
      <c r="R78" s="89" t="str">
        <f t="shared" si="34"/>
        <v/>
      </c>
      <c r="S78" s="87" t="str">
        <f t="shared" si="35"/>
        <v/>
      </c>
      <c r="T78" s="89" t="str">
        <f t="shared" si="36"/>
        <v/>
      </c>
      <c r="U78" s="87" t="str">
        <f t="shared" si="37"/>
        <v/>
      </c>
      <c r="V78" s="89" t="str">
        <f t="shared" si="38"/>
        <v/>
      </c>
      <c r="W78" s="87" t="str">
        <f t="shared" si="39"/>
        <v/>
      </c>
      <c r="X78" s="86" t="str">
        <f t="shared" si="40"/>
        <v/>
      </c>
      <c r="Y78" s="100"/>
      <c r="Z78" s="101"/>
      <c r="AC78" s="81" t="e">
        <f>VLOOKUP(B78,栄養データ!$A$2:$J$482,1,)</f>
        <v>#N/A</v>
      </c>
      <c r="AD78" s="81" t="e">
        <f>VLOOKUP(B78,栄養データ!$A$2:$J$482,3,)</f>
        <v>#N/A</v>
      </c>
      <c r="AE78" s="81" t="e">
        <f>VLOOKUP(B78,栄養データ!$A$2:$J$482,4,)</f>
        <v>#N/A</v>
      </c>
      <c r="AF78" s="81" t="e">
        <f>VLOOKUP(B78,栄養データ!$A$2:$K$482,11,)</f>
        <v>#N/A</v>
      </c>
      <c r="AG78" s="81" t="e">
        <f>VLOOKUP(B78,栄養データ!$A$2:$J$482,5,)</f>
        <v>#N/A</v>
      </c>
      <c r="AH78" s="81" t="e">
        <f>VLOOKUP(B78,栄養データ!$A$2:$J$482,6,)</f>
        <v>#N/A</v>
      </c>
      <c r="AI78" s="81" t="e">
        <f>VLOOKUP(B78,栄養データ!$A$2:$J$482,7,)</f>
        <v>#N/A</v>
      </c>
      <c r="AJ78" s="81" t="e">
        <f>VLOOKUP(B78,栄養データ!$A$2:$J$482,8,)</f>
        <v>#N/A</v>
      </c>
      <c r="AK78" s="81" t="e">
        <f>VLOOKUP(B78,栄養データ!$A$2:$J$482,9,)</f>
        <v>#N/A</v>
      </c>
      <c r="AL78" s="81" t="e">
        <f>VLOOKUP(B78,栄養データ!$A$2:$J$482,10,)</f>
        <v>#N/A</v>
      </c>
    </row>
    <row r="79" spans="1:38" ht="14.25" customHeight="1" x14ac:dyDescent="0.25">
      <c r="A79" s="82"/>
      <c r="B79" s="83"/>
      <c r="C79" s="84"/>
      <c r="D79" s="85" t="str">
        <f t="shared" si="21"/>
        <v/>
      </c>
      <c r="E79" s="86" t="e">
        <f t="shared" si="22"/>
        <v>#N/A</v>
      </c>
      <c r="F79" s="87" t="str">
        <f t="shared" si="23"/>
        <v/>
      </c>
      <c r="G79" s="73" t="str">
        <f t="shared" si="24"/>
        <v/>
      </c>
      <c r="H79" s="88" t="str">
        <f t="shared" si="25"/>
        <v/>
      </c>
      <c r="I79" s="89" t="str">
        <f t="shared" si="26"/>
        <v/>
      </c>
      <c r="J79" s="90"/>
      <c r="K79" s="81" t="str">
        <f t="shared" si="42"/>
        <v/>
      </c>
      <c r="L79" s="86" t="e">
        <f t="shared" si="28"/>
        <v>#N/A</v>
      </c>
      <c r="M79" s="91" t="str">
        <f t="shared" si="29"/>
        <v/>
      </c>
      <c r="N79" s="86" t="str">
        <f t="shared" si="30"/>
        <v/>
      </c>
      <c r="O79" s="87" t="str">
        <f t="shared" si="31"/>
        <v/>
      </c>
      <c r="P79" s="89" t="str">
        <f t="shared" si="32"/>
        <v/>
      </c>
      <c r="Q79" s="87" t="str">
        <f t="shared" si="33"/>
        <v/>
      </c>
      <c r="R79" s="89" t="str">
        <f t="shared" si="34"/>
        <v/>
      </c>
      <c r="S79" s="87" t="str">
        <f t="shared" si="35"/>
        <v/>
      </c>
      <c r="T79" s="89" t="str">
        <f t="shared" si="36"/>
        <v/>
      </c>
      <c r="U79" s="87" t="str">
        <f t="shared" si="37"/>
        <v/>
      </c>
      <c r="V79" s="89" t="str">
        <f t="shared" si="38"/>
        <v/>
      </c>
      <c r="W79" s="87" t="str">
        <f t="shared" si="39"/>
        <v/>
      </c>
      <c r="X79" s="86" t="str">
        <f t="shared" si="40"/>
        <v/>
      </c>
      <c r="Y79" s="100"/>
      <c r="Z79" s="101"/>
      <c r="AC79" s="81" t="e">
        <f>VLOOKUP(B79,栄養データ!$A$2:$J$482,1,)</f>
        <v>#N/A</v>
      </c>
      <c r="AD79" s="81" t="e">
        <f>VLOOKUP(B79,栄養データ!$A$2:$J$482,3,)</f>
        <v>#N/A</v>
      </c>
      <c r="AE79" s="81" t="e">
        <f>VLOOKUP(B79,栄養データ!$A$2:$J$482,4,)</f>
        <v>#N/A</v>
      </c>
      <c r="AF79" s="81" t="e">
        <f>VLOOKUP(B79,栄養データ!$A$2:$K$482,11,)</f>
        <v>#N/A</v>
      </c>
      <c r="AG79" s="81" t="e">
        <f>VLOOKUP(B79,栄養データ!$A$2:$J$482,5,)</f>
        <v>#N/A</v>
      </c>
      <c r="AH79" s="81" t="e">
        <f>VLOOKUP(B79,栄養データ!$A$2:$J$482,6,)</f>
        <v>#N/A</v>
      </c>
      <c r="AI79" s="81" t="e">
        <f>VLOOKUP(B79,栄養データ!$A$2:$J$482,7,)</f>
        <v>#N/A</v>
      </c>
      <c r="AJ79" s="81" t="e">
        <f>VLOOKUP(B79,栄養データ!$A$2:$J$482,8,)</f>
        <v>#N/A</v>
      </c>
      <c r="AK79" s="81" t="e">
        <f>VLOOKUP(B79,栄養データ!$A$2:$J$482,9,)</f>
        <v>#N/A</v>
      </c>
      <c r="AL79" s="81" t="e">
        <f>VLOOKUP(B79,栄養データ!$A$2:$J$482,10,)</f>
        <v>#N/A</v>
      </c>
    </row>
    <row r="80" spans="1:38" ht="14.25" customHeight="1" x14ac:dyDescent="0.25">
      <c r="A80" s="82"/>
      <c r="B80" s="83"/>
      <c r="C80" s="84"/>
      <c r="D80" s="85" t="str">
        <f t="shared" si="21"/>
        <v/>
      </c>
      <c r="E80" s="86" t="e">
        <f t="shared" si="22"/>
        <v>#N/A</v>
      </c>
      <c r="F80" s="87" t="str">
        <f t="shared" si="23"/>
        <v/>
      </c>
      <c r="G80" s="73" t="str">
        <f t="shared" si="24"/>
        <v/>
      </c>
      <c r="H80" s="88" t="str">
        <f t="shared" si="25"/>
        <v/>
      </c>
      <c r="I80" s="89" t="str">
        <f t="shared" si="26"/>
        <v/>
      </c>
      <c r="J80" s="90"/>
      <c r="K80" s="81" t="str">
        <f t="shared" si="42"/>
        <v/>
      </c>
      <c r="L80" s="86" t="e">
        <f t="shared" si="28"/>
        <v>#N/A</v>
      </c>
      <c r="M80" s="91" t="str">
        <f t="shared" si="29"/>
        <v/>
      </c>
      <c r="N80" s="86" t="str">
        <f t="shared" si="30"/>
        <v/>
      </c>
      <c r="O80" s="87" t="str">
        <f t="shared" si="31"/>
        <v/>
      </c>
      <c r="P80" s="89" t="str">
        <f t="shared" si="32"/>
        <v/>
      </c>
      <c r="Q80" s="87" t="str">
        <f t="shared" si="33"/>
        <v/>
      </c>
      <c r="R80" s="89" t="str">
        <f t="shared" si="34"/>
        <v/>
      </c>
      <c r="S80" s="87" t="str">
        <f t="shared" si="35"/>
        <v/>
      </c>
      <c r="T80" s="89" t="str">
        <f t="shared" si="36"/>
        <v/>
      </c>
      <c r="U80" s="87" t="str">
        <f t="shared" si="37"/>
        <v/>
      </c>
      <c r="V80" s="89" t="str">
        <f t="shared" si="38"/>
        <v/>
      </c>
      <c r="W80" s="87" t="str">
        <f t="shared" si="39"/>
        <v/>
      </c>
      <c r="X80" s="86" t="str">
        <f t="shared" si="40"/>
        <v/>
      </c>
      <c r="Y80" s="100"/>
      <c r="Z80" s="101"/>
      <c r="AC80" s="81" t="e">
        <f>VLOOKUP(B80,栄養データ!$A$2:$J$482,1,)</f>
        <v>#N/A</v>
      </c>
      <c r="AD80" s="81" t="e">
        <f>VLOOKUP(B80,栄養データ!$A$2:$J$482,3,)</f>
        <v>#N/A</v>
      </c>
      <c r="AE80" s="81" t="e">
        <f>VLOOKUP(B80,栄養データ!$A$2:$J$482,4,)</f>
        <v>#N/A</v>
      </c>
      <c r="AF80" s="81" t="e">
        <f>VLOOKUP(B80,栄養データ!$A$2:$K$482,11,)</f>
        <v>#N/A</v>
      </c>
      <c r="AG80" s="81" t="e">
        <f>VLOOKUP(B80,栄養データ!$A$2:$J$482,5,)</f>
        <v>#N/A</v>
      </c>
      <c r="AH80" s="81" t="e">
        <f>VLOOKUP(B80,栄養データ!$A$2:$J$482,6,)</f>
        <v>#N/A</v>
      </c>
      <c r="AI80" s="81" t="e">
        <f>VLOOKUP(B80,栄養データ!$A$2:$J$482,7,)</f>
        <v>#N/A</v>
      </c>
      <c r="AJ80" s="81" t="e">
        <f>VLOOKUP(B80,栄養データ!$A$2:$J$482,8,)</f>
        <v>#N/A</v>
      </c>
      <c r="AK80" s="81" t="e">
        <f>VLOOKUP(B80,栄養データ!$A$2:$J$482,9,)</f>
        <v>#N/A</v>
      </c>
      <c r="AL80" s="81" t="e">
        <f>VLOOKUP(B80,栄養データ!$A$2:$J$482,10,)</f>
        <v>#N/A</v>
      </c>
    </row>
    <row r="81" spans="1:38" ht="14.25" customHeight="1" thickBot="1" x14ac:dyDescent="0.3">
      <c r="A81" s="82"/>
      <c r="B81" s="83"/>
      <c r="C81" s="84"/>
      <c r="D81" s="85" t="str">
        <f t="shared" si="21"/>
        <v/>
      </c>
      <c r="E81" s="86" t="e">
        <f t="shared" si="22"/>
        <v>#N/A</v>
      </c>
      <c r="F81" s="87" t="str">
        <f t="shared" si="23"/>
        <v/>
      </c>
      <c r="G81" s="73" t="str">
        <f t="shared" si="24"/>
        <v/>
      </c>
      <c r="H81" s="88" t="str">
        <f t="shared" si="25"/>
        <v/>
      </c>
      <c r="I81" s="89" t="str">
        <f t="shared" si="26"/>
        <v/>
      </c>
      <c r="J81" s="90"/>
      <c r="K81" s="81" t="str">
        <f>IF(B81="","",L81)</f>
        <v/>
      </c>
      <c r="L81" s="86" t="e">
        <f t="shared" si="28"/>
        <v>#N/A</v>
      </c>
      <c r="M81" s="91" t="str">
        <f t="shared" si="29"/>
        <v/>
      </c>
      <c r="N81" s="86" t="str">
        <f t="shared" si="30"/>
        <v/>
      </c>
      <c r="O81" s="87" t="str">
        <f t="shared" si="31"/>
        <v/>
      </c>
      <c r="P81" s="89" t="str">
        <f t="shared" si="32"/>
        <v/>
      </c>
      <c r="Q81" s="87" t="str">
        <f t="shared" si="33"/>
        <v/>
      </c>
      <c r="R81" s="89" t="str">
        <f t="shared" si="34"/>
        <v/>
      </c>
      <c r="S81" s="87" t="str">
        <f t="shared" si="35"/>
        <v/>
      </c>
      <c r="T81" s="89" t="str">
        <f t="shared" si="36"/>
        <v/>
      </c>
      <c r="U81" s="87" t="str">
        <f t="shared" si="37"/>
        <v/>
      </c>
      <c r="V81" s="89" t="str">
        <f t="shared" si="38"/>
        <v/>
      </c>
      <c r="W81" s="87" t="str">
        <f t="shared" si="39"/>
        <v/>
      </c>
      <c r="X81" s="86" t="str">
        <f t="shared" si="40"/>
        <v/>
      </c>
      <c r="Y81" s="132"/>
      <c r="Z81" s="133"/>
      <c r="AC81" s="81" t="e">
        <f>VLOOKUP(B81,栄養データ!$A$2:$J$482,1,)</f>
        <v>#N/A</v>
      </c>
      <c r="AD81" s="81" t="e">
        <f>VLOOKUP(B81,栄養データ!$A$2:$J$482,3,)</f>
        <v>#N/A</v>
      </c>
      <c r="AE81" s="81" t="e">
        <f>VLOOKUP(B81,栄養データ!$A$2:$J$482,4,)</f>
        <v>#N/A</v>
      </c>
      <c r="AF81" s="81" t="e">
        <f>VLOOKUP(B81,栄養データ!$A$2:$K$482,11,)</f>
        <v>#N/A</v>
      </c>
      <c r="AG81" s="81" t="e">
        <f>VLOOKUP(B81,栄養データ!$A$2:$J$482,5,)</f>
        <v>#N/A</v>
      </c>
      <c r="AH81" s="81" t="e">
        <f>VLOOKUP(B81,栄養データ!$A$2:$J$482,6,)</f>
        <v>#N/A</v>
      </c>
      <c r="AI81" s="81" t="e">
        <f>VLOOKUP(B81,栄養データ!$A$2:$J$482,7,)</f>
        <v>#N/A</v>
      </c>
      <c r="AJ81" s="81" t="e">
        <f>VLOOKUP(B81,栄養データ!$A$2:$J$482,8,)</f>
        <v>#N/A</v>
      </c>
      <c r="AK81" s="81" t="e">
        <f>VLOOKUP(B81,栄養データ!$A$2:$J$482,9,)</f>
        <v>#N/A</v>
      </c>
      <c r="AL81" s="81" t="e">
        <f>VLOOKUP(B81,栄養データ!$A$2:$J$482,10,)</f>
        <v>#N/A</v>
      </c>
    </row>
    <row r="82" spans="1:38" s="377" customFormat="1" ht="14.25" customHeight="1" thickBot="1" x14ac:dyDescent="0.3">
      <c r="A82" s="369" t="s">
        <v>19</v>
      </c>
      <c r="B82" s="370"/>
      <c r="C82" s="371"/>
      <c r="D82" s="372"/>
      <c r="E82" s="372"/>
      <c r="F82" s="372"/>
      <c r="G82" s="372"/>
      <c r="H82" s="373">
        <f>SUM(H8:H81)</f>
        <v>0</v>
      </c>
      <c r="I82" s="374" t="e">
        <f>#REF!+#REF!</f>
        <v>#REF!</v>
      </c>
      <c r="J82" s="374"/>
      <c r="K82" s="374"/>
      <c r="L82" s="374"/>
      <c r="M82" s="375">
        <f>SUM(M8:M81)</f>
        <v>0</v>
      </c>
      <c r="N82" s="374">
        <f t="shared" ref="N82:X82" si="43">SUM(N8:N81)</f>
        <v>0</v>
      </c>
      <c r="O82" s="374">
        <f t="shared" si="43"/>
        <v>0</v>
      </c>
      <c r="P82" s="374">
        <f t="shared" si="43"/>
        <v>0</v>
      </c>
      <c r="Q82" s="374">
        <f t="shared" si="43"/>
        <v>0</v>
      </c>
      <c r="R82" s="374">
        <f t="shared" si="43"/>
        <v>0</v>
      </c>
      <c r="S82" s="374">
        <f t="shared" si="43"/>
        <v>0</v>
      </c>
      <c r="T82" s="374">
        <f t="shared" si="43"/>
        <v>0</v>
      </c>
      <c r="U82" s="374">
        <f t="shared" si="43"/>
        <v>0</v>
      </c>
      <c r="V82" s="374">
        <f t="shared" si="43"/>
        <v>0</v>
      </c>
      <c r="W82" s="374">
        <f t="shared" si="43"/>
        <v>0</v>
      </c>
      <c r="X82" s="374">
        <f t="shared" si="43"/>
        <v>0</v>
      </c>
      <c r="Y82" s="374"/>
      <c r="Z82" s="376"/>
      <c r="AC82" s="378" t="e">
        <f>VLOOKUP(B82,栄養データ!$A$2:$J$482,1,)</f>
        <v>#N/A</v>
      </c>
      <c r="AD82" s="378" t="e">
        <f>VLOOKUP(B82,栄養データ!$A$2:$J$482,3,)</f>
        <v>#N/A</v>
      </c>
      <c r="AE82" s="378" t="e">
        <f>VLOOKUP(B82,栄養データ!$A$2:$J$482,4,)</f>
        <v>#N/A</v>
      </c>
      <c r="AF82" s="81" t="e">
        <f>VLOOKUP(B82,栄養データ!$A$2:$K$482,11,)</f>
        <v>#N/A</v>
      </c>
      <c r="AG82" s="378" t="e">
        <f>VLOOKUP(B82,栄養データ!$A$2:$J$482,5,)</f>
        <v>#N/A</v>
      </c>
      <c r="AH82" s="378" t="e">
        <f>VLOOKUP(B82,栄養データ!$A$2:$J$482,6,)</f>
        <v>#N/A</v>
      </c>
      <c r="AI82" s="378" t="e">
        <f>VLOOKUP(B82,栄養データ!$A$2:$J$482,7,)</f>
        <v>#N/A</v>
      </c>
      <c r="AJ82" s="378" t="e">
        <f>VLOOKUP(B82,栄養データ!$A$2:$J$482,8,)</f>
        <v>#N/A</v>
      </c>
      <c r="AK82" s="378" t="e">
        <f>VLOOKUP(B82,栄養データ!$A$2:$J$482,9,)</f>
        <v>#N/A</v>
      </c>
      <c r="AL82" s="378" t="e">
        <f>VLOOKUP(B82,栄養データ!$A$2:$J$482,10,)</f>
        <v>#N/A</v>
      </c>
    </row>
    <row r="83" spans="1:38" x14ac:dyDescent="0.25"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1:38" x14ac:dyDescent="0.25"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pans="1:38" x14ac:dyDescent="0.25">
      <c r="AC85" s="81"/>
      <c r="AD85" s="81"/>
      <c r="AE85" s="81"/>
      <c r="AF85" s="81"/>
      <c r="AG85" s="81"/>
      <c r="AH85" s="81"/>
      <c r="AI85" s="81"/>
      <c r="AJ85" s="81"/>
      <c r="AK85" s="81"/>
      <c r="AL85" s="81"/>
    </row>
    <row r="86" spans="1:38" x14ac:dyDescent="0.25">
      <c r="AC86" s="81"/>
      <c r="AD86" s="81"/>
      <c r="AE86" s="81"/>
      <c r="AF86" s="81"/>
      <c r="AG86" s="81"/>
      <c r="AH86" s="81"/>
      <c r="AI86" s="81"/>
      <c r="AJ86" s="81"/>
      <c r="AK86" s="81"/>
      <c r="AL86" s="81"/>
    </row>
    <row r="87" spans="1:38" x14ac:dyDescent="0.25">
      <c r="AC87" s="81"/>
      <c r="AD87" s="81"/>
      <c r="AE87" s="81"/>
      <c r="AF87" s="81"/>
      <c r="AG87" s="81"/>
      <c r="AH87" s="81"/>
      <c r="AI87" s="81"/>
      <c r="AJ87" s="81"/>
      <c r="AK87" s="81"/>
      <c r="AL87" s="81"/>
    </row>
    <row r="88" spans="1:38" x14ac:dyDescent="0.25">
      <c r="AC88" s="81"/>
      <c r="AD88" s="81"/>
      <c r="AE88" s="81"/>
      <c r="AF88" s="81"/>
      <c r="AG88" s="81"/>
      <c r="AH88" s="81"/>
      <c r="AI88" s="81"/>
      <c r="AJ88" s="81"/>
      <c r="AK88" s="81"/>
      <c r="AL88" s="81"/>
    </row>
    <row r="89" spans="1:38" x14ac:dyDescent="0.25">
      <c r="AC89" s="81"/>
      <c r="AD89" s="81"/>
      <c r="AE89" s="81"/>
      <c r="AF89" s="81"/>
      <c r="AG89" s="81"/>
      <c r="AH89" s="81"/>
      <c r="AI89" s="81"/>
      <c r="AJ89" s="81"/>
      <c r="AK89" s="81"/>
      <c r="AL89" s="81"/>
    </row>
    <row r="90" spans="1:38" x14ac:dyDescent="0.25">
      <c r="AC90" s="81"/>
      <c r="AD90" s="81"/>
      <c r="AE90" s="81"/>
      <c r="AF90" s="81"/>
      <c r="AG90" s="81"/>
      <c r="AH90" s="81"/>
      <c r="AI90" s="81"/>
      <c r="AJ90" s="81"/>
      <c r="AK90" s="81"/>
      <c r="AL90" s="81"/>
    </row>
    <row r="91" spans="1:38" x14ac:dyDescent="0.25">
      <c r="AC91" s="81"/>
      <c r="AD91" s="81"/>
      <c r="AE91" s="81"/>
      <c r="AF91" s="81"/>
      <c r="AG91" s="81"/>
      <c r="AH91" s="81"/>
      <c r="AI91" s="81"/>
      <c r="AJ91" s="81"/>
      <c r="AK91" s="81"/>
      <c r="AL91" s="81"/>
    </row>
    <row r="92" spans="1:38" x14ac:dyDescent="0.25">
      <c r="AC92" s="81"/>
      <c r="AD92" s="81"/>
      <c r="AE92" s="81"/>
      <c r="AF92" s="81"/>
      <c r="AG92" s="81"/>
      <c r="AH92" s="81"/>
      <c r="AI92" s="81"/>
      <c r="AJ92" s="81"/>
      <c r="AK92" s="81"/>
      <c r="AL92" s="81"/>
    </row>
    <row r="93" spans="1:38" x14ac:dyDescent="0.25">
      <c r="AC93" s="81"/>
      <c r="AD93" s="81"/>
      <c r="AE93" s="81"/>
      <c r="AF93" s="81"/>
      <c r="AG93" s="81"/>
      <c r="AH93" s="81"/>
      <c r="AI93" s="81"/>
      <c r="AJ93" s="81"/>
      <c r="AK93" s="81"/>
      <c r="AL93" s="81"/>
    </row>
    <row r="94" spans="1:38" x14ac:dyDescent="0.25"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1:38" x14ac:dyDescent="0.25">
      <c r="AC95" s="81"/>
      <c r="AD95" s="81"/>
      <c r="AE95" s="81"/>
      <c r="AF95" s="81"/>
      <c r="AG95" s="81"/>
      <c r="AH95" s="81"/>
      <c r="AI95" s="81"/>
      <c r="AJ95" s="81"/>
      <c r="AK95" s="81"/>
      <c r="AL95" s="81"/>
    </row>
    <row r="96" spans="1:38" x14ac:dyDescent="0.25">
      <c r="AC96" s="81"/>
      <c r="AD96" s="81"/>
      <c r="AE96" s="81"/>
      <c r="AF96" s="81"/>
      <c r="AG96" s="81"/>
      <c r="AH96" s="81"/>
      <c r="AI96" s="81"/>
      <c r="AJ96" s="81"/>
      <c r="AK96" s="81"/>
      <c r="AL96" s="81"/>
    </row>
    <row r="97" spans="29:38" x14ac:dyDescent="0.25">
      <c r="AC97" s="81"/>
      <c r="AD97" s="81"/>
      <c r="AE97" s="81"/>
      <c r="AF97" s="81"/>
      <c r="AG97" s="81"/>
      <c r="AH97" s="81"/>
      <c r="AI97" s="81"/>
      <c r="AJ97" s="81"/>
      <c r="AK97" s="81"/>
      <c r="AL97" s="81"/>
    </row>
    <row r="98" spans="29:38" x14ac:dyDescent="0.25">
      <c r="AC98" s="81"/>
      <c r="AD98" s="81"/>
      <c r="AE98" s="81"/>
      <c r="AF98" s="81"/>
      <c r="AG98" s="81"/>
      <c r="AH98" s="81"/>
      <c r="AI98" s="81"/>
      <c r="AJ98" s="81"/>
      <c r="AK98" s="81"/>
      <c r="AL98" s="81"/>
    </row>
    <row r="99" spans="29:38" x14ac:dyDescent="0.25">
      <c r="AC99" s="81"/>
      <c r="AD99" s="81"/>
      <c r="AE99" s="81"/>
      <c r="AF99" s="81"/>
      <c r="AG99" s="81"/>
      <c r="AH99" s="81"/>
      <c r="AI99" s="81"/>
      <c r="AJ99" s="81"/>
      <c r="AK99" s="81"/>
      <c r="AL99" s="81"/>
    </row>
    <row r="100" spans="29:38" x14ac:dyDescent="0.25"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</row>
    <row r="101" spans="29:38" x14ac:dyDescent="0.25"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</row>
    <row r="102" spans="29:38" x14ac:dyDescent="0.25"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</row>
    <row r="103" spans="29:38" x14ac:dyDescent="0.25"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</row>
    <row r="104" spans="29:38" x14ac:dyDescent="0.25"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</row>
    <row r="105" spans="29:38" x14ac:dyDescent="0.25"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</row>
    <row r="106" spans="29:38" x14ac:dyDescent="0.25"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</row>
    <row r="107" spans="29:38" x14ac:dyDescent="0.25"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</row>
    <row r="108" spans="29:38" x14ac:dyDescent="0.25"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</row>
    <row r="109" spans="29:38" x14ac:dyDescent="0.25"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</row>
    <row r="110" spans="29:38" x14ac:dyDescent="0.25"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</row>
    <row r="111" spans="29:38" x14ac:dyDescent="0.25"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</row>
    <row r="112" spans="29:38" x14ac:dyDescent="0.25"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</row>
    <row r="113" spans="29:38" x14ac:dyDescent="0.25"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</row>
    <row r="114" spans="29:38" x14ac:dyDescent="0.25"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</row>
    <row r="115" spans="29:38" x14ac:dyDescent="0.25"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</row>
    <row r="116" spans="29:38" x14ac:dyDescent="0.25"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</row>
    <row r="117" spans="29:38" x14ac:dyDescent="0.25"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</row>
    <row r="118" spans="29:38" x14ac:dyDescent="0.25"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</row>
    <row r="119" spans="29:38" x14ac:dyDescent="0.25"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</row>
    <row r="120" spans="29:38" x14ac:dyDescent="0.25"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29:38" x14ac:dyDescent="0.25"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</row>
    <row r="122" spans="29:38" x14ac:dyDescent="0.25"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</row>
    <row r="123" spans="29:38" x14ac:dyDescent="0.25"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</row>
    <row r="124" spans="29:38" x14ac:dyDescent="0.25"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</row>
    <row r="125" spans="29:38" x14ac:dyDescent="0.25"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</row>
    <row r="126" spans="29:38" x14ac:dyDescent="0.25"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</row>
    <row r="127" spans="29:38" x14ac:dyDescent="0.25"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</row>
    <row r="128" spans="29:38" x14ac:dyDescent="0.25"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</row>
    <row r="129" spans="29:38" x14ac:dyDescent="0.25"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</row>
    <row r="130" spans="29:38" x14ac:dyDescent="0.25"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</row>
    <row r="131" spans="29:38" x14ac:dyDescent="0.25"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</row>
    <row r="132" spans="29:38" x14ac:dyDescent="0.25"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</row>
    <row r="133" spans="29:38" x14ac:dyDescent="0.25"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</row>
    <row r="134" spans="29:38" x14ac:dyDescent="0.25"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</row>
    <row r="135" spans="29:38" x14ac:dyDescent="0.25"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</row>
    <row r="136" spans="29:38" x14ac:dyDescent="0.25"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</row>
    <row r="137" spans="29:38" x14ac:dyDescent="0.25"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</row>
    <row r="138" spans="29:38" x14ac:dyDescent="0.25"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</row>
    <row r="139" spans="29:38" x14ac:dyDescent="0.25"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</row>
    <row r="140" spans="29:38" x14ac:dyDescent="0.25"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</row>
    <row r="141" spans="29:38" x14ac:dyDescent="0.25"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</row>
    <row r="142" spans="29:38" x14ac:dyDescent="0.25"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</row>
    <row r="143" spans="29:38" x14ac:dyDescent="0.25"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</row>
    <row r="144" spans="29:38" x14ac:dyDescent="0.25"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</row>
    <row r="145" spans="29:38" x14ac:dyDescent="0.25"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</row>
    <row r="146" spans="29:38" x14ac:dyDescent="0.25"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</row>
    <row r="147" spans="29:38" x14ac:dyDescent="0.25"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</row>
    <row r="148" spans="29:38" x14ac:dyDescent="0.25"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</row>
    <row r="149" spans="29:38" x14ac:dyDescent="0.25"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</row>
    <row r="150" spans="29:38" x14ac:dyDescent="0.25"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</row>
    <row r="151" spans="29:38" x14ac:dyDescent="0.25"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</row>
    <row r="152" spans="29:38" x14ac:dyDescent="0.25"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</row>
    <row r="153" spans="29:38" x14ac:dyDescent="0.25"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</row>
    <row r="154" spans="29:38" x14ac:dyDescent="0.25"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</row>
    <row r="155" spans="29:38" x14ac:dyDescent="0.25"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</row>
    <row r="156" spans="29:38" x14ac:dyDescent="0.25"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</row>
    <row r="157" spans="29:38" x14ac:dyDescent="0.25"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</row>
    <row r="158" spans="29:38" x14ac:dyDescent="0.25"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</row>
    <row r="159" spans="29:38" x14ac:dyDescent="0.25"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</row>
    <row r="160" spans="29:38" x14ac:dyDescent="0.25"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</row>
    <row r="161" spans="29:38" x14ac:dyDescent="0.25"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</row>
    <row r="162" spans="29:38" x14ac:dyDescent="0.25"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</row>
    <row r="163" spans="29:38" x14ac:dyDescent="0.25"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</row>
    <row r="164" spans="29:38" x14ac:dyDescent="0.25"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</row>
    <row r="165" spans="29:38" x14ac:dyDescent="0.25"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</row>
    <row r="166" spans="29:38" x14ac:dyDescent="0.25"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</row>
    <row r="167" spans="29:38" x14ac:dyDescent="0.25"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</row>
    <row r="168" spans="29:38" x14ac:dyDescent="0.25"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</row>
    <row r="169" spans="29:38" x14ac:dyDescent="0.25"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</row>
    <row r="170" spans="29:38" x14ac:dyDescent="0.25"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</row>
    <row r="171" spans="29:38" x14ac:dyDescent="0.25"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</row>
    <row r="172" spans="29:38" x14ac:dyDescent="0.25"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</row>
    <row r="173" spans="29:38" x14ac:dyDescent="0.25"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</row>
    <row r="174" spans="29:38" x14ac:dyDescent="0.25"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</row>
    <row r="175" spans="29:38" x14ac:dyDescent="0.25"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</row>
    <row r="176" spans="29:38" x14ac:dyDescent="0.25"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</row>
    <row r="177" spans="29:38" x14ac:dyDescent="0.25"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</row>
    <row r="178" spans="29:38" x14ac:dyDescent="0.25"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</row>
    <row r="179" spans="29:38" x14ac:dyDescent="0.25"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</row>
    <row r="180" spans="29:38" x14ac:dyDescent="0.25"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</row>
    <row r="181" spans="29:38" x14ac:dyDescent="0.25"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</row>
    <row r="182" spans="29:38" x14ac:dyDescent="0.25"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</row>
    <row r="183" spans="29:38" x14ac:dyDescent="0.25"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</row>
    <row r="184" spans="29:38" x14ac:dyDescent="0.25"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</row>
    <row r="185" spans="29:38" x14ac:dyDescent="0.25"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</row>
    <row r="186" spans="29:38" x14ac:dyDescent="0.25"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</row>
    <row r="187" spans="29:38" x14ac:dyDescent="0.25"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</row>
    <row r="188" spans="29:38" x14ac:dyDescent="0.25"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</row>
    <row r="189" spans="29:38" x14ac:dyDescent="0.25"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</row>
    <row r="190" spans="29:38" x14ac:dyDescent="0.25"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</row>
    <row r="191" spans="29:38" x14ac:dyDescent="0.25"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</row>
    <row r="192" spans="29:38" x14ac:dyDescent="0.25"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</row>
    <row r="193" spans="29:38" x14ac:dyDescent="0.25"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</row>
    <row r="194" spans="29:38" x14ac:dyDescent="0.25"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</row>
    <row r="195" spans="29:38" x14ac:dyDescent="0.25"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</row>
    <row r="196" spans="29:38" x14ac:dyDescent="0.25"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</row>
    <row r="197" spans="29:38" x14ac:dyDescent="0.25"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</row>
    <row r="198" spans="29:38" x14ac:dyDescent="0.25"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</row>
    <row r="199" spans="29:38" x14ac:dyDescent="0.25"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</row>
    <row r="200" spans="29:38" x14ac:dyDescent="0.25"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</row>
    <row r="201" spans="29:38" x14ac:dyDescent="0.25"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</row>
    <row r="202" spans="29:38" x14ac:dyDescent="0.25"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</row>
    <row r="203" spans="29:38" x14ac:dyDescent="0.25"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</row>
    <row r="204" spans="29:38" x14ac:dyDescent="0.25"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</row>
    <row r="205" spans="29:38" x14ac:dyDescent="0.25"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</row>
    <row r="206" spans="29:38" x14ac:dyDescent="0.25"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</row>
    <row r="207" spans="29:38" x14ac:dyDescent="0.25"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</row>
    <row r="208" spans="29:38" x14ac:dyDescent="0.25"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</row>
    <row r="209" spans="29:38" x14ac:dyDescent="0.25"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</row>
    <row r="210" spans="29:38" x14ac:dyDescent="0.25"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</row>
    <row r="211" spans="29:38" x14ac:dyDescent="0.25"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</row>
    <row r="212" spans="29:38" x14ac:dyDescent="0.25"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</row>
    <row r="213" spans="29:38" x14ac:dyDescent="0.25"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</row>
    <row r="214" spans="29:38" x14ac:dyDescent="0.25"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</row>
    <row r="215" spans="29:38" x14ac:dyDescent="0.25"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</row>
    <row r="216" spans="29:38" x14ac:dyDescent="0.25"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</row>
    <row r="217" spans="29:38" x14ac:dyDescent="0.25"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</row>
    <row r="218" spans="29:38" x14ac:dyDescent="0.25"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</row>
    <row r="219" spans="29:38" x14ac:dyDescent="0.25"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</row>
    <row r="220" spans="29:38" x14ac:dyDescent="0.25"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</row>
    <row r="221" spans="29:38" x14ac:dyDescent="0.25"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</row>
    <row r="222" spans="29:38" x14ac:dyDescent="0.25"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</row>
    <row r="223" spans="29:38" x14ac:dyDescent="0.25"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</row>
    <row r="224" spans="29:38" x14ac:dyDescent="0.25"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</row>
    <row r="225" spans="29:38" x14ac:dyDescent="0.25"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</row>
    <row r="226" spans="29:38" x14ac:dyDescent="0.25"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</row>
    <row r="227" spans="29:38" x14ac:dyDescent="0.25"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</row>
    <row r="228" spans="29:38" x14ac:dyDescent="0.25"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</row>
    <row r="229" spans="29:38" x14ac:dyDescent="0.25"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</row>
    <row r="230" spans="29:38" x14ac:dyDescent="0.25"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</row>
    <row r="231" spans="29:38" x14ac:dyDescent="0.25"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</row>
    <row r="232" spans="29:38" x14ac:dyDescent="0.25"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</row>
    <row r="233" spans="29:38" x14ac:dyDescent="0.25"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</row>
    <row r="234" spans="29:38" x14ac:dyDescent="0.25"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</row>
    <row r="235" spans="29:38" x14ac:dyDescent="0.25"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</row>
    <row r="236" spans="29:38" x14ac:dyDescent="0.25"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</row>
    <row r="237" spans="29:38" x14ac:dyDescent="0.25"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</row>
    <row r="238" spans="29:38" x14ac:dyDescent="0.25"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</row>
    <row r="239" spans="29:38" x14ac:dyDescent="0.25"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</row>
    <row r="240" spans="29:38" x14ac:dyDescent="0.25"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</row>
    <row r="241" spans="29:38" x14ac:dyDescent="0.25"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</row>
    <row r="242" spans="29:38" x14ac:dyDescent="0.25"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</row>
    <row r="243" spans="29:38" x14ac:dyDescent="0.25"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</row>
    <row r="244" spans="29:38" x14ac:dyDescent="0.25"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</row>
    <row r="245" spans="29:38" x14ac:dyDescent="0.25"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</row>
    <row r="246" spans="29:38" x14ac:dyDescent="0.25"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</row>
    <row r="247" spans="29:38" x14ac:dyDescent="0.25"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</row>
    <row r="248" spans="29:38" x14ac:dyDescent="0.25"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</row>
    <row r="249" spans="29:38" x14ac:dyDescent="0.25"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</row>
    <row r="250" spans="29:38" x14ac:dyDescent="0.25"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</row>
    <row r="251" spans="29:38" x14ac:dyDescent="0.25"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</row>
    <row r="252" spans="29:38" x14ac:dyDescent="0.25"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</row>
    <row r="253" spans="29:38" x14ac:dyDescent="0.25"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</row>
    <row r="254" spans="29:38" x14ac:dyDescent="0.25"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</row>
    <row r="255" spans="29:38" x14ac:dyDescent="0.25"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</row>
    <row r="256" spans="29:38" x14ac:dyDescent="0.25"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</row>
    <row r="257" spans="29:38" x14ac:dyDescent="0.25"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</row>
    <row r="258" spans="29:38" x14ac:dyDescent="0.25"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</row>
    <row r="259" spans="29:38" x14ac:dyDescent="0.25"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</row>
    <row r="260" spans="29:38" x14ac:dyDescent="0.25"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</row>
    <row r="261" spans="29:38" x14ac:dyDescent="0.25"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</row>
    <row r="262" spans="29:38" x14ac:dyDescent="0.25"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</row>
    <row r="263" spans="29:38" x14ac:dyDescent="0.25"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</row>
    <row r="264" spans="29:38" x14ac:dyDescent="0.25"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</row>
    <row r="265" spans="29:38" x14ac:dyDescent="0.25"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</row>
    <row r="266" spans="29:38" x14ac:dyDescent="0.25"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</row>
    <row r="267" spans="29:38" x14ac:dyDescent="0.25"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</row>
    <row r="268" spans="29:38" x14ac:dyDescent="0.25"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</row>
    <row r="269" spans="29:38" x14ac:dyDescent="0.25"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</row>
    <row r="270" spans="29:38" x14ac:dyDescent="0.25"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</row>
    <row r="271" spans="29:38" x14ac:dyDescent="0.25"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</row>
    <row r="272" spans="29:38" x14ac:dyDescent="0.25"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</row>
    <row r="273" spans="29:38" x14ac:dyDescent="0.25"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</row>
    <row r="274" spans="29:38" x14ac:dyDescent="0.25"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</row>
    <row r="275" spans="29:38" x14ac:dyDescent="0.25"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</row>
    <row r="276" spans="29:38" x14ac:dyDescent="0.25"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</row>
    <row r="277" spans="29:38" x14ac:dyDescent="0.25"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</row>
    <row r="278" spans="29:38" x14ac:dyDescent="0.25"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</row>
    <row r="279" spans="29:38" x14ac:dyDescent="0.25"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</row>
    <row r="280" spans="29:38" x14ac:dyDescent="0.25"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</row>
    <row r="281" spans="29:38" x14ac:dyDescent="0.25"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</row>
    <row r="282" spans="29:38" x14ac:dyDescent="0.25"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</row>
    <row r="283" spans="29:38" x14ac:dyDescent="0.25"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</row>
    <row r="284" spans="29:38" x14ac:dyDescent="0.25"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</row>
    <row r="285" spans="29:38" x14ac:dyDescent="0.25"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</row>
    <row r="286" spans="29:38" x14ac:dyDescent="0.25"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</row>
    <row r="287" spans="29:38" x14ac:dyDescent="0.25"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</row>
    <row r="288" spans="29:38" x14ac:dyDescent="0.25"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</row>
    <row r="289" spans="29:38" x14ac:dyDescent="0.25"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</row>
    <row r="290" spans="29:38" x14ac:dyDescent="0.25"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</row>
    <row r="291" spans="29:38" x14ac:dyDescent="0.25"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</row>
    <row r="292" spans="29:38" x14ac:dyDescent="0.25"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</row>
    <row r="293" spans="29:38" x14ac:dyDescent="0.25"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</row>
    <row r="294" spans="29:38" x14ac:dyDescent="0.25"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</row>
    <row r="295" spans="29:38" x14ac:dyDescent="0.25"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</row>
    <row r="296" spans="29:38" x14ac:dyDescent="0.25"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</row>
    <row r="297" spans="29:38" x14ac:dyDescent="0.25"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</row>
    <row r="298" spans="29:38" x14ac:dyDescent="0.25"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</row>
    <row r="299" spans="29:38" x14ac:dyDescent="0.25"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</row>
    <row r="300" spans="29:38" x14ac:dyDescent="0.25"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</row>
    <row r="301" spans="29:38" x14ac:dyDescent="0.25"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</row>
    <row r="302" spans="29:38" x14ac:dyDescent="0.25"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</row>
    <row r="303" spans="29:38" x14ac:dyDescent="0.25"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</row>
    <row r="304" spans="29:38" x14ac:dyDescent="0.25"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</row>
    <row r="305" spans="29:38" x14ac:dyDescent="0.25"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</row>
    <row r="306" spans="29:38" x14ac:dyDescent="0.25"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</row>
    <row r="307" spans="29:38" x14ac:dyDescent="0.25"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</row>
    <row r="308" spans="29:38" x14ac:dyDescent="0.25"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</row>
    <row r="309" spans="29:38" x14ac:dyDescent="0.25"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</row>
    <row r="310" spans="29:38" x14ac:dyDescent="0.25"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</row>
    <row r="311" spans="29:38" x14ac:dyDescent="0.25"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</row>
    <row r="312" spans="29:38" x14ac:dyDescent="0.25"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</row>
    <row r="313" spans="29:38" x14ac:dyDescent="0.25"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</row>
    <row r="314" spans="29:38" x14ac:dyDescent="0.25"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</row>
    <row r="315" spans="29:38" x14ac:dyDescent="0.25"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</row>
    <row r="316" spans="29:38" x14ac:dyDescent="0.25"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</row>
    <row r="317" spans="29:38" x14ac:dyDescent="0.25"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</row>
    <row r="318" spans="29:38" x14ac:dyDescent="0.25"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</row>
    <row r="319" spans="29:38" x14ac:dyDescent="0.25"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</row>
    <row r="320" spans="29:38" x14ac:dyDescent="0.25"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</row>
    <row r="321" spans="29:38" x14ac:dyDescent="0.25"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</row>
    <row r="322" spans="29:38" x14ac:dyDescent="0.25"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</row>
    <row r="323" spans="29:38" x14ac:dyDescent="0.25"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</row>
    <row r="324" spans="29:38" x14ac:dyDescent="0.25"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</row>
    <row r="325" spans="29:38" x14ac:dyDescent="0.25"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</row>
    <row r="326" spans="29:38" x14ac:dyDescent="0.25"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</row>
    <row r="327" spans="29:38" x14ac:dyDescent="0.25"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</row>
    <row r="328" spans="29:38" x14ac:dyDescent="0.25"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</row>
    <row r="329" spans="29:38" x14ac:dyDescent="0.25"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</row>
    <row r="330" spans="29:38" x14ac:dyDescent="0.25"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</row>
    <row r="331" spans="29:38" x14ac:dyDescent="0.25"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</row>
    <row r="332" spans="29:38" x14ac:dyDescent="0.25"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</row>
    <row r="333" spans="29:38" x14ac:dyDescent="0.25"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</row>
    <row r="334" spans="29:38" x14ac:dyDescent="0.25"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</row>
    <row r="335" spans="29:38" x14ac:dyDescent="0.25"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</row>
    <row r="336" spans="29:38" x14ac:dyDescent="0.25"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</row>
    <row r="337" spans="29:38" x14ac:dyDescent="0.25"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</row>
    <row r="338" spans="29:38" x14ac:dyDescent="0.25"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</row>
    <row r="339" spans="29:38" x14ac:dyDescent="0.25"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</row>
    <row r="340" spans="29:38" x14ac:dyDescent="0.25"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</row>
    <row r="341" spans="29:38" x14ac:dyDescent="0.25"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</row>
    <row r="342" spans="29:38" x14ac:dyDescent="0.25"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</row>
    <row r="343" spans="29:38" x14ac:dyDescent="0.25"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</row>
    <row r="344" spans="29:38" x14ac:dyDescent="0.25"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</row>
    <row r="345" spans="29:38" x14ac:dyDescent="0.25"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</row>
    <row r="346" spans="29:38" x14ac:dyDescent="0.25"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</row>
    <row r="347" spans="29:38" x14ac:dyDescent="0.25"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</row>
    <row r="348" spans="29:38" x14ac:dyDescent="0.25"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</row>
    <row r="349" spans="29:38" x14ac:dyDescent="0.25"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</row>
    <row r="350" spans="29:38" x14ac:dyDescent="0.25"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</row>
    <row r="351" spans="29:38" x14ac:dyDescent="0.25"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</row>
    <row r="352" spans="29:38" x14ac:dyDescent="0.25"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</row>
    <row r="353" spans="29:38" x14ac:dyDescent="0.25"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</row>
    <row r="354" spans="29:38" x14ac:dyDescent="0.25"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</row>
    <row r="355" spans="29:38" x14ac:dyDescent="0.25"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</row>
    <row r="356" spans="29:38" x14ac:dyDescent="0.25"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</row>
    <row r="357" spans="29:38" x14ac:dyDescent="0.25"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</row>
    <row r="358" spans="29:38" x14ac:dyDescent="0.25"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</row>
    <row r="359" spans="29:38" x14ac:dyDescent="0.25"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</row>
    <row r="360" spans="29:38" x14ac:dyDescent="0.25"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</row>
    <row r="361" spans="29:38" x14ac:dyDescent="0.25"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</row>
    <row r="362" spans="29:38" x14ac:dyDescent="0.25"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</row>
    <row r="363" spans="29:38" x14ac:dyDescent="0.25"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</row>
    <row r="364" spans="29:38" x14ac:dyDescent="0.25"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</row>
    <row r="365" spans="29:38" x14ac:dyDescent="0.25"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</row>
    <row r="366" spans="29:38" x14ac:dyDescent="0.25"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</row>
    <row r="367" spans="29:38" x14ac:dyDescent="0.25"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</row>
    <row r="368" spans="29:38" x14ac:dyDescent="0.25"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</row>
    <row r="369" spans="29:38" x14ac:dyDescent="0.25"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</row>
    <row r="370" spans="29:38" x14ac:dyDescent="0.25"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</row>
    <row r="371" spans="29:38" x14ac:dyDescent="0.25"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</row>
    <row r="372" spans="29:38" x14ac:dyDescent="0.25"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</row>
    <row r="373" spans="29:38" x14ac:dyDescent="0.25"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</row>
    <row r="374" spans="29:38" x14ac:dyDescent="0.25"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</row>
    <row r="375" spans="29:38" x14ac:dyDescent="0.25"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</row>
    <row r="376" spans="29:38" x14ac:dyDescent="0.25"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</row>
    <row r="377" spans="29:38" x14ac:dyDescent="0.25"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</row>
    <row r="378" spans="29:38" x14ac:dyDescent="0.25"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</row>
    <row r="379" spans="29:38" x14ac:dyDescent="0.25"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</row>
    <row r="380" spans="29:38" x14ac:dyDescent="0.25"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</row>
    <row r="381" spans="29:38" x14ac:dyDescent="0.25"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</row>
    <row r="382" spans="29:38" x14ac:dyDescent="0.25"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</row>
    <row r="383" spans="29:38" x14ac:dyDescent="0.25"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</row>
    <row r="384" spans="29:38" x14ac:dyDescent="0.25"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</row>
    <row r="385" spans="29:38" x14ac:dyDescent="0.25"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</row>
    <row r="386" spans="29:38" x14ac:dyDescent="0.25"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</row>
    <row r="387" spans="29:38" x14ac:dyDescent="0.25"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</row>
    <row r="388" spans="29:38" x14ac:dyDescent="0.25"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</row>
    <row r="389" spans="29:38" x14ac:dyDescent="0.25"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</row>
    <row r="390" spans="29:38" x14ac:dyDescent="0.25"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</row>
    <row r="391" spans="29:38" x14ac:dyDescent="0.25"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</row>
    <row r="392" spans="29:38" x14ac:dyDescent="0.25"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</row>
    <row r="393" spans="29:38" x14ac:dyDescent="0.25"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</row>
    <row r="394" spans="29:38" x14ac:dyDescent="0.25"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</row>
    <row r="395" spans="29:38" x14ac:dyDescent="0.25"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</row>
    <row r="396" spans="29:38" x14ac:dyDescent="0.25"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</row>
    <row r="397" spans="29:38" x14ac:dyDescent="0.25"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</row>
    <row r="398" spans="29:38" x14ac:dyDescent="0.25"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</row>
    <row r="399" spans="29:38" x14ac:dyDescent="0.25"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</row>
    <row r="400" spans="29:38" x14ac:dyDescent="0.25"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</row>
    <row r="401" spans="29:38" x14ac:dyDescent="0.25"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</row>
    <row r="402" spans="29:38" x14ac:dyDescent="0.25"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</row>
    <row r="403" spans="29:38" x14ac:dyDescent="0.25"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</row>
    <row r="404" spans="29:38" x14ac:dyDescent="0.25"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</row>
    <row r="405" spans="29:38" x14ac:dyDescent="0.25"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</row>
    <row r="406" spans="29:38" x14ac:dyDescent="0.25"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</row>
    <row r="407" spans="29:38" x14ac:dyDescent="0.25"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</row>
    <row r="408" spans="29:38" x14ac:dyDescent="0.25"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</row>
    <row r="409" spans="29:38" x14ac:dyDescent="0.25"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</row>
    <row r="410" spans="29:38" x14ac:dyDescent="0.25"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</row>
    <row r="411" spans="29:38" x14ac:dyDescent="0.25"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</row>
    <row r="412" spans="29:38" x14ac:dyDescent="0.25"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</row>
    <row r="413" spans="29:38" x14ac:dyDescent="0.25"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</row>
    <row r="414" spans="29:38" x14ac:dyDescent="0.25"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</row>
    <row r="415" spans="29:38" x14ac:dyDescent="0.25"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</row>
    <row r="416" spans="29:38" x14ac:dyDescent="0.25"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</row>
    <row r="417" spans="29:38" x14ac:dyDescent="0.25"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</row>
    <row r="418" spans="29:38" x14ac:dyDescent="0.25"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</row>
    <row r="419" spans="29:38" x14ac:dyDescent="0.25"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</row>
    <row r="420" spans="29:38" x14ac:dyDescent="0.25"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</row>
    <row r="421" spans="29:38" x14ac:dyDescent="0.25"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</row>
    <row r="422" spans="29:38" x14ac:dyDescent="0.25"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</row>
    <row r="423" spans="29:38" x14ac:dyDescent="0.25"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</row>
    <row r="424" spans="29:38" x14ac:dyDescent="0.25"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</row>
    <row r="425" spans="29:38" x14ac:dyDescent="0.25"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</row>
    <row r="426" spans="29:38" x14ac:dyDescent="0.25"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</row>
    <row r="427" spans="29:38" x14ac:dyDescent="0.25"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</row>
    <row r="428" spans="29:38" x14ac:dyDescent="0.25"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</row>
    <row r="429" spans="29:38" x14ac:dyDescent="0.25"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</row>
    <row r="430" spans="29:38" x14ac:dyDescent="0.25"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</row>
    <row r="431" spans="29:38" x14ac:dyDescent="0.25"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</row>
    <row r="432" spans="29:38" x14ac:dyDescent="0.25"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</row>
    <row r="433" spans="29:38" x14ac:dyDescent="0.25"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</row>
    <row r="434" spans="29:38" x14ac:dyDescent="0.25"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</row>
    <row r="435" spans="29:38" x14ac:dyDescent="0.25"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</row>
    <row r="436" spans="29:38" x14ac:dyDescent="0.25"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</row>
    <row r="437" spans="29:38" x14ac:dyDescent="0.25"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</row>
    <row r="438" spans="29:38" x14ac:dyDescent="0.25"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</row>
    <row r="439" spans="29:38" x14ac:dyDescent="0.25"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</row>
    <row r="440" spans="29:38" x14ac:dyDescent="0.25"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</row>
    <row r="441" spans="29:38" x14ac:dyDescent="0.25"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</row>
    <row r="442" spans="29:38" x14ac:dyDescent="0.25"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</row>
    <row r="443" spans="29:38" x14ac:dyDescent="0.25"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</row>
    <row r="444" spans="29:38" x14ac:dyDescent="0.25"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</row>
    <row r="445" spans="29:38" x14ac:dyDescent="0.25"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</row>
    <row r="446" spans="29:38" x14ac:dyDescent="0.25"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</row>
    <row r="447" spans="29:38" x14ac:dyDescent="0.25"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</row>
    <row r="448" spans="29:38" x14ac:dyDescent="0.25"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</row>
    <row r="449" spans="29:38" x14ac:dyDescent="0.25"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</row>
    <row r="450" spans="29:38" x14ac:dyDescent="0.25"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</row>
    <row r="451" spans="29:38" x14ac:dyDescent="0.25"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</row>
    <row r="452" spans="29:38" x14ac:dyDescent="0.25"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</row>
    <row r="453" spans="29:38" x14ac:dyDescent="0.25"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</row>
    <row r="454" spans="29:38" x14ac:dyDescent="0.25"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</row>
    <row r="455" spans="29:38" x14ac:dyDescent="0.25"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</row>
    <row r="456" spans="29:38" x14ac:dyDescent="0.25"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</row>
    <row r="457" spans="29:38" x14ac:dyDescent="0.25"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</row>
    <row r="458" spans="29:38" x14ac:dyDescent="0.25"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</row>
    <row r="459" spans="29:38" x14ac:dyDescent="0.25"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</row>
    <row r="460" spans="29:38" x14ac:dyDescent="0.25"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</row>
    <row r="461" spans="29:38" x14ac:dyDescent="0.25"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</row>
    <row r="462" spans="29:38" x14ac:dyDescent="0.25"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</row>
    <row r="463" spans="29:38" x14ac:dyDescent="0.25"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</row>
    <row r="464" spans="29:38" x14ac:dyDescent="0.25"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</row>
    <row r="465" spans="29:38" x14ac:dyDescent="0.25"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</row>
    <row r="466" spans="29:38" x14ac:dyDescent="0.25"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</row>
    <row r="467" spans="29:38" x14ac:dyDescent="0.25"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</row>
    <row r="468" spans="29:38" x14ac:dyDescent="0.25"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</row>
    <row r="469" spans="29:38" x14ac:dyDescent="0.25"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</row>
    <row r="470" spans="29:38" x14ac:dyDescent="0.25"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</row>
    <row r="471" spans="29:38" x14ac:dyDescent="0.25"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</row>
    <row r="472" spans="29:38" x14ac:dyDescent="0.25"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</row>
    <row r="473" spans="29:38" x14ac:dyDescent="0.25"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</row>
    <row r="474" spans="29:38" x14ac:dyDescent="0.25"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</row>
    <row r="475" spans="29:38" x14ac:dyDescent="0.25"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</row>
    <row r="476" spans="29:38" x14ac:dyDescent="0.25"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</row>
    <row r="477" spans="29:38" x14ac:dyDescent="0.25"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</row>
    <row r="478" spans="29:38" x14ac:dyDescent="0.25"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</row>
    <row r="479" spans="29:38" x14ac:dyDescent="0.25"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</row>
    <row r="480" spans="29:38" x14ac:dyDescent="0.25"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</row>
    <row r="481" spans="29:38" x14ac:dyDescent="0.25"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</row>
    <row r="482" spans="29:38" x14ac:dyDescent="0.25"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</row>
    <row r="483" spans="29:38" x14ac:dyDescent="0.25"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</row>
    <row r="484" spans="29:38" x14ac:dyDescent="0.25"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</row>
    <row r="485" spans="29:38" x14ac:dyDescent="0.25"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</row>
    <row r="486" spans="29:38" x14ac:dyDescent="0.25"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</row>
    <row r="487" spans="29:38" x14ac:dyDescent="0.25"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</row>
    <row r="488" spans="29:38" x14ac:dyDescent="0.25"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</row>
    <row r="489" spans="29:38" x14ac:dyDescent="0.25"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</row>
    <row r="490" spans="29:38" x14ac:dyDescent="0.25"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</row>
    <row r="491" spans="29:38" x14ac:dyDescent="0.25"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</row>
    <row r="492" spans="29:38" x14ac:dyDescent="0.25"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</row>
    <row r="493" spans="29:38" x14ac:dyDescent="0.25"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</row>
    <row r="494" spans="29:38" x14ac:dyDescent="0.25"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</row>
    <row r="495" spans="29:38" x14ac:dyDescent="0.25"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</row>
    <row r="496" spans="29:38" x14ac:dyDescent="0.25"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</row>
    <row r="497" spans="29:38" x14ac:dyDescent="0.25"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</row>
    <row r="498" spans="29:38" x14ac:dyDescent="0.25"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</row>
    <row r="499" spans="29:38" x14ac:dyDescent="0.25"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</row>
    <row r="500" spans="29:38" x14ac:dyDescent="0.25"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</row>
    <row r="501" spans="29:38" x14ac:dyDescent="0.25"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</row>
    <row r="502" spans="29:38" x14ac:dyDescent="0.25"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</row>
    <row r="503" spans="29:38" x14ac:dyDescent="0.25"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</row>
    <row r="504" spans="29:38" x14ac:dyDescent="0.25"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</row>
    <row r="505" spans="29:38" x14ac:dyDescent="0.25"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</row>
    <row r="506" spans="29:38" x14ac:dyDescent="0.25"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</row>
    <row r="507" spans="29:38" x14ac:dyDescent="0.25"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</row>
    <row r="508" spans="29:38" x14ac:dyDescent="0.25"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</row>
    <row r="509" spans="29:38" x14ac:dyDescent="0.25"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</row>
    <row r="510" spans="29:38" x14ac:dyDescent="0.25"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</row>
    <row r="511" spans="29:38" x14ac:dyDescent="0.25"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</row>
    <row r="512" spans="29:38" x14ac:dyDescent="0.25"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</row>
    <row r="513" spans="29:38" x14ac:dyDescent="0.25"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</row>
    <row r="514" spans="29:38" x14ac:dyDescent="0.25"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</row>
    <row r="515" spans="29:38" x14ac:dyDescent="0.25"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</row>
    <row r="516" spans="29:38" x14ac:dyDescent="0.25"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</row>
    <row r="517" spans="29:38" x14ac:dyDescent="0.25"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</row>
    <row r="518" spans="29:38" x14ac:dyDescent="0.25"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</row>
    <row r="519" spans="29:38" x14ac:dyDescent="0.25"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</row>
    <row r="520" spans="29:38" x14ac:dyDescent="0.25"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</row>
    <row r="521" spans="29:38" x14ac:dyDescent="0.25"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</row>
    <row r="522" spans="29:38" x14ac:dyDescent="0.25"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</row>
    <row r="523" spans="29:38" x14ac:dyDescent="0.25"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</row>
    <row r="524" spans="29:38" x14ac:dyDescent="0.25"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</row>
    <row r="525" spans="29:38" x14ac:dyDescent="0.25"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</row>
    <row r="526" spans="29:38" x14ac:dyDescent="0.25"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</row>
    <row r="527" spans="29:38" x14ac:dyDescent="0.25"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</row>
    <row r="528" spans="29:38" x14ac:dyDescent="0.25"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</row>
    <row r="529" spans="29:38" x14ac:dyDescent="0.25"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</row>
    <row r="530" spans="29:38" x14ac:dyDescent="0.25"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</row>
    <row r="531" spans="29:38" x14ac:dyDescent="0.25"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</row>
    <row r="532" spans="29:38" x14ac:dyDescent="0.25"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</row>
    <row r="533" spans="29:38" x14ac:dyDescent="0.25"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</row>
    <row r="534" spans="29:38" x14ac:dyDescent="0.25"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</row>
    <row r="535" spans="29:38" x14ac:dyDescent="0.25"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</row>
    <row r="536" spans="29:38" x14ac:dyDescent="0.25"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</row>
    <row r="537" spans="29:38" x14ac:dyDescent="0.25"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</row>
    <row r="538" spans="29:38" x14ac:dyDescent="0.25"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</row>
    <row r="539" spans="29:38" x14ac:dyDescent="0.25"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</row>
    <row r="540" spans="29:38" x14ac:dyDescent="0.25"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</row>
    <row r="541" spans="29:38" x14ac:dyDescent="0.25"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</row>
    <row r="542" spans="29:38" x14ac:dyDescent="0.25"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</row>
    <row r="543" spans="29:38" x14ac:dyDescent="0.25"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</row>
    <row r="544" spans="29:38" x14ac:dyDescent="0.25"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</row>
    <row r="545" spans="29:38" x14ac:dyDescent="0.25"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</row>
    <row r="546" spans="29:38" x14ac:dyDescent="0.25"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</row>
    <row r="547" spans="29:38" x14ac:dyDescent="0.25"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</row>
    <row r="548" spans="29:38" x14ac:dyDescent="0.25"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</row>
    <row r="549" spans="29:38" x14ac:dyDescent="0.25"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</row>
    <row r="550" spans="29:38" x14ac:dyDescent="0.25"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</row>
    <row r="551" spans="29:38" x14ac:dyDescent="0.25"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</row>
    <row r="552" spans="29:38" x14ac:dyDescent="0.25"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</row>
    <row r="553" spans="29:38" x14ac:dyDescent="0.25"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</row>
    <row r="554" spans="29:38" x14ac:dyDescent="0.25"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</row>
    <row r="555" spans="29:38" x14ac:dyDescent="0.25"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</row>
    <row r="556" spans="29:38" x14ac:dyDescent="0.25"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</row>
    <row r="557" spans="29:38" x14ac:dyDescent="0.25"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</row>
    <row r="558" spans="29:38" x14ac:dyDescent="0.25"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</row>
    <row r="559" spans="29:38" x14ac:dyDescent="0.25"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</row>
    <row r="560" spans="29:38" x14ac:dyDescent="0.25"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</row>
    <row r="561" spans="29:38" x14ac:dyDescent="0.25"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</row>
    <row r="562" spans="29:38" x14ac:dyDescent="0.25"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</row>
    <row r="563" spans="29:38" x14ac:dyDescent="0.25"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</row>
    <row r="564" spans="29:38" x14ac:dyDescent="0.25"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</row>
    <row r="565" spans="29:38" x14ac:dyDescent="0.25"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</row>
    <row r="566" spans="29:38" x14ac:dyDescent="0.25"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</row>
    <row r="567" spans="29:38" x14ac:dyDescent="0.25"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</row>
    <row r="568" spans="29:38" x14ac:dyDescent="0.25"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</row>
    <row r="569" spans="29:38" x14ac:dyDescent="0.25"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</row>
    <row r="570" spans="29:38" x14ac:dyDescent="0.25"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</row>
    <row r="571" spans="29:38" x14ac:dyDescent="0.25"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</row>
    <row r="572" spans="29:38" x14ac:dyDescent="0.25"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</row>
    <row r="573" spans="29:38" x14ac:dyDescent="0.25"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</row>
    <row r="574" spans="29:38" x14ac:dyDescent="0.25"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</row>
    <row r="575" spans="29:38" x14ac:dyDescent="0.25"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</row>
    <row r="576" spans="29:38" x14ac:dyDescent="0.25"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</row>
    <row r="577" spans="29:38" x14ac:dyDescent="0.25"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</row>
    <row r="578" spans="29:38" x14ac:dyDescent="0.25"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</row>
    <row r="579" spans="29:38" x14ac:dyDescent="0.25"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</row>
    <row r="580" spans="29:38" x14ac:dyDescent="0.25"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</row>
    <row r="581" spans="29:38" x14ac:dyDescent="0.25"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</row>
    <row r="582" spans="29:38" x14ac:dyDescent="0.25"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</row>
    <row r="583" spans="29:38" x14ac:dyDescent="0.25"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</row>
    <row r="584" spans="29:38" x14ac:dyDescent="0.25"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</row>
    <row r="585" spans="29:38" x14ac:dyDescent="0.25"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</row>
    <row r="586" spans="29:38" x14ac:dyDescent="0.25"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</row>
    <row r="587" spans="29:38" x14ac:dyDescent="0.25"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</row>
    <row r="588" spans="29:38" x14ac:dyDescent="0.25"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</row>
    <row r="589" spans="29:38" x14ac:dyDescent="0.25"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</row>
    <row r="590" spans="29:38" x14ac:dyDescent="0.25"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</row>
    <row r="591" spans="29:38" x14ac:dyDescent="0.25"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</row>
    <row r="592" spans="29:38" x14ac:dyDescent="0.25"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</row>
    <row r="593" spans="29:38" x14ac:dyDescent="0.25"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</row>
    <row r="594" spans="29:38" x14ac:dyDescent="0.25"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</row>
    <row r="595" spans="29:38" x14ac:dyDescent="0.25"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</row>
    <row r="596" spans="29:38" x14ac:dyDescent="0.25"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</row>
    <row r="597" spans="29:38" x14ac:dyDescent="0.25"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</row>
    <row r="598" spans="29:38" x14ac:dyDescent="0.25"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</row>
    <row r="599" spans="29:38" x14ac:dyDescent="0.25"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</row>
    <row r="600" spans="29:38" x14ac:dyDescent="0.25"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</row>
    <row r="601" spans="29:38" x14ac:dyDescent="0.25"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</row>
    <row r="602" spans="29:38" x14ac:dyDescent="0.25"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</row>
    <row r="603" spans="29:38" x14ac:dyDescent="0.25"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</row>
    <row r="604" spans="29:38" x14ac:dyDescent="0.25"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</row>
    <row r="605" spans="29:38" x14ac:dyDescent="0.25"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</row>
    <row r="606" spans="29:38" x14ac:dyDescent="0.25"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</row>
    <row r="607" spans="29:38" x14ac:dyDescent="0.25"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</row>
    <row r="608" spans="29:38" x14ac:dyDescent="0.25"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</row>
    <row r="609" spans="29:38" x14ac:dyDescent="0.25"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</row>
    <row r="610" spans="29:38" x14ac:dyDescent="0.25"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</row>
    <row r="611" spans="29:38" x14ac:dyDescent="0.25"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</row>
    <row r="612" spans="29:38" x14ac:dyDescent="0.25"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</row>
    <row r="613" spans="29:38" x14ac:dyDescent="0.25"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</row>
    <row r="614" spans="29:38" x14ac:dyDescent="0.25"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</row>
    <row r="615" spans="29:38" x14ac:dyDescent="0.25"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</row>
    <row r="616" spans="29:38" x14ac:dyDescent="0.25"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</row>
    <row r="617" spans="29:38" x14ac:dyDescent="0.25"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</row>
    <row r="618" spans="29:38" x14ac:dyDescent="0.25"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</row>
    <row r="619" spans="29:38" x14ac:dyDescent="0.25"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</row>
    <row r="620" spans="29:38" x14ac:dyDescent="0.25"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</row>
    <row r="621" spans="29:38" x14ac:dyDescent="0.25"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</row>
    <row r="622" spans="29:38" x14ac:dyDescent="0.25"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</row>
    <row r="623" spans="29:38" x14ac:dyDescent="0.25"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</row>
    <row r="624" spans="29:38" x14ac:dyDescent="0.25"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</row>
    <row r="625" spans="29:38" x14ac:dyDescent="0.25"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</row>
    <row r="626" spans="29:38" x14ac:dyDescent="0.25"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</row>
    <row r="627" spans="29:38" x14ac:dyDescent="0.25"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</row>
    <row r="628" spans="29:38" x14ac:dyDescent="0.25"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</row>
    <row r="629" spans="29:38" x14ac:dyDescent="0.25"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</row>
    <row r="630" spans="29:38" x14ac:dyDescent="0.25"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</row>
    <row r="631" spans="29:38" x14ac:dyDescent="0.25"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</row>
    <row r="632" spans="29:38" x14ac:dyDescent="0.25"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</row>
    <row r="633" spans="29:38" x14ac:dyDescent="0.25"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</row>
    <row r="634" spans="29:38" x14ac:dyDescent="0.25"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</row>
    <row r="635" spans="29:38" x14ac:dyDescent="0.25"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</row>
    <row r="636" spans="29:38" x14ac:dyDescent="0.25"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</row>
    <row r="637" spans="29:38" x14ac:dyDescent="0.25"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</row>
    <row r="638" spans="29:38" x14ac:dyDescent="0.25"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</row>
    <row r="639" spans="29:38" x14ac:dyDescent="0.25"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</row>
    <row r="640" spans="29:38" x14ac:dyDescent="0.25"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</row>
    <row r="641" spans="29:38" x14ac:dyDescent="0.25"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</row>
    <row r="642" spans="29:38" x14ac:dyDescent="0.25"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</row>
    <row r="643" spans="29:38" x14ac:dyDescent="0.25"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</row>
    <row r="644" spans="29:38" x14ac:dyDescent="0.25"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</row>
    <row r="645" spans="29:38" x14ac:dyDescent="0.25"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</row>
    <row r="646" spans="29:38" x14ac:dyDescent="0.25"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</row>
    <row r="647" spans="29:38" x14ac:dyDescent="0.25"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</row>
    <row r="648" spans="29:38" x14ac:dyDescent="0.25"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</row>
    <row r="649" spans="29:38" x14ac:dyDescent="0.25"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</row>
    <row r="650" spans="29:38" x14ac:dyDescent="0.25"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</row>
    <row r="651" spans="29:38" x14ac:dyDescent="0.25"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</row>
    <row r="652" spans="29:38" x14ac:dyDescent="0.25"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</row>
    <row r="653" spans="29:38" x14ac:dyDescent="0.25"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</row>
    <row r="654" spans="29:38" x14ac:dyDescent="0.25"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</row>
    <row r="655" spans="29:38" x14ac:dyDescent="0.25"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</row>
    <row r="656" spans="29:38" x14ac:dyDescent="0.25"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</row>
    <row r="657" spans="29:38" x14ac:dyDescent="0.25"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</row>
    <row r="658" spans="29:38" x14ac:dyDescent="0.25"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</row>
    <row r="659" spans="29:38" x14ac:dyDescent="0.25"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</row>
    <row r="660" spans="29:38" x14ac:dyDescent="0.25"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</row>
    <row r="661" spans="29:38" x14ac:dyDescent="0.25"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</row>
    <row r="662" spans="29:38" x14ac:dyDescent="0.25"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</row>
    <row r="663" spans="29:38" x14ac:dyDescent="0.25"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</row>
    <row r="664" spans="29:38" x14ac:dyDescent="0.25"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</row>
    <row r="665" spans="29:38" x14ac:dyDescent="0.25"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</row>
    <row r="666" spans="29:38" x14ac:dyDescent="0.25"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</row>
    <row r="667" spans="29:38" x14ac:dyDescent="0.25"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</row>
    <row r="668" spans="29:38" x14ac:dyDescent="0.25"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</row>
    <row r="669" spans="29:38" x14ac:dyDescent="0.25"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</row>
    <row r="670" spans="29:38" x14ac:dyDescent="0.25"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</row>
    <row r="671" spans="29:38" x14ac:dyDescent="0.25"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</row>
    <row r="672" spans="29:38" x14ac:dyDescent="0.25"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</row>
    <row r="673" spans="29:38" x14ac:dyDescent="0.25"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</row>
    <row r="674" spans="29:38" x14ac:dyDescent="0.25"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</row>
    <row r="675" spans="29:38" x14ac:dyDescent="0.25"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</row>
    <row r="676" spans="29:38" x14ac:dyDescent="0.25"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</row>
    <row r="677" spans="29:38" x14ac:dyDescent="0.25"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</row>
    <row r="678" spans="29:38" x14ac:dyDescent="0.25"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</row>
    <row r="679" spans="29:38" x14ac:dyDescent="0.25"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</row>
    <row r="680" spans="29:38" x14ac:dyDescent="0.25"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</row>
    <row r="681" spans="29:38" x14ac:dyDescent="0.25"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</row>
    <row r="682" spans="29:38" x14ac:dyDescent="0.25"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</row>
    <row r="683" spans="29:38" x14ac:dyDescent="0.25"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</row>
    <row r="684" spans="29:38" x14ac:dyDescent="0.25"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</row>
    <row r="685" spans="29:38" x14ac:dyDescent="0.25"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</row>
    <row r="686" spans="29:38" x14ac:dyDescent="0.25"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</row>
    <row r="687" spans="29:38" x14ac:dyDescent="0.25"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</row>
    <row r="688" spans="29:38" x14ac:dyDescent="0.25"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</row>
    <row r="689" spans="29:38" x14ac:dyDescent="0.25"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</row>
    <row r="690" spans="29:38" x14ac:dyDescent="0.25"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</row>
    <row r="691" spans="29:38" x14ac:dyDescent="0.25"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</row>
    <row r="692" spans="29:38" x14ac:dyDescent="0.25"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</row>
    <row r="693" spans="29:38" x14ac:dyDescent="0.25"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</row>
    <row r="694" spans="29:38" x14ac:dyDescent="0.25"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</row>
    <row r="695" spans="29:38" x14ac:dyDescent="0.25"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</row>
    <row r="696" spans="29:38" x14ac:dyDescent="0.25"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</row>
    <row r="697" spans="29:38" x14ac:dyDescent="0.25"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</row>
    <row r="698" spans="29:38" x14ac:dyDescent="0.25"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</row>
    <row r="699" spans="29:38" x14ac:dyDescent="0.25"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</row>
    <row r="700" spans="29:38" x14ac:dyDescent="0.25"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</row>
    <row r="701" spans="29:38" x14ac:dyDescent="0.25"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</row>
    <row r="702" spans="29:38" x14ac:dyDescent="0.25"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</row>
    <row r="703" spans="29:38" x14ac:dyDescent="0.25"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</row>
    <row r="704" spans="29:38" x14ac:dyDescent="0.25"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</row>
    <row r="705" spans="29:38" x14ac:dyDescent="0.25"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</row>
    <row r="706" spans="29:38" x14ac:dyDescent="0.25"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</row>
    <row r="707" spans="29:38" x14ac:dyDescent="0.25"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</row>
    <row r="708" spans="29:38" x14ac:dyDescent="0.25"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</row>
    <row r="709" spans="29:38" x14ac:dyDescent="0.25"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</row>
    <row r="710" spans="29:38" x14ac:dyDescent="0.25"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</row>
    <row r="711" spans="29:38" x14ac:dyDescent="0.25"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</row>
    <row r="712" spans="29:38" x14ac:dyDescent="0.25"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</row>
    <row r="713" spans="29:38" x14ac:dyDescent="0.25"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</row>
    <row r="714" spans="29:38" x14ac:dyDescent="0.25"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</row>
    <row r="715" spans="29:38" x14ac:dyDescent="0.25"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</row>
    <row r="716" spans="29:38" x14ac:dyDescent="0.25"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</row>
    <row r="717" spans="29:38" x14ac:dyDescent="0.25"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</row>
    <row r="718" spans="29:38" x14ac:dyDescent="0.25"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</row>
    <row r="719" spans="29:38" x14ac:dyDescent="0.25"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</row>
    <row r="720" spans="29:38" x14ac:dyDescent="0.25"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</row>
    <row r="721" spans="29:38" x14ac:dyDescent="0.25"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</row>
    <row r="722" spans="29:38" x14ac:dyDescent="0.25"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</row>
    <row r="723" spans="29:38" x14ac:dyDescent="0.25"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</row>
    <row r="724" spans="29:38" x14ac:dyDescent="0.25"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</row>
    <row r="725" spans="29:38" x14ac:dyDescent="0.25"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</row>
    <row r="726" spans="29:38" x14ac:dyDescent="0.25"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</row>
    <row r="727" spans="29:38" x14ac:dyDescent="0.25"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</row>
    <row r="728" spans="29:38" x14ac:dyDescent="0.25"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</row>
    <row r="729" spans="29:38" x14ac:dyDescent="0.25"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</row>
    <row r="730" spans="29:38" x14ac:dyDescent="0.25"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</row>
    <row r="731" spans="29:38" x14ac:dyDescent="0.25"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</row>
    <row r="732" spans="29:38" x14ac:dyDescent="0.25"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</row>
    <row r="733" spans="29:38" x14ac:dyDescent="0.25"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</row>
    <row r="734" spans="29:38" x14ac:dyDescent="0.25"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</row>
    <row r="735" spans="29:38" x14ac:dyDescent="0.25"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</row>
    <row r="736" spans="29:38" x14ac:dyDescent="0.25"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</row>
    <row r="737" spans="29:38" x14ac:dyDescent="0.25"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</row>
    <row r="738" spans="29:38" x14ac:dyDescent="0.25"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</row>
    <row r="739" spans="29:38" x14ac:dyDescent="0.25"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</row>
    <row r="740" spans="29:38" x14ac:dyDescent="0.25"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</row>
    <row r="741" spans="29:38" x14ac:dyDescent="0.25"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</row>
    <row r="742" spans="29:38" x14ac:dyDescent="0.25"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</row>
    <row r="743" spans="29:38" x14ac:dyDescent="0.25"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</row>
    <row r="744" spans="29:38" x14ac:dyDescent="0.25"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</row>
    <row r="745" spans="29:38" x14ac:dyDescent="0.25"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</row>
    <row r="746" spans="29:38" x14ac:dyDescent="0.25"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</row>
    <row r="747" spans="29:38" x14ac:dyDescent="0.25"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</row>
    <row r="748" spans="29:38" x14ac:dyDescent="0.25"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</row>
    <row r="749" spans="29:38" x14ac:dyDescent="0.25"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</row>
    <row r="750" spans="29:38" x14ac:dyDescent="0.25"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</row>
    <row r="751" spans="29:38" x14ac:dyDescent="0.25"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</row>
    <row r="752" spans="29:38" x14ac:dyDescent="0.25"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</row>
    <row r="753" spans="29:38" x14ac:dyDescent="0.25"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</row>
    <row r="754" spans="29:38" x14ac:dyDescent="0.25"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</row>
    <row r="755" spans="29:38" x14ac:dyDescent="0.25"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</row>
    <row r="756" spans="29:38" x14ac:dyDescent="0.25"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</row>
    <row r="757" spans="29:38" x14ac:dyDescent="0.25"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</row>
    <row r="758" spans="29:38" x14ac:dyDescent="0.25"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</row>
    <row r="759" spans="29:38" x14ac:dyDescent="0.25"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</row>
    <row r="760" spans="29:38" x14ac:dyDescent="0.25"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</row>
    <row r="761" spans="29:38" x14ac:dyDescent="0.25"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</row>
    <row r="762" spans="29:38" x14ac:dyDescent="0.25"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</row>
    <row r="763" spans="29:38" x14ac:dyDescent="0.25"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</row>
    <row r="764" spans="29:38" x14ac:dyDescent="0.25"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</row>
    <row r="765" spans="29:38" x14ac:dyDescent="0.25"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</row>
    <row r="766" spans="29:38" x14ac:dyDescent="0.25"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</row>
    <row r="767" spans="29:38" x14ac:dyDescent="0.25"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</row>
    <row r="768" spans="29:38" x14ac:dyDescent="0.25"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</row>
    <row r="769" spans="29:38" x14ac:dyDescent="0.25"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</row>
    <row r="770" spans="29:38" x14ac:dyDescent="0.25"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</row>
    <row r="771" spans="29:38" x14ac:dyDescent="0.25"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</row>
    <row r="772" spans="29:38" x14ac:dyDescent="0.25"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</row>
    <row r="773" spans="29:38" x14ac:dyDescent="0.25"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</row>
    <row r="774" spans="29:38" x14ac:dyDescent="0.25"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</row>
    <row r="775" spans="29:38" x14ac:dyDescent="0.25"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</row>
    <row r="776" spans="29:38" x14ac:dyDescent="0.25"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</row>
    <row r="777" spans="29:38" x14ac:dyDescent="0.25"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</row>
    <row r="778" spans="29:38" x14ac:dyDescent="0.25"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</row>
    <row r="779" spans="29:38" x14ac:dyDescent="0.25"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</row>
    <row r="780" spans="29:38" x14ac:dyDescent="0.25"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</row>
    <row r="781" spans="29:38" x14ac:dyDescent="0.25"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</row>
    <row r="782" spans="29:38" x14ac:dyDescent="0.25"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</row>
    <row r="783" spans="29:38" x14ac:dyDescent="0.25"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</row>
    <row r="784" spans="29:38" x14ac:dyDescent="0.25"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</row>
    <row r="785" spans="29:38" x14ac:dyDescent="0.25"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</row>
    <row r="786" spans="29:38" x14ac:dyDescent="0.25"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</row>
    <row r="787" spans="29:38" x14ac:dyDescent="0.25"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</row>
    <row r="788" spans="29:38" x14ac:dyDescent="0.25"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</row>
    <row r="789" spans="29:38" x14ac:dyDescent="0.25"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</row>
    <row r="790" spans="29:38" x14ac:dyDescent="0.25"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</row>
    <row r="791" spans="29:38" x14ac:dyDescent="0.25"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</row>
    <row r="792" spans="29:38" x14ac:dyDescent="0.25"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</row>
    <row r="793" spans="29:38" x14ac:dyDescent="0.25"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</row>
    <row r="794" spans="29:38" x14ac:dyDescent="0.25"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</row>
    <row r="795" spans="29:38" x14ac:dyDescent="0.25"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</row>
    <row r="796" spans="29:38" x14ac:dyDescent="0.25"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</row>
    <row r="797" spans="29:38" x14ac:dyDescent="0.25"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</row>
    <row r="798" spans="29:38" x14ac:dyDescent="0.25"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</row>
    <row r="799" spans="29:38" x14ac:dyDescent="0.25"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</row>
    <row r="800" spans="29:38" x14ac:dyDescent="0.25"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</row>
    <row r="801" spans="29:38" x14ac:dyDescent="0.25"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</row>
    <row r="802" spans="29:38" x14ac:dyDescent="0.25"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</row>
    <row r="803" spans="29:38" x14ac:dyDescent="0.25"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</row>
    <row r="804" spans="29:38" x14ac:dyDescent="0.25"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</row>
    <row r="805" spans="29:38" x14ac:dyDescent="0.25"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</row>
    <row r="806" spans="29:38" x14ac:dyDescent="0.25"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</row>
    <row r="807" spans="29:38" x14ac:dyDescent="0.25"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</row>
    <row r="808" spans="29:38" x14ac:dyDescent="0.25"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</row>
    <row r="809" spans="29:38" x14ac:dyDescent="0.25"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</row>
    <row r="810" spans="29:38" x14ac:dyDescent="0.25"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</row>
    <row r="811" spans="29:38" x14ac:dyDescent="0.25"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</row>
    <row r="812" spans="29:38" x14ac:dyDescent="0.25"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</row>
    <row r="813" spans="29:38" x14ac:dyDescent="0.25"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</row>
    <row r="814" spans="29:38" x14ac:dyDescent="0.25"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</row>
    <row r="815" spans="29:38" x14ac:dyDescent="0.25"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</row>
    <row r="816" spans="29:38" x14ac:dyDescent="0.25"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</row>
    <row r="817" spans="29:38" x14ac:dyDescent="0.25"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</row>
    <row r="818" spans="29:38" x14ac:dyDescent="0.25"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</row>
    <row r="819" spans="29:38" x14ac:dyDescent="0.25"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</row>
    <row r="820" spans="29:38" x14ac:dyDescent="0.25"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</row>
    <row r="821" spans="29:38" x14ac:dyDescent="0.25"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</row>
    <row r="822" spans="29:38" x14ac:dyDescent="0.25"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</row>
    <row r="823" spans="29:38" x14ac:dyDescent="0.25"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</row>
    <row r="824" spans="29:38" x14ac:dyDescent="0.25"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</row>
    <row r="825" spans="29:38" x14ac:dyDescent="0.25"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</row>
    <row r="826" spans="29:38" x14ac:dyDescent="0.25"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</row>
    <row r="827" spans="29:38" x14ac:dyDescent="0.25"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</row>
    <row r="828" spans="29:38" x14ac:dyDescent="0.25"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</row>
    <row r="829" spans="29:38" x14ac:dyDescent="0.25"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</row>
    <row r="830" spans="29:38" x14ac:dyDescent="0.25"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</row>
    <row r="831" spans="29:38" x14ac:dyDescent="0.25"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</row>
    <row r="832" spans="29:38" x14ac:dyDescent="0.25"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</row>
    <row r="833" spans="29:38" x14ac:dyDescent="0.25"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</row>
    <row r="834" spans="29:38" x14ac:dyDescent="0.25"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</row>
    <row r="835" spans="29:38" x14ac:dyDescent="0.25"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</row>
    <row r="836" spans="29:38" x14ac:dyDescent="0.25"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</row>
    <row r="837" spans="29:38" x14ac:dyDescent="0.25"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</row>
    <row r="838" spans="29:38" x14ac:dyDescent="0.25"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</row>
    <row r="839" spans="29:38" x14ac:dyDescent="0.25"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</row>
    <row r="840" spans="29:38" x14ac:dyDescent="0.25"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</row>
    <row r="841" spans="29:38" x14ac:dyDescent="0.25"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</row>
    <row r="842" spans="29:38" x14ac:dyDescent="0.25"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</row>
    <row r="843" spans="29:38" x14ac:dyDescent="0.25"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</row>
    <row r="844" spans="29:38" x14ac:dyDescent="0.25"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</row>
    <row r="845" spans="29:38" x14ac:dyDescent="0.25"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</row>
    <row r="846" spans="29:38" x14ac:dyDescent="0.25"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</row>
    <row r="847" spans="29:38" x14ac:dyDescent="0.25"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</row>
    <row r="848" spans="29:38" x14ac:dyDescent="0.25"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</row>
    <row r="849" spans="29:38" x14ac:dyDescent="0.25"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</row>
    <row r="850" spans="29:38" x14ac:dyDescent="0.25"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</row>
    <row r="851" spans="29:38" x14ac:dyDescent="0.25"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</row>
    <row r="852" spans="29:38" x14ac:dyDescent="0.25"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</row>
    <row r="853" spans="29:38" x14ac:dyDescent="0.25"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</row>
    <row r="854" spans="29:38" x14ac:dyDescent="0.25"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</row>
    <row r="855" spans="29:38" x14ac:dyDescent="0.25"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</row>
    <row r="856" spans="29:38" x14ac:dyDescent="0.25"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</row>
    <row r="857" spans="29:38" x14ac:dyDescent="0.25"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</row>
    <row r="858" spans="29:38" x14ac:dyDescent="0.25"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</row>
    <row r="859" spans="29:38" x14ac:dyDescent="0.25"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</row>
    <row r="860" spans="29:38" x14ac:dyDescent="0.25"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</row>
    <row r="861" spans="29:38" x14ac:dyDescent="0.25"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</row>
    <row r="862" spans="29:38" x14ac:dyDescent="0.25"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</row>
    <row r="863" spans="29:38" x14ac:dyDescent="0.25"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</row>
    <row r="864" spans="29:38" x14ac:dyDescent="0.25"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</row>
    <row r="865" spans="29:38" x14ac:dyDescent="0.25"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</row>
    <row r="866" spans="29:38" x14ac:dyDescent="0.25"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</row>
    <row r="867" spans="29:38" x14ac:dyDescent="0.25"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</row>
    <row r="868" spans="29:38" x14ac:dyDescent="0.25"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</row>
    <row r="869" spans="29:38" x14ac:dyDescent="0.25"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</row>
    <row r="870" spans="29:38" x14ac:dyDescent="0.25"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</row>
    <row r="871" spans="29:38" x14ac:dyDescent="0.25"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</row>
    <row r="872" spans="29:38" x14ac:dyDescent="0.25"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</row>
    <row r="873" spans="29:38" x14ac:dyDescent="0.25"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</row>
    <row r="874" spans="29:38" x14ac:dyDescent="0.25"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</row>
    <row r="875" spans="29:38" x14ac:dyDescent="0.25"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</row>
    <row r="876" spans="29:38" x14ac:dyDescent="0.25"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</row>
    <row r="877" spans="29:38" x14ac:dyDescent="0.25"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</row>
    <row r="878" spans="29:38" x14ac:dyDescent="0.25"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</row>
    <row r="879" spans="29:38" x14ac:dyDescent="0.25"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</row>
    <row r="880" spans="29:38" x14ac:dyDescent="0.25"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</row>
    <row r="881" spans="29:38" x14ac:dyDescent="0.25"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</row>
    <row r="882" spans="29:38" x14ac:dyDescent="0.25"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</row>
    <row r="883" spans="29:38" x14ac:dyDescent="0.25"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</row>
    <row r="884" spans="29:38" x14ac:dyDescent="0.25"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</row>
    <row r="885" spans="29:38" x14ac:dyDescent="0.25"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</row>
    <row r="886" spans="29:38" x14ac:dyDescent="0.25"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</row>
    <row r="887" spans="29:38" x14ac:dyDescent="0.25"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</row>
    <row r="888" spans="29:38" x14ac:dyDescent="0.25"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</row>
    <row r="889" spans="29:38" x14ac:dyDescent="0.25"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</row>
    <row r="890" spans="29:38" x14ac:dyDescent="0.25"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</row>
    <row r="891" spans="29:38" x14ac:dyDescent="0.25"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</row>
    <row r="892" spans="29:38" x14ac:dyDescent="0.25"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</row>
    <row r="893" spans="29:38" x14ac:dyDescent="0.25"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</row>
    <row r="894" spans="29:38" x14ac:dyDescent="0.25"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</row>
    <row r="895" spans="29:38" x14ac:dyDescent="0.25"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</row>
    <row r="896" spans="29:38" x14ac:dyDescent="0.25"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</row>
    <row r="897" spans="29:38" x14ac:dyDescent="0.25"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</row>
    <row r="898" spans="29:38" x14ac:dyDescent="0.25"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</row>
    <row r="899" spans="29:38" x14ac:dyDescent="0.25"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</row>
    <row r="900" spans="29:38" x14ac:dyDescent="0.25"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</row>
    <row r="901" spans="29:38" x14ac:dyDescent="0.25"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</row>
    <row r="902" spans="29:38" x14ac:dyDescent="0.25"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</row>
    <row r="903" spans="29:38" x14ac:dyDescent="0.25"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</row>
    <row r="904" spans="29:38" x14ac:dyDescent="0.25"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</row>
    <row r="905" spans="29:38" x14ac:dyDescent="0.25"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</row>
    <row r="906" spans="29:38" x14ac:dyDescent="0.25"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</row>
    <row r="907" spans="29:38" x14ac:dyDescent="0.25"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</row>
    <row r="908" spans="29:38" x14ac:dyDescent="0.25"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</row>
    <row r="909" spans="29:38" x14ac:dyDescent="0.25"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</row>
    <row r="910" spans="29:38" x14ac:dyDescent="0.25"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</row>
    <row r="911" spans="29:38" x14ac:dyDescent="0.25"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</row>
    <row r="912" spans="29:38" x14ac:dyDescent="0.25"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</row>
    <row r="913" spans="29:38" x14ac:dyDescent="0.25"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</row>
    <row r="914" spans="29:38" x14ac:dyDescent="0.25"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</row>
    <row r="915" spans="29:38" x14ac:dyDescent="0.25"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</row>
    <row r="916" spans="29:38" x14ac:dyDescent="0.25"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</row>
    <row r="917" spans="29:38" x14ac:dyDescent="0.25"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</row>
    <row r="918" spans="29:38" x14ac:dyDescent="0.25"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</row>
    <row r="919" spans="29:38" x14ac:dyDescent="0.25"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</row>
    <row r="920" spans="29:38" x14ac:dyDescent="0.25"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</row>
    <row r="921" spans="29:38" x14ac:dyDescent="0.25"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</row>
    <row r="922" spans="29:38" x14ac:dyDescent="0.25"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</row>
    <row r="923" spans="29:38" x14ac:dyDescent="0.25"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</row>
    <row r="924" spans="29:38" x14ac:dyDescent="0.25"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</row>
    <row r="925" spans="29:38" x14ac:dyDescent="0.25"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</row>
    <row r="926" spans="29:38" x14ac:dyDescent="0.25"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</row>
    <row r="927" spans="29:38" x14ac:dyDescent="0.25"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</row>
    <row r="928" spans="29:38" x14ac:dyDescent="0.25"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</row>
    <row r="929" spans="29:38" x14ac:dyDescent="0.25"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</row>
    <row r="930" spans="29:38" x14ac:dyDescent="0.25"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</row>
    <row r="931" spans="29:38" x14ac:dyDescent="0.25"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</row>
    <row r="932" spans="29:38" x14ac:dyDescent="0.25"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</row>
    <row r="933" spans="29:38" x14ac:dyDescent="0.25"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</row>
    <row r="934" spans="29:38" x14ac:dyDescent="0.25"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</row>
    <row r="935" spans="29:38" x14ac:dyDescent="0.25"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</row>
    <row r="936" spans="29:38" x14ac:dyDescent="0.25"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</row>
    <row r="937" spans="29:38" x14ac:dyDescent="0.25"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</row>
    <row r="938" spans="29:38" x14ac:dyDescent="0.25"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</row>
    <row r="939" spans="29:38" x14ac:dyDescent="0.25"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</row>
    <row r="940" spans="29:38" x14ac:dyDescent="0.25"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</row>
    <row r="941" spans="29:38" x14ac:dyDescent="0.25"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</row>
    <row r="942" spans="29:38" x14ac:dyDescent="0.25"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</row>
    <row r="943" spans="29:38" x14ac:dyDescent="0.25"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</row>
    <row r="944" spans="29:38" x14ac:dyDescent="0.25"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</row>
    <row r="945" spans="29:38" x14ac:dyDescent="0.25"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</row>
    <row r="946" spans="29:38" x14ac:dyDescent="0.25"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</row>
    <row r="947" spans="29:38" x14ac:dyDescent="0.25"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</row>
    <row r="948" spans="29:38" x14ac:dyDescent="0.25"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</row>
    <row r="949" spans="29:38" x14ac:dyDescent="0.25"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</row>
    <row r="950" spans="29:38" x14ac:dyDescent="0.25"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</row>
    <row r="951" spans="29:38" x14ac:dyDescent="0.25"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</row>
    <row r="952" spans="29:38" x14ac:dyDescent="0.25"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</row>
    <row r="953" spans="29:38" x14ac:dyDescent="0.25"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</row>
    <row r="954" spans="29:38" x14ac:dyDescent="0.25"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</row>
    <row r="955" spans="29:38" x14ac:dyDescent="0.25"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</row>
    <row r="956" spans="29:38" x14ac:dyDescent="0.25"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</row>
    <row r="957" spans="29:38" x14ac:dyDescent="0.25"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</row>
    <row r="958" spans="29:38" x14ac:dyDescent="0.25"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</row>
    <row r="959" spans="29:38" x14ac:dyDescent="0.25"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</row>
    <row r="960" spans="29:38" x14ac:dyDescent="0.25"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</row>
    <row r="961" spans="29:38" x14ac:dyDescent="0.25"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</row>
    <row r="962" spans="29:38" x14ac:dyDescent="0.25"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</row>
    <row r="963" spans="29:38" x14ac:dyDescent="0.25"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</row>
    <row r="964" spans="29:38" x14ac:dyDescent="0.25"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</row>
    <row r="965" spans="29:38" x14ac:dyDescent="0.25"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</row>
    <row r="966" spans="29:38" x14ac:dyDescent="0.25"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</row>
    <row r="967" spans="29:38" x14ac:dyDescent="0.25"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</row>
    <row r="968" spans="29:38" x14ac:dyDescent="0.25"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</row>
    <row r="969" spans="29:38" x14ac:dyDescent="0.25"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</row>
    <row r="970" spans="29:38" x14ac:dyDescent="0.25"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</row>
    <row r="971" spans="29:38" x14ac:dyDescent="0.25"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</row>
    <row r="972" spans="29:38" x14ac:dyDescent="0.25"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</row>
    <row r="973" spans="29:38" x14ac:dyDescent="0.25"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</row>
    <row r="974" spans="29:38" x14ac:dyDescent="0.25"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</row>
    <row r="975" spans="29:38" x14ac:dyDescent="0.25"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</row>
    <row r="976" spans="29:38" x14ac:dyDescent="0.25"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</row>
    <row r="977" spans="29:38" x14ac:dyDescent="0.25"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</row>
    <row r="978" spans="29:38" x14ac:dyDescent="0.25"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</row>
    <row r="979" spans="29:38" x14ac:dyDescent="0.25"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</row>
    <row r="980" spans="29:38" x14ac:dyDescent="0.25"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</row>
    <row r="981" spans="29:38" x14ac:dyDescent="0.25"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</row>
    <row r="982" spans="29:38" x14ac:dyDescent="0.25"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</row>
    <row r="983" spans="29:38" x14ac:dyDescent="0.25"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</row>
    <row r="984" spans="29:38" x14ac:dyDescent="0.25"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</row>
    <row r="985" spans="29:38" x14ac:dyDescent="0.25"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</row>
    <row r="986" spans="29:38" x14ac:dyDescent="0.25"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</row>
    <row r="987" spans="29:38" x14ac:dyDescent="0.25"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</row>
    <row r="988" spans="29:38" x14ac:dyDescent="0.25"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</row>
    <row r="989" spans="29:38" x14ac:dyDescent="0.25"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</row>
    <row r="990" spans="29:38" x14ac:dyDescent="0.25"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</row>
    <row r="991" spans="29:38" x14ac:dyDescent="0.25"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</row>
    <row r="992" spans="29:38" x14ac:dyDescent="0.25"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</row>
    <row r="993" spans="29:38" x14ac:dyDescent="0.25"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</row>
    <row r="994" spans="29:38" x14ac:dyDescent="0.25"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</row>
    <row r="995" spans="29:38" x14ac:dyDescent="0.25"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</row>
    <row r="996" spans="29:38" x14ac:dyDescent="0.25"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</row>
    <row r="997" spans="29:38" x14ac:dyDescent="0.25"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</row>
    <row r="998" spans="29:38" x14ac:dyDescent="0.25"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</row>
    <row r="999" spans="29:38" x14ac:dyDescent="0.25"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</row>
    <row r="1000" spans="29:38" x14ac:dyDescent="0.25"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</row>
    <row r="1001" spans="29:38" x14ac:dyDescent="0.25"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</row>
    <row r="1002" spans="29:38" x14ac:dyDescent="0.25"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</row>
    <row r="1003" spans="29:38" x14ac:dyDescent="0.25"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</row>
    <row r="1004" spans="29:38" x14ac:dyDescent="0.25"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</row>
    <row r="1005" spans="29:38" x14ac:dyDescent="0.25"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</row>
    <row r="1006" spans="29:38" x14ac:dyDescent="0.25"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</row>
    <row r="1007" spans="29:38" x14ac:dyDescent="0.25"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</row>
    <row r="1008" spans="29:38" x14ac:dyDescent="0.25"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</row>
    <row r="1009" spans="29:38" x14ac:dyDescent="0.25"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</row>
    <row r="1010" spans="29:38" x14ac:dyDescent="0.25"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</row>
    <row r="1011" spans="29:38" x14ac:dyDescent="0.25"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</row>
    <row r="1012" spans="29:38" x14ac:dyDescent="0.25"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</row>
    <row r="1013" spans="29:38" x14ac:dyDescent="0.25"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</row>
    <row r="1014" spans="29:38" x14ac:dyDescent="0.25"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</row>
    <row r="1015" spans="29:38" x14ac:dyDescent="0.25"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</row>
    <row r="1016" spans="29:38" x14ac:dyDescent="0.25"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</row>
    <row r="1017" spans="29:38" x14ac:dyDescent="0.25"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</row>
    <row r="1018" spans="29:38" x14ac:dyDescent="0.25"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</row>
    <row r="1019" spans="29:38" x14ac:dyDescent="0.25"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</row>
    <row r="1020" spans="29:38" x14ac:dyDescent="0.25"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</row>
    <row r="1021" spans="29:38" x14ac:dyDescent="0.25"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</row>
    <row r="1022" spans="29:38" x14ac:dyDescent="0.25"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</row>
    <row r="1023" spans="29:38" x14ac:dyDescent="0.25"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</row>
    <row r="1024" spans="29:38" x14ac:dyDescent="0.25"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</row>
    <row r="1025" spans="29:38" x14ac:dyDescent="0.25"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</row>
    <row r="1026" spans="29:38" x14ac:dyDescent="0.25"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</row>
    <row r="1027" spans="29:38" x14ac:dyDescent="0.25"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</row>
    <row r="1028" spans="29:38" x14ac:dyDescent="0.25"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</row>
    <row r="1029" spans="29:38" x14ac:dyDescent="0.25"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</row>
    <row r="1030" spans="29:38" x14ac:dyDescent="0.25"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</row>
    <row r="1031" spans="29:38" x14ac:dyDescent="0.25"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</row>
    <row r="1032" spans="29:38" x14ac:dyDescent="0.25"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</row>
    <row r="1033" spans="29:38" x14ac:dyDescent="0.25"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</row>
    <row r="1034" spans="29:38" x14ac:dyDescent="0.25"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</row>
    <row r="1035" spans="29:38" x14ac:dyDescent="0.25"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</row>
    <row r="1036" spans="29:38" x14ac:dyDescent="0.25"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</row>
    <row r="1037" spans="29:38" x14ac:dyDescent="0.25"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</row>
    <row r="1038" spans="29:38" x14ac:dyDescent="0.25"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</row>
    <row r="1039" spans="29:38" x14ac:dyDescent="0.25"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</row>
    <row r="1040" spans="29:38" x14ac:dyDescent="0.25"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</row>
    <row r="1041" spans="29:38" x14ac:dyDescent="0.25"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</row>
    <row r="1042" spans="29:38" x14ac:dyDescent="0.25"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</row>
    <row r="1043" spans="29:38" x14ac:dyDescent="0.25"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</row>
    <row r="1044" spans="29:38" x14ac:dyDescent="0.25"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</row>
    <row r="1045" spans="29:38" x14ac:dyDescent="0.25"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</row>
    <row r="1046" spans="29:38" x14ac:dyDescent="0.25"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</row>
    <row r="1047" spans="29:38" x14ac:dyDescent="0.25"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</row>
    <row r="1048" spans="29:38" x14ac:dyDescent="0.25"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</row>
    <row r="1049" spans="29:38" x14ac:dyDescent="0.25"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</row>
    <row r="1050" spans="29:38" x14ac:dyDescent="0.25"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</row>
    <row r="1051" spans="29:38" x14ac:dyDescent="0.25"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</row>
    <row r="1052" spans="29:38" x14ac:dyDescent="0.25"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</row>
    <row r="1053" spans="29:38" x14ac:dyDescent="0.25"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</row>
    <row r="1054" spans="29:38" x14ac:dyDescent="0.25"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</row>
    <row r="1055" spans="29:38" x14ac:dyDescent="0.25"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</row>
    <row r="1056" spans="29:38" x14ac:dyDescent="0.25"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</row>
    <row r="1057" spans="29:38" x14ac:dyDescent="0.25"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</row>
    <row r="1058" spans="29:38" x14ac:dyDescent="0.25"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</row>
    <row r="1059" spans="29:38" x14ac:dyDescent="0.25"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</row>
    <row r="1060" spans="29:38" x14ac:dyDescent="0.25"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</row>
    <row r="1061" spans="29:38" x14ac:dyDescent="0.25"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</row>
    <row r="1062" spans="29:38" x14ac:dyDescent="0.25"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</row>
    <row r="1063" spans="29:38" x14ac:dyDescent="0.25"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</row>
    <row r="1064" spans="29:38" x14ac:dyDescent="0.25"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</row>
    <row r="1065" spans="29:38" x14ac:dyDescent="0.25"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</row>
    <row r="1066" spans="29:38" x14ac:dyDescent="0.25"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</row>
    <row r="1067" spans="29:38" x14ac:dyDescent="0.25"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</row>
    <row r="1068" spans="29:38" x14ac:dyDescent="0.25"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</row>
    <row r="1069" spans="29:38" x14ac:dyDescent="0.25"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</row>
    <row r="1070" spans="29:38" x14ac:dyDescent="0.25"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</row>
    <row r="1071" spans="29:38" x14ac:dyDescent="0.25"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</row>
    <row r="1072" spans="29:38" x14ac:dyDescent="0.25"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</row>
    <row r="1073" spans="29:38" x14ac:dyDescent="0.25"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</row>
    <row r="1074" spans="29:38" x14ac:dyDescent="0.25"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</row>
    <row r="1075" spans="29:38" x14ac:dyDescent="0.25"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</row>
    <row r="1076" spans="29:38" x14ac:dyDescent="0.25"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</row>
    <row r="1077" spans="29:38" x14ac:dyDescent="0.25"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</row>
    <row r="1078" spans="29:38" x14ac:dyDescent="0.25"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</row>
    <row r="1079" spans="29:38" x14ac:dyDescent="0.25"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</row>
    <row r="1080" spans="29:38" x14ac:dyDescent="0.25"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</row>
    <row r="1081" spans="29:38" x14ac:dyDescent="0.25"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</row>
    <row r="1082" spans="29:38" x14ac:dyDescent="0.25"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</row>
    <row r="1083" spans="29:38" x14ac:dyDescent="0.25"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</row>
    <row r="1084" spans="29:38" x14ac:dyDescent="0.25"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</row>
    <row r="1085" spans="29:38" x14ac:dyDescent="0.25"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</row>
    <row r="1086" spans="29:38" x14ac:dyDescent="0.25"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</row>
    <row r="1087" spans="29:38" x14ac:dyDescent="0.25"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</row>
    <row r="1088" spans="29:38" x14ac:dyDescent="0.25"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</row>
    <row r="1089" spans="29:38" x14ac:dyDescent="0.25"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</row>
    <row r="1090" spans="29:38" x14ac:dyDescent="0.25"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</row>
    <row r="1091" spans="29:38" x14ac:dyDescent="0.25"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</row>
    <row r="1092" spans="29:38" x14ac:dyDescent="0.25"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</row>
    <row r="1093" spans="29:38" x14ac:dyDescent="0.25"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</row>
    <row r="1094" spans="29:38" x14ac:dyDescent="0.25"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</row>
    <row r="1095" spans="29:38" x14ac:dyDescent="0.25"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</row>
    <row r="1096" spans="29:38" x14ac:dyDescent="0.25"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</row>
    <row r="1097" spans="29:38" x14ac:dyDescent="0.25"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</row>
    <row r="1098" spans="29:38" x14ac:dyDescent="0.25"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</row>
    <row r="1099" spans="29:38" x14ac:dyDescent="0.25"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</row>
    <row r="1100" spans="29:38" x14ac:dyDescent="0.25"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</row>
    <row r="1101" spans="29:38" x14ac:dyDescent="0.25"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</row>
    <row r="1102" spans="29:38" x14ac:dyDescent="0.25"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</row>
    <row r="1103" spans="29:38" x14ac:dyDescent="0.25"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</row>
    <row r="1104" spans="29:38" x14ac:dyDescent="0.25"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</row>
    <row r="1105" spans="29:38" x14ac:dyDescent="0.25"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</row>
    <row r="1106" spans="29:38" x14ac:dyDescent="0.25"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</row>
    <row r="1107" spans="29:38" x14ac:dyDescent="0.25"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</row>
    <row r="1108" spans="29:38" x14ac:dyDescent="0.25"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</row>
    <row r="1109" spans="29:38" x14ac:dyDescent="0.25"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</row>
    <row r="1110" spans="29:38" x14ac:dyDescent="0.25"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</row>
    <row r="1111" spans="29:38" x14ac:dyDescent="0.25"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</row>
    <row r="1112" spans="29:38" x14ac:dyDescent="0.25"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</row>
    <row r="1113" spans="29:38" x14ac:dyDescent="0.25"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</row>
    <row r="1114" spans="29:38" x14ac:dyDescent="0.25"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</row>
    <row r="1115" spans="29:38" x14ac:dyDescent="0.25"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</row>
    <row r="1116" spans="29:38" x14ac:dyDescent="0.25"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</row>
    <row r="1117" spans="29:38" x14ac:dyDescent="0.25"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</row>
    <row r="1118" spans="29:38" x14ac:dyDescent="0.25"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</row>
    <row r="1119" spans="29:38" x14ac:dyDescent="0.25"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</row>
    <row r="1120" spans="29:38" x14ac:dyDescent="0.25"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</row>
    <row r="1121" spans="29:38" x14ac:dyDescent="0.25"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</row>
    <row r="1122" spans="29:38" x14ac:dyDescent="0.25"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</row>
    <row r="1123" spans="29:38" x14ac:dyDescent="0.25"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</row>
    <row r="1124" spans="29:38" x14ac:dyDescent="0.25"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</row>
    <row r="1125" spans="29:38" x14ac:dyDescent="0.25"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</row>
    <row r="1126" spans="29:38" x14ac:dyDescent="0.25"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</row>
    <row r="1127" spans="29:38" x14ac:dyDescent="0.25"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</row>
    <row r="1128" spans="29:38" x14ac:dyDescent="0.25"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</row>
    <row r="1129" spans="29:38" x14ac:dyDescent="0.25"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</row>
    <row r="1130" spans="29:38" x14ac:dyDescent="0.25"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</row>
    <row r="1131" spans="29:38" x14ac:dyDescent="0.25"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</row>
    <row r="1132" spans="29:38" x14ac:dyDescent="0.25"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</row>
    <row r="1133" spans="29:38" x14ac:dyDescent="0.25"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</row>
    <row r="1134" spans="29:38" x14ac:dyDescent="0.25"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</row>
    <row r="1135" spans="29:38" x14ac:dyDescent="0.25"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</row>
    <row r="1136" spans="29:38" x14ac:dyDescent="0.25"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</row>
    <row r="1137" spans="29:38" x14ac:dyDescent="0.25"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</row>
    <row r="1138" spans="29:38" x14ac:dyDescent="0.25"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</row>
    <row r="1139" spans="29:38" x14ac:dyDescent="0.25"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</row>
    <row r="1140" spans="29:38" x14ac:dyDescent="0.25"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</row>
    <row r="1141" spans="29:38" x14ac:dyDescent="0.25"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</row>
    <row r="1142" spans="29:38" x14ac:dyDescent="0.25"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</row>
    <row r="1143" spans="29:38" x14ac:dyDescent="0.25"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</row>
    <row r="1144" spans="29:38" x14ac:dyDescent="0.25"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</row>
    <row r="1145" spans="29:38" x14ac:dyDescent="0.25"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</row>
    <row r="1146" spans="29:38" x14ac:dyDescent="0.25"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</row>
    <row r="1147" spans="29:38" x14ac:dyDescent="0.25"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</row>
    <row r="1148" spans="29:38" x14ac:dyDescent="0.25"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</row>
    <row r="1149" spans="29:38" x14ac:dyDescent="0.25"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</row>
    <row r="1150" spans="29:38" x14ac:dyDescent="0.25"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</row>
    <row r="1151" spans="29:38" x14ac:dyDescent="0.25"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</row>
    <row r="1152" spans="29:38" x14ac:dyDescent="0.25"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</row>
    <row r="1153" spans="29:38" x14ac:dyDescent="0.25"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</row>
    <row r="1154" spans="29:38" x14ac:dyDescent="0.25"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</row>
    <row r="1155" spans="29:38" x14ac:dyDescent="0.25"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</row>
    <row r="1156" spans="29:38" x14ac:dyDescent="0.25"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</row>
    <row r="1157" spans="29:38" x14ac:dyDescent="0.25"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</row>
    <row r="1158" spans="29:38" x14ac:dyDescent="0.25"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</row>
    <row r="1159" spans="29:38" x14ac:dyDescent="0.25"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</row>
    <row r="1160" spans="29:38" x14ac:dyDescent="0.25"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</row>
    <row r="1161" spans="29:38" x14ac:dyDescent="0.25"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</row>
    <row r="1162" spans="29:38" x14ac:dyDescent="0.25"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</row>
    <row r="1163" spans="29:38" x14ac:dyDescent="0.25"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</row>
    <row r="1164" spans="29:38" x14ac:dyDescent="0.25"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</row>
    <row r="1165" spans="29:38" x14ac:dyDescent="0.25"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</row>
    <row r="1166" spans="29:38" x14ac:dyDescent="0.25"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</row>
    <row r="1167" spans="29:38" x14ac:dyDescent="0.25"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</row>
    <row r="1168" spans="29:38" x14ac:dyDescent="0.25"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</row>
    <row r="1169" spans="29:38" x14ac:dyDescent="0.25"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</row>
    <row r="1170" spans="29:38" x14ac:dyDescent="0.25"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</row>
    <row r="1171" spans="29:38" x14ac:dyDescent="0.25"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</row>
    <row r="1172" spans="29:38" x14ac:dyDescent="0.25"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</row>
    <row r="1173" spans="29:38" x14ac:dyDescent="0.25"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</row>
    <row r="1174" spans="29:38" x14ac:dyDescent="0.25"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</row>
    <row r="1175" spans="29:38" x14ac:dyDescent="0.25"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</row>
    <row r="1176" spans="29:38" x14ac:dyDescent="0.25"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</row>
    <row r="1177" spans="29:38" x14ac:dyDescent="0.25"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</row>
    <row r="1178" spans="29:38" x14ac:dyDescent="0.25"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</row>
    <row r="1179" spans="29:38" x14ac:dyDescent="0.25"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</row>
    <row r="1180" spans="29:38" x14ac:dyDescent="0.25"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</row>
    <row r="1181" spans="29:38" x14ac:dyDescent="0.25"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</row>
    <row r="1182" spans="29:38" x14ac:dyDescent="0.25"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</row>
    <row r="1183" spans="29:38" x14ac:dyDescent="0.25"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</row>
    <row r="1184" spans="29:38" x14ac:dyDescent="0.25"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</row>
    <row r="1185" spans="29:38" x14ac:dyDescent="0.25"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</row>
    <row r="1186" spans="29:38" x14ac:dyDescent="0.25"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</row>
    <row r="1187" spans="29:38" x14ac:dyDescent="0.25"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</row>
    <row r="1188" spans="29:38" x14ac:dyDescent="0.25"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</row>
    <row r="1189" spans="29:38" x14ac:dyDescent="0.25"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</row>
    <row r="1190" spans="29:38" x14ac:dyDescent="0.25"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</row>
    <row r="1191" spans="29:38" x14ac:dyDescent="0.25"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</row>
    <row r="1192" spans="29:38" x14ac:dyDescent="0.25"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</row>
    <row r="1193" spans="29:38" x14ac:dyDescent="0.25"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</row>
    <row r="1194" spans="29:38" x14ac:dyDescent="0.25"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</row>
    <row r="1195" spans="29:38" x14ac:dyDescent="0.25"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</row>
    <row r="1196" spans="29:38" x14ac:dyDescent="0.25"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</row>
    <row r="1197" spans="29:38" x14ac:dyDescent="0.25"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</row>
    <row r="1198" spans="29:38" x14ac:dyDescent="0.25"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</row>
    <row r="1199" spans="29:38" x14ac:dyDescent="0.25"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</row>
    <row r="1200" spans="29:38" x14ac:dyDescent="0.25"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</row>
    <row r="1201" spans="29:38" x14ac:dyDescent="0.25"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</row>
    <row r="1202" spans="29:38" x14ac:dyDescent="0.25"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</row>
    <row r="1203" spans="29:38" x14ac:dyDescent="0.25"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</row>
    <row r="1204" spans="29:38" x14ac:dyDescent="0.25"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</row>
    <row r="1205" spans="29:38" x14ac:dyDescent="0.25"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</row>
    <row r="1206" spans="29:38" x14ac:dyDescent="0.25"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</row>
    <row r="1207" spans="29:38" x14ac:dyDescent="0.25"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</row>
    <row r="1208" spans="29:38" x14ac:dyDescent="0.25"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</row>
    <row r="1209" spans="29:38" x14ac:dyDescent="0.25"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</row>
    <row r="1210" spans="29:38" x14ac:dyDescent="0.25"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</row>
    <row r="1211" spans="29:38" x14ac:dyDescent="0.25"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</row>
    <row r="1212" spans="29:38" x14ac:dyDescent="0.25"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</row>
    <row r="1213" spans="29:38" x14ac:dyDescent="0.25"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</row>
    <row r="1214" spans="29:38" x14ac:dyDescent="0.25"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</row>
    <row r="1215" spans="29:38" x14ac:dyDescent="0.25"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</row>
    <row r="1216" spans="29:38" x14ac:dyDescent="0.25"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</row>
    <row r="1217" spans="29:38" x14ac:dyDescent="0.25"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</row>
    <row r="1218" spans="29:38" x14ac:dyDescent="0.25"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</row>
    <row r="1219" spans="29:38" x14ac:dyDescent="0.25"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</row>
    <row r="1220" spans="29:38" x14ac:dyDescent="0.25"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</row>
    <row r="1221" spans="29:38" x14ac:dyDescent="0.25"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</row>
    <row r="1222" spans="29:38" x14ac:dyDescent="0.25"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</row>
    <row r="1223" spans="29:38" x14ac:dyDescent="0.25"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</row>
    <row r="1224" spans="29:38" x14ac:dyDescent="0.25"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</row>
    <row r="1225" spans="29:38" x14ac:dyDescent="0.25"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</row>
    <row r="1226" spans="29:38" x14ac:dyDescent="0.25"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</row>
    <row r="1227" spans="29:38" x14ac:dyDescent="0.25"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</row>
    <row r="1228" spans="29:38" x14ac:dyDescent="0.25"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</row>
    <row r="1229" spans="29:38" x14ac:dyDescent="0.25"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</row>
    <row r="1230" spans="29:38" x14ac:dyDescent="0.25"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</row>
    <row r="1231" spans="29:38" x14ac:dyDescent="0.25"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</row>
    <row r="1232" spans="29:38" x14ac:dyDescent="0.25"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</row>
    <row r="1233" spans="29:38" x14ac:dyDescent="0.25"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</row>
    <row r="1234" spans="29:38" x14ac:dyDescent="0.25"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</row>
    <row r="1235" spans="29:38" x14ac:dyDescent="0.25"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</row>
    <row r="1236" spans="29:38" x14ac:dyDescent="0.25"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</row>
    <row r="1237" spans="29:38" x14ac:dyDescent="0.25"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</row>
    <row r="1238" spans="29:38" x14ac:dyDescent="0.25"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</row>
    <row r="1239" spans="29:38" x14ac:dyDescent="0.25"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</row>
    <row r="1240" spans="29:38" x14ac:dyDescent="0.25"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</row>
    <row r="1241" spans="29:38" x14ac:dyDescent="0.25"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</row>
    <row r="1242" spans="29:38" x14ac:dyDescent="0.25"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</row>
    <row r="1243" spans="29:38" x14ac:dyDescent="0.25"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</row>
    <row r="1244" spans="29:38" x14ac:dyDescent="0.25"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</row>
    <row r="1245" spans="29:38" x14ac:dyDescent="0.25"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</row>
    <row r="1246" spans="29:38" x14ac:dyDescent="0.25"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</row>
    <row r="1247" spans="29:38" x14ac:dyDescent="0.25"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</row>
    <row r="1248" spans="29:38" x14ac:dyDescent="0.25"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</row>
    <row r="1249" spans="29:38" x14ac:dyDescent="0.25"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</row>
    <row r="1250" spans="29:38" x14ac:dyDescent="0.25"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</row>
    <row r="1251" spans="29:38" x14ac:dyDescent="0.25"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</row>
    <row r="1252" spans="29:38" x14ac:dyDescent="0.25"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</row>
    <row r="1253" spans="29:38" x14ac:dyDescent="0.25"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</row>
    <row r="1254" spans="29:38" x14ac:dyDescent="0.25"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</row>
    <row r="1255" spans="29:38" x14ac:dyDescent="0.25"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</row>
    <row r="1256" spans="29:38" x14ac:dyDescent="0.25"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</row>
    <row r="1257" spans="29:38" x14ac:dyDescent="0.25"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</row>
    <row r="1258" spans="29:38" x14ac:dyDescent="0.25"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</row>
    <row r="1259" spans="29:38" x14ac:dyDescent="0.25"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</row>
    <row r="1260" spans="29:38" x14ac:dyDescent="0.25"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</row>
    <row r="1261" spans="29:38" x14ac:dyDescent="0.25"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</row>
    <row r="1262" spans="29:38" x14ac:dyDescent="0.25"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</row>
    <row r="1263" spans="29:38" x14ac:dyDescent="0.25"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</row>
    <row r="1264" spans="29:38" x14ac:dyDescent="0.25"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</row>
    <row r="1265" spans="29:38" x14ac:dyDescent="0.25"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</row>
    <row r="1266" spans="29:38" x14ac:dyDescent="0.25"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</row>
    <row r="1267" spans="29:38" x14ac:dyDescent="0.25"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</row>
    <row r="1268" spans="29:38" x14ac:dyDescent="0.25"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</row>
    <row r="1269" spans="29:38" x14ac:dyDescent="0.25"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</row>
    <row r="1270" spans="29:38" x14ac:dyDescent="0.25"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</row>
    <row r="1271" spans="29:38" x14ac:dyDescent="0.25"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</row>
    <row r="1272" spans="29:38" x14ac:dyDescent="0.25"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</row>
    <row r="1273" spans="29:38" x14ac:dyDescent="0.25"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</row>
    <row r="1274" spans="29:38" x14ac:dyDescent="0.25"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</row>
    <row r="1275" spans="29:38" x14ac:dyDescent="0.25"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</row>
    <row r="1276" spans="29:38" x14ac:dyDescent="0.25"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</row>
    <row r="1277" spans="29:38" x14ac:dyDescent="0.25"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</row>
    <row r="1278" spans="29:38" x14ac:dyDescent="0.25"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</row>
    <row r="1279" spans="29:38" x14ac:dyDescent="0.25"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</row>
    <row r="1280" spans="29:38" x14ac:dyDescent="0.25"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</row>
    <row r="1281" spans="29:38" x14ac:dyDescent="0.25"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</row>
    <row r="1282" spans="29:38" x14ac:dyDescent="0.25"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</row>
    <row r="1283" spans="29:38" x14ac:dyDescent="0.25"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</row>
    <row r="1284" spans="29:38" x14ac:dyDescent="0.25"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</row>
    <row r="1285" spans="29:38" x14ac:dyDescent="0.25"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</row>
    <row r="1286" spans="29:38" x14ac:dyDescent="0.25"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</row>
    <row r="1287" spans="29:38" x14ac:dyDescent="0.25"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</row>
    <row r="1288" spans="29:38" x14ac:dyDescent="0.25"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</row>
    <row r="1289" spans="29:38" x14ac:dyDescent="0.25"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</row>
    <row r="1290" spans="29:38" x14ac:dyDescent="0.25"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</row>
    <row r="1291" spans="29:38" x14ac:dyDescent="0.25"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</row>
    <row r="1292" spans="29:38" x14ac:dyDescent="0.25"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</row>
    <row r="1293" spans="29:38" x14ac:dyDescent="0.25"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</row>
    <row r="1294" spans="29:38" x14ac:dyDescent="0.25"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</row>
    <row r="1295" spans="29:38" x14ac:dyDescent="0.25"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</row>
    <row r="1296" spans="29:38" x14ac:dyDescent="0.25"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</row>
    <row r="1297" spans="29:38" x14ac:dyDescent="0.25"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</row>
    <row r="1298" spans="29:38" x14ac:dyDescent="0.25"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</row>
    <row r="1299" spans="29:38" x14ac:dyDescent="0.25"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</row>
    <row r="1300" spans="29:38" x14ac:dyDescent="0.25"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</row>
    <row r="1301" spans="29:38" x14ac:dyDescent="0.25"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</row>
    <row r="1302" spans="29:38" x14ac:dyDescent="0.25"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</row>
    <row r="1303" spans="29:38" x14ac:dyDescent="0.25"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</row>
    <row r="1304" spans="29:38" x14ac:dyDescent="0.25"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</row>
    <row r="1305" spans="29:38" x14ac:dyDescent="0.25"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</row>
    <row r="1306" spans="29:38" x14ac:dyDescent="0.25"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</row>
    <row r="1307" spans="29:38" x14ac:dyDescent="0.25"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</row>
    <row r="1308" spans="29:38" x14ac:dyDescent="0.25"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</row>
    <row r="1309" spans="29:38" x14ac:dyDescent="0.25"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</row>
    <row r="1310" spans="29:38" x14ac:dyDescent="0.25"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</row>
    <row r="1311" spans="29:38" x14ac:dyDescent="0.25"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</row>
    <row r="1312" spans="29:38" x14ac:dyDescent="0.25"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</row>
    <row r="1313" spans="29:38" x14ac:dyDescent="0.25"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</row>
    <row r="1314" spans="29:38" x14ac:dyDescent="0.25"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</row>
    <row r="1315" spans="29:38" x14ac:dyDescent="0.25"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</row>
    <row r="1316" spans="29:38" x14ac:dyDescent="0.25"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</row>
    <row r="1317" spans="29:38" x14ac:dyDescent="0.25"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</row>
    <row r="1318" spans="29:38" x14ac:dyDescent="0.25"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</row>
    <row r="1319" spans="29:38" x14ac:dyDescent="0.25"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</row>
    <row r="1320" spans="29:38" x14ac:dyDescent="0.25"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</row>
    <row r="1321" spans="29:38" x14ac:dyDescent="0.25"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</row>
    <row r="1322" spans="29:38" x14ac:dyDescent="0.25"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</row>
    <row r="1323" spans="29:38" x14ac:dyDescent="0.25"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</row>
    <row r="1324" spans="29:38" x14ac:dyDescent="0.25"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</row>
    <row r="1325" spans="29:38" x14ac:dyDescent="0.25"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</row>
    <row r="1326" spans="29:38" x14ac:dyDescent="0.25"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</row>
    <row r="1327" spans="29:38" x14ac:dyDescent="0.25"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</row>
    <row r="1328" spans="29:38" x14ac:dyDescent="0.25"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</row>
    <row r="1329" spans="29:38" x14ac:dyDescent="0.25"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</row>
    <row r="1330" spans="29:38" x14ac:dyDescent="0.25"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</row>
    <row r="1331" spans="29:38" x14ac:dyDescent="0.25"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</row>
    <row r="1332" spans="29:38" x14ac:dyDescent="0.25"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</row>
    <row r="1333" spans="29:38" x14ac:dyDescent="0.25"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</row>
    <row r="1334" spans="29:38" x14ac:dyDescent="0.25"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</row>
    <row r="1335" spans="29:38" x14ac:dyDescent="0.25"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</row>
    <row r="1336" spans="29:38" x14ac:dyDescent="0.25"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</row>
    <row r="1337" spans="29:38" x14ac:dyDescent="0.25"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</row>
    <row r="1338" spans="29:38" x14ac:dyDescent="0.25"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</row>
    <row r="1339" spans="29:38" x14ac:dyDescent="0.25"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</row>
    <row r="1340" spans="29:38" x14ac:dyDescent="0.25"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</row>
    <row r="1341" spans="29:38" x14ac:dyDescent="0.25"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</row>
    <row r="1342" spans="29:38" x14ac:dyDescent="0.25"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</row>
    <row r="1343" spans="29:38" x14ac:dyDescent="0.25"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</row>
    <row r="1344" spans="29:38" x14ac:dyDescent="0.25"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</row>
    <row r="1345" spans="29:38" x14ac:dyDescent="0.25"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</row>
    <row r="1346" spans="29:38" x14ac:dyDescent="0.25"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</row>
    <row r="1347" spans="29:38" x14ac:dyDescent="0.25"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</row>
    <row r="1348" spans="29:38" x14ac:dyDescent="0.25"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</row>
    <row r="1349" spans="29:38" x14ac:dyDescent="0.25"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</row>
    <row r="1350" spans="29:38" x14ac:dyDescent="0.25"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</row>
    <row r="1351" spans="29:38" x14ac:dyDescent="0.25"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</row>
    <row r="1352" spans="29:38" x14ac:dyDescent="0.25"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</row>
    <row r="1353" spans="29:38" x14ac:dyDescent="0.25"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</row>
    <row r="1354" spans="29:38" x14ac:dyDescent="0.25"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</row>
    <row r="1355" spans="29:38" x14ac:dyDescent="0.25"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</row>
    <row r="1356" spans="29:38" x14ac:dyDescent="0.25"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</row>
    <row r="1357" spans="29:38" x14ac:dyDescent="0.25"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</row>
    <row r="1358" spans="29:38" x14ac:dyDescent="0.25"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</row>
    <row r="1359" spans="29:38" x14ac:dyDescent="0.25"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</row>
    <row r="1360" spans="29:38" x14ac:dyDescent="0.25"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</row>
    <row r="1361" spans="29:38" x14ac:dyDescent="0.25"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</row>
    <row r="1362" spans="29:38" x14ac:dyDescent="0.25"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</row>
    <row r="1363" spans="29:38" x14ac:dyDescent="0.25"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</row>
    <row r="1364" spans="29:38" x14ac:dyDescent="0.25"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</row>
    <row r="1365" spans="29:38" x14ac:dyDescent="0.25"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</row>
    <row r="1366" spans="29:38" x14ac:dyDescent="0.25"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</row>
    <row r="1367" spans="29:38" x14ac:dyDescent="0.25"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</row>
    <row r="1368" spans="29:38" x14ac:dyDescent="0.25"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</row>
    <row r="1369" spans="29:38" x14ac:dyDescent="0.25"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</row>
    <row r="1370" spans="29:38" x14ac:dyDescent="0.25"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</row>
    <row r="1371" spans="29:38" x14ac:dyDescent="0.25"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</row>
    <row r="1372" spans="29:38" x14ac:dyDescent="0.25"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</row>
    <row r="1373" spans="29:38" x14ac:dyDescent="0.25"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</row>
    <row r="1374" spans="29:38" x14ac:dyDescent="0.25"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</row>
    <row r="1375" spans="29:38" x14ac:dyDescent="0.25"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</row>
    <row r="1376" spans="29:38" x14ac:dyDescent="0.25"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</row>
    <row r="1377" spans="29:38" x14ac:dyDescent="0.25"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</row>
    <row r="1378" spans="29:38" x14ac:dyDescent="0.25"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</row>
    <row r="1379" spans="29:38" x14ac:dyDescent="0.25"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</row>
    <row r="1380" spans="29:38" x14ac:dyDescent="0.25"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</row>
    <row r="1381" spans="29:38" x14ac:dyDescent="0.25"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</row>
    <row r="1382" spans="29:38" x14ac:dyDescent="0.25"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</row>
    <row r="1383" spans="29:38" x14ac:dyDescent="0.25"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</row>
    <row r="1384" spans="29:38" x14ac:dyDescent="0.25"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</row>
    <row r="1385" spans="29:38" x14ac:dyDescent="0.25"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</row>
    <row r="1386" spans="29:38" x14ac:dyDescent="0.25"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</row>
    <row r="1387" spans="29:38" x14ac:dyDescent="0.25"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</row>
    <row r="1388" spans="29:38" x14ac:dyDescent="0.25"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</row>
    <row r="1389" spans="29:38" x14ac:dyDescent="0.25"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</row>
    <row r="1390" spans="29:38" x14ac:dyDescent="0.25"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</row>
    <row r="1391" spans="29:38" x14ac:dyDescent="0.25"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</row>
    <row r="1392" spans="29:38" x14ac:dyDescent="0.25"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</row>
    <row r="1393" spans="29:38" x14ac:dyDescent="0.25"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</row>
    <row r="1394" spans="29:38" x14ac:dyDescent="0.25"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</row>
    <row r="1395" spans="29:38" x14ac:dyDescent="0.25"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</row>
    <row r="1396" spans="29:38" x14ac:dyDescent="0.25"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</row>
    <row r="1397" spans="29:38" x14ac:dyDescent="0.25"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</row>
    <row r="1398" spans="29:38" x14ac:dyDescent="0.25"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</row>
    <row r="1399" spans="29:38" x14ac:dyDescent="0.25"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</row>
    <row r="1400" spans="29:38" x14ac:dyDescent="0.25"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</row>
    <row r="1401" spans="29:38" x14ac:dyDescent="0.25"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</row>
    <row r="1402" spans="29:38" x14ac:dyDescent="0.25"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</row>
    <row r="1403" spans="29:38" x14ac:dyDescent="0.25"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</row>
    <row r="1404" spans="29:38" x14ac:dyDescent="0.25"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</row>
    <row r="1405" spans="29:38" x14ac:dyDescent="0.25"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</row>
    <row r="1406" spans="29:38" x14ac:dyDescent="0.25"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</row>
    <row r="1407" spans="29:38" x14ac:dyDescent="0.25"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</row>
    <row r="1408" spans="29:38" x14ac:dyDescent="0.25"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</row>
    <row r="1409" spans="29:38" x14ac:dyDescent="0.25"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</row>
    <row r="1410" spans="29:38" x14ac:dyDescent="0.25"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</row>
    <row r="1411" spans="29:38" x14ac:dyDescent="0.25"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</row>
    <row r="1412" spans="29:38" x14ac:dyDescent="0.25"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</row>
    <row r="1413" spans="29:38" x14ac:dyDescent="0.25"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</row>
    <row r="1414" spans="29:38" x14ac:dyDescent="0.25"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</row>
    <row r="1415" spans="29:38" x14ac:dyDescent="0.25"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</row>
    <row r="1416" spans="29:38" x14ac:dyDescent="0.25"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</row>
    <row r="1417" spans="29:38" x14ac:dyDescent="0.25"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</row>
    <row r="1418" spans="29:38" x14ac:dyDescent="0.25"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</row>
    <row r="1419" spans="29:38" x14ac:dyDescent="0.25"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</row>
    <row r="1420" spans="29:38" x14ac:dyDescent="0.25"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</row>
    <row r="1421" spans="29:38" x14ac:dyDescent="0.25"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</row>
    <row r="1422" spans="29:38" x14ac:dyDescent="0.25"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</row>
    <row r="1423" spans="29:38" x14ac:dyDescent="0.25"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</row>
    <row r="1424" spans="29:38" x14ac:dyDescent="0.25"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</row>
    <row r="1425" spans="29:38" x14ac:dyDescent="0.25"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</row>
    <row r="1426" spans="29:38" x14ac:dyDescent="0.25"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</row>
    <row r="1427" spans="29:38" x14ac:dyDescent="0.25"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</row>
    <row r="1428" spans="29:38" x14ac:dyDescent="0.25"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</row>
    <row r="1429" spans="29:38" x14ac:dyDescent="0.25"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</row>
    <row r="1430" spans="29:38" x14ac:dyDescent="0.25"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</row>
    <row r="1431" spans="29:38" x14ac:dyDescent="0.25"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</row>
    <row r="1432" spans="29:38" x14ac:dyDescent="0.25"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</row>
    <row r="1433" spans="29:38" x14ac:dyDescent="0.25"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</row>
    <row r="1434" spans="29:38" x14ac:dyDescent="0.25"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</row>
    <row r="1435" spans="29:38" x14ac:dyDescent="0.25"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</row>
    <row r="1436" spans="29:38" x14ac:dyDescent="0.25"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</row>
    <row r="1437" spans="29:38" x14ac:dyDescent="0.25"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</row>
    <row r="1438" spans="29:38" x14ac:dyDescent="0.25"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</row>
    <row r="1439" spans="29:38" x14ac:dyDescent="0.25"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</row>
    <row r="1440" spans="29:38" x14ac:dyDescent="0.25"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</row>
    <row r="1441" spans="29:38" x14ac:dyDescent="0.25"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</row>
    <row r="1442" spans="29:38" x14ac:dyDescent="0.25"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</row>
    <row r="1443" spans="29:38" x14ac:dyDescent="0.25"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</row>
    <row r="1444" spans="29:38" x14ac:dyDescent="0.25"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</row>
    <row r="1445" spans="29:38" x14ac:dyDescent="0.25"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</row>
    <row r="1446" spans="29:38" x14ac:dyDescent="0.25"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</row>
    <row r="1447" spans="29:38" x14ac:dyDescent="0.25"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</row>
    <row r="1448" spans="29:38" x14ac:dyDescent="0.25"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</row>
    <row r="1449" spans="29:38" x14ac:dyDescent="0.25"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</row>
    <row r="1450" spans="29:38" x14ac:dyDescent="0.25"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</row>
    <row r="1451" spans="29:38" x14ac:dyDescent="0.25"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</row>
    <row r="1452" spans="29:38" x14ac:dyDescent="0.25"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</row>
    <row r="1453" spans="29:38" x14ac:dyDescent="0.25"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</row>
    <row r="1454" spans="29:38" x14ac:dyDescent="0.25"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</row>
    <row r="1455" spans="29:38" x14ac:dyDescent="0.25"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</row>
    <row r="1456" spans="29:38" x14ac:dyDescent="0.25"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</row>
    <row r="1457" spans="29:38" x14ac:dyDescent="0.25"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</row>
    <row r="1458" spans="29:38" x14ac:dyDescent="0.25"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</row>
    <row r="1459" spans="29:38" x14ac:dyDescent="0.25"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</row>
    <row r="1460" spans="29:38" x14ac:dyDescent="0.25"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</row>
    <row r="1461" spans="29:38" x14ac:dyDescent="0.25"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</row>
    <row r="1462" spans="29:38" x14ac:dyDescent="0.25"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</row>
    <row r="1463" spans="29:38" x14ac:dyDescent="0.25"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</row>
    <row r="1464" spans="29:38" x14ac:dyDescent="0.25"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</row>
    <row r="1465" spans="29:38" x14ac:dyDescent="0.25"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</row>
    <row r="1466" spans="29:38" x14ac:dyDescent="0.25"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</row>
    <row r="1467" spans="29:38" x14ac:dyDescent="0.25"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</row>
    <row r="1468" spans="29:38" x14ac:dyDescent="0.25"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</row>
    <row r="1469" spans="29:38" x14ac:dyDescent="0.25"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</row>
    <row r="1470" spans="29:38" x14ac:dyDescent="0.25"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</row>
    <row r="1471" spans="29:38" x14ac:dyDescent="0.25"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</row>
    <row r="1472" spans="29:38" x14ac:dyDescent="0.25"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</row>
    <row r="1473" spans="29:38" x14ac:dyDescent="0.25"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</row>
    <row r="1474" spans="29:38" x14ac:dyDescent="0.25"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</row>
    <row r="1475" spans="29:38" x14ac:dyDescent="0.25"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</row>
    <row r="1476" spans="29:38" x14ac:dyDescent="0.25"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</row>
    <row r="1477" spans="29:38" x14ac:dyDescent="0.25"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</row>
    <row r="1478" spans="29:38" x14ac:dyDescent="0.25"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</row>
    <row r="1479" spans="29:38" x14ac:dyDescent="0.25"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</row>
    <row r="1480" spans="29:38" x14ac:dyDescent="0.25"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</row>
    <row r="1481" spans="29:38" x14ac:dyDescent="0.25"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</row>
    <row r="1482" spans="29:38" x14ac:dyDescent="0.25"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</row>
    <row r="1483" spans="29:38" x14ac:dyDescent="0.25"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</row>
    <row r="1484" spans="29:38" x14ac:dyDescent="0.25"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</row>
    <row r="1485" spans="29:38" x14ac:dyDescent="0.25"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</row>
    <row r="1486" spans="29:38" x14ac:dyDescent="0.25"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</row>
    <row r="1487" spans="29:38" x14ac:dyDescent="0.25"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</row>
    <row r="1488" spans="29:38" x14ac:dyDescent="0.25"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</row>
    <row r="1489" spans="29:38" x14ac:dyDescent="0.25"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</row>
    <row r="1490" spans="29:38" x14ac:dyDescent="0.25"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</row>
    <row r="1491" spans="29:38" x14ac:dyDescent="0.25"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</row>
    <row r="1492" spans="29:38" x14ac:dyDescent="0.25"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</row>
    <row r="1493" spans="29:38" x14ac:dyDescent="0.25"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</row>
    <row r="1494" spans="29:38" x14ac:dyDescent="0.25"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</row>
    <row r="1495" spans="29:38" x14ac:dyDescent="0.25"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</row>
    <row r="1496" spans="29:38" x14ac:dyDescent="0.25"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</row>
    <row r="1497" spans="29:38" x14ac:dyDescent="0.25"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</row>
    <row r="1498" spans="29:38" x14ac:dyDescent="0.25"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</row>
    <row r="1499" spans="29:38" x14ac:dyDescent="0.25"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</row>
    <row r="1500" spans="29:38" x14ac:dyDescent="0.25"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</row>
    <row r="1501" spans="29:38" x14ac:dyDescent="0.25"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</row>
    <row r="1502" spans="29:38" x14ac:dyDescent="0.25"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</row>
    <row r="1503" spans="29:38" x14ac:dyDescent="0.25"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</row>
    <row r="1504" spans="29:38" x14ac:dyDescent="0.25"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</row>
    <row r="1505" spans="29:38" x14ac:dyDescent="0.25"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</row>
    <row r="1506" spans="29:38" x14ac:dyDescent="0.25"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</row>
    <row r="1507" spans="29:38" x14ac:dyDescent="0.25"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</row>
    <row r="1508" spans="29:38" x14ac:dyDescent="0.25"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</row>
    <row r="1509" spans="29:38" x14ac:dyDescent="0.25"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</row>
    <row r="1510" spans="29:38" x14ac:dyDescent="0.25"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</row>
    <row r="1511" spans="29:38" x14ac:dyDescent="0.25"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</row>
    <row r="1512" spans="29:38" x14ac:dyDescent="0.25"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</row>
    <row r="1513" spans="29:38" x14ac:dyDescent="0.25"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</row>
    <row r="1514" spans="29:38" x14ac:dyDescent="0.25"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</row>
    <row r="1515" spans="29:38" x14ac:dyDescent="0.25"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</row>
    <row r="1516" spans="29:38" x14ac:dyDescent="0.25"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</row>
    <row r="1517" spans="29:38" x14ac:dyDescent="0.25"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</row>
    <row r="1518" spans="29:38" x14ac:dyDescent="0.25"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</row>
    <row r="1519" spans="29:38" x14ac:dyDescent="0.25"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</row>
    <row r="1520" spans="29:38" x14ac:dyDescent="0.25"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</row>
    <row r="1521" spans="29:38" x14ac:dyDescent="0.25"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</row>
    <row r="1522" spans="29:38" x14ac:dyDescent="0.25"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</row>
    <row r="1523" spans="29:38" x14ac:dyDescent="0.25"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</row>
    <row r="1524" spans="29:38" x14ac:dyDescent="0.25"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</row>
    <row r="1525" spans="29:38" x14ac:dyDescent="0.25"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</row>
    <row r="1526" spans="29:38" x14ac:dyDescent="0.25"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</row>
    <row r="1527" spans="29:38" x14ac:dyDescent="0.25"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</row>
    <row r="1528" spans="29:38" x14ac:dyDescent="0.25"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</row>
    <row r="1529" spans="29:38" x14ac:dyDescent="0.25"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</row>
    <row r="1530" spans="29:38" x14ac:dyDescent="0.25"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</row>
    <row r="1531" spans="29:38" x14ac:dyDescent="0.25"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</row>
    <row r="1532" spans="29:38" x14ac:dyDescent="0.25"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</row>
    <row r="1533" spans="29:38" x14ac:dyDescent="0.25"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</row>
    <row r="1534" spans="29:38" x14ac:dyDescent="0.25"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</row>
    <row r="1535" spans="29:38" x14ac:dyDescent="0.25"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</row>
    <row r="1536" spans="29:38" x14ac:dyDescent="0.25"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</row>
    <row r="1537" spans="29:38" x14ac:dyDescent="0.25"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</row>
    <row r="1538" spans="29:38" x14ac:dyDescent="0.25"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</row>
    <row r="1539" spans="29:38" x14ac:dyDescent="0.25"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</row>
    <row r="1540" spans="29:38" x14ac:dyDescent="0.25"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</row>
    <row r="1541" spans="29:38" x14ac:dyDescent="0.25"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</row>
    <row r="1542" spans="29:38" x14ac:dyDescent="0.25"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</row>
    <row r="1543" spans="29:38" x14ac:dyDescent="0.25"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</row>
    <row r="1544" spans="29:38" x14ac:dyDescent="0.25"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</row>
    <row r="1545" spans="29:38" x14ac:dyDescent="0.25"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</row>
    <row r="1546" spans="29:38" x14ac:dyDescent="0.25"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</row>
    <row r="1547" spans="29:38" x14ac:dyDescent="0.25"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</row>
    <row r="1548" spans="29:38" x14ac:dyDescent="0.25"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</row>
    <row r="1549" spans="29:38" x14ac:dyDescent="0.25"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</row>
    <row r="1550" spans="29:38" x14ac:dyDescent="0.25"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</row>
    <row r="1551" spans="29:38" x14ac:dyDescent="0.25"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</row>
    <row r="1552" spans="29:38" x14ac:dyDescent="0.25"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</row>
    <row r="1553" spans="29:38" x14ac:dyDescent="0.25"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</row>
    <row r="1554" spans="29:38" x14ac:dyDescent="0.25"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</row>
    <row r="1555" spans="29:38" x14ac:dyDescent="0.25"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</row>
    <row r="1556" spans="29:38" x14ac:dyDescent="0.25"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</row>
    <row r="1557" spans="29:38" x14ac:dyDescent="0.25"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</row>
    <row r="1558" spans="29:38" x14ac:dyDescent="0.25"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</row>
    <row r="1559" spans="29:38" x14ac:dyDescent="0.25"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</row>
    <row r="1560" spans="29:38" x14ac:dyDescent="0.25"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</row>
    <row r="1561" spans="29:38" x14ac:dyDescent="0.25"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</row>
    <row r="1562" spans="29:38" x14ac:dyDescent="0.25"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</row>
    <row r="1563" spans="29:38" x14ac:dyDescent="0.25"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</row>
    <row r="1564" spans="29:38" x14ac:dyDescent="0.25"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</row>
    <row r="1565" spans="29:38" x14ac:dyDescent="0.25"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</row>
    <row r="1566" spans="29:38" x14ac:dyDescent="0.25"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</row>
    <row r="1567" spans="29:38" x14ac:dyDescent="0.25"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</row>
    <row r="1568" spans="29:38" x14ac:dyDescent="0.25"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</row>
    <row r="1569" spans="29:38" x14ac:dyDescent="0.25"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</row>
    <row r="1570" spans="29:38" x14ac:dyDescent="0.25"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</row>
    <row r="1571" spans="29:38" x14ac:dyDescent="0.25"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</row>
    <row r="1572" spans="29:38" x14ac:dyDescent="0.25"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</row>
    <row r="1573" spans="29:38" x14ac:dyDescent="0.25"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</row>
    <row r="1574" spans="29:38" x14ac:dyDescent="0.25"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</row>
    <row r="1575" spans="29:38" x14ac:dyDescent="0.25"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</row>
    <row r="1576" spans="29:38" x14ac:dyDescent="0.25"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</row>
    <row r="1577" spans="29:38" x14ac:dyDescent="0.25"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</row>
    <row r="1578" spans="29:38" x14ac:dyDescent="0.25"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</row>
    <row r="1579" spans="29:38" x14ac:dyDescent="0.25"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</row>
    <row r="1580" spans="29:38" x14ac:dyDescent="0.25"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</row>
    <row r="1581" spans="29:38" x14ac:dyDescent="0.25"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</row>
    <row r="1582" spans="29:38" x14ac:dyDescent="0.25"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</row>
    <row r="1583" spans="29:38" x14ac:dyDescent="0.25"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</row>
    <row r="1584" spans="29:38" x14ac:dyDescent="0.25"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</row>
    <row r="1585" spans="29:38" x14ac:dyDescent="0.25"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</row>
    <row r="1586" spans="29:38" x14ac:dyDescent="0.25"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</row>
    <row r="1587" spans="29:38" x14ac:dyDescent="0.25"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</row>
    <row r="1588" spans="29:38" x14ac:dyDescent="0.25"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</row>
    <row r="1589" spans="29:38" x14ac:dyDescent="0.25"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</row>
    <row r="1590" spans="29:38" x14ac:dyDescent="0.25"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</row>
    <row r="1591" spans="29:38" x14ac:dyDescent="0.25"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</row>
    <row r="1592" spans="29:38" x14ac:dyDescent="0.25"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</row>
    <row r="1593" spans="29:38" x14ac:dyDescent="0.25"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</row>
    <row r="1594" spans="29:38" x14ac:dyDescent="0.25"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</row>
    <row r="1595" spans="29:38" x14ac:dyDescent="0.25"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</row>
    <row r="1596" spans="29:38" x14ac:dyDescent="0.25"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</row>
    <row r="1597" spans="29:38" x14ac:dyDescent="0.25"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</row>
    <row r="1598" spans="29:38" x14ac:dyDescent="0.25"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</row>
    <row r="1599" spans="29:38" x14ac:dyDescent="0.25"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</row>
    <row r="1600" spans="29:38" x14ac:dyDescent="0.25"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</row>
    <row r="1601" spans="29:38" x14ac:dyDescent="0.25"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</row>
    <row r="1602" spans="29:38" x14ac:dyDescent="0.25"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</row>
    <row r="1603" spans="29:38" x14ac:dyDescent="0.25"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</row>
    <row r="1604" spans="29:38" x14ac:dyDescent="0.25"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</row>
    <row r="1605" spans="29:38" x14ac:dyDescent="0.25"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</row>
    <row r="1606" spans="29:38" x14ac:dyDescent="0.25"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</row>
    <row r="1607" spans="29:38" x14ac:dyDescent="0.25"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</row>
    <row r="1608" spans="29:38" x14ac:dyDescent="0.25"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</row>
    <row r="1609" spans="29:38" x14ac:dyDescent="0.25"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</row>
    <row r="1610" spans="29:38" x14ac:dyDescent="0.25"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</row>
    <row r="1611" spans="29:38" x14ac:dyDescent="0.25"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</row>
    <row r="1612" spans="29:38" x14ac:dyDescent="0.25"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</row>
    <row r="1613" spans="29:38" x14ac:dyDescent="0.25"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</row>
    <row r="1614" spans="29:38" x14ac:dyDescent="0.25"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</row>
    <row r="1615" spans="29:38" x14ac:dyDescent="0.25"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</row>
    <row r="1616" spans="29:38" x14ac:dyDescent="0.25"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</row>
    <row r="1617" spans="29:38" x14ac:dyDescent="0.25"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</row>
    <row r="1618" spans="29:38" x14ac:dyDescent="0.25"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</row>
    <row r="1619" spans="29:38" x14ac:dyDescent="0.25"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</row>
    <row r="1620" spans="29:38" x14ac:dyDescent="0.25"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</row>
    <row r="1621" spans="29:38" x14ac:dyDescent="0.25"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</row>
    <row r="1622" spans="29:38" x14ac:dyDescent="0.25"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</row>
    <row r="1623" spans="29:38" x14ac:dyDescent="0.25"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</row>
    <row r="1624" spans="29:38" x14ac:dyDescent="0.25"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</row>
    <row r="1625" spans="29:38" x14ac:dyDescent="0.25"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</row>
    <row r="1626" spans="29:38" x14ac:dyDescent="0.25"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</row>
    <row r="1627" spans="29:38" x14ac:dyDescent="0.25"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</row>
    <row r="1628" spans="29:38" x14ac:dyDescent="0.25"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</row>
    <row r="1629" spans="29:38" x14ac:dyDescent="0.25"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</row>
    <row r="1630" spans="29:38" x14ac:dyDescent="0.25"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</row>
    <row r="1631" spans="29:38" x14ac:dyDescent="0.25"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</row>
    <row r="1632" spans="29:38" x14ac:dyDescent="0.25"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</row>
    <row r="1633" spans="29:38" x14ac:dyDescent="0.25"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</row>
    <row r="1634" spans="29:38" x14ac:dyDescent="0.25"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</row>
    <row r="1635" spans="29:38" x14ac:dyDescent="0.25"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</row>
    <row r="1636" spans="29:38" x14ac:dyDescent="0.25"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</row>
    <row r="1637" spans="29:38" x14ac:dyDescent="0.25"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</row>
    <row r="1638" spans="29:38" x14ac:dyDescent="0.25"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</row>
    <row r="1639" spans="29:38" x14ac:dyDescent="0.25"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</row>
    <row r="1640" spans="29:38" x14ac:dyDescent="0.25"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</row>
    <row r="1641" spans="29:38" x14ac:dyDescent="0.25"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</row>
    <row r="1642" spans="29:38" x14ac:dyDescent="0.25"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</row>
    <row r="1643" spans="29:38" x14ac:dyDescent="0.25"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</row>
    <row r="1644" spans="29:38" x14ac:dyDescent="0.25"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</row>
    <row r="1645" spans="29:38" x14ac:dyDescent="0.25"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</row>
    <row r="1646" spans="29:38" x14ac:dyDescent="0.25"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</row>
    <row r="1647" spans="29:38" x14ac:dyDescent="0.25"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</row>
    <row r="1648" spans="29:38" x14ac:dyDescent="0.25"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</row>
    <row r="1649" spans="29:38" x14ac:dyDescent="0.25"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</row>
    <row r="1650" spans="29:38" x14ac:dyDescent="0.25"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</row>
    <row r="1651" spans="29:38" x14ac:dyDescent="0.25"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</row>
    <row r="1652" spans="29:38" x14ac:dyDescent="0.25"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</row>
    <row r="1653" spans="29:38" x14ac:dyDescent="0.25"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</row>
    <row r="1654" spans="29:38" x14ac:dyDescent="0.25"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</row>
    <row r="1655" spans="29:38" x14ac:dyDescent="0.25"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</row>
    <row r="1656" spans="29:38" x14ac:dyDescent="0.25"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</row>
    <row r="1657" spans="29:38" x14ac:dyDescent="0.25"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</row>
    <row r="1658" spans="29:38" x14ac:dyDescent="0.25"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</row>
    <row r="1659" spans="29:38" x14ac:dyDescent="0.25"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</row>
    <row r="1660" spans="29:38" x14ac:dyDescent="0.25"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</row>
    <row r="1661" spans="29:38" x14ac:dyDescent="0.25"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</row>
    <row r="1662" spans="29:38" x14ac:dyDescent="0.25"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</row>
    <row r="1663" spans="29:38" x14ac:dyDescent="0.25"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</row>
    <row r="1664" spans="29:38" x14ac:dyDescent="0.25"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</row>
    <row r="1665" spans="29:38" x14ac:dyDescent="0.25"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</row>
    <row r="1666" spans="29:38" x14ac:dyDescent="0.25"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</row>
    <row r="1667" spans="29:38" x14ac:dyDescent="0.25"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</row>
    <row r="1668" spans="29:38" x14ac:dyDescent="0.25"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</row>
    <row r="1669" spans="29:38" x14ac:dyDescent="0.25"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</row>
    <row r="1670" spans="29:38" x14ac:dyDescent="0.25"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</row>
    <row r="1671" spans="29:38" x14ac:dyDescent="0.25"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</row>
    <row r="1672" spans="29:38" x14ac:dyDescent="0.25"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</row>
    <row r="1673" spans="29:38" x14ac:dyDescent="0.25"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</row>
    <row r="1674" spans="29:38" x14ac:dyDescent="0.25"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</row>
    <row r="1675" spans="29:38" x14ac:dyDescent="0.25"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</row>
    <row r="1676" spans="29:38" x14ac:dyDescent="0.25"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</row>
    <row r="1677" spans="29:38" x14ac:dyDescent="0.25"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</row>
    <row r="1678" spans="29:38" x14ac:dyDescent="0.25"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</row>
    <row r="1679" spans="29:38" x14ac:dyDescent="0.25"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</row>
    <row r="1680" spans="29:38" x14ac:dyDescent="0.25"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</row>
    <row r="1681" spans="29:38" x14ac:dyDescent="0.25"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</row>
    <row r="1682" spans="29:38" x14ac:dyDescent="0.25"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</row>
    <row r="1683" spans="29:38" x14ac:dyDescent="0.25"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</row>
    <row r="1684" spans="29:38" x14ac:dyDescent="0.25"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</row>
    <row r="1685" spans="29:38" x14ac:dyDescent="0.25"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</row>
    <row r="1686" spans="29:38" x14ac:dyDescent="0.25"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</row>
    <row r="1687" spans="29:38" x14ac:dyDescent="0.25"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</row>
    <row r="1688" spans="29:38" x14ac:dyDescent="0.25"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</row>
    <row r="1689" spans="29:38" x14ac:dyDescent="0.25"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</row>
    <row r="1690" spans="29:38" x14ac:dyDescent="0.25"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</row>
    <row r="1691" spans="29:38" x14ac:dyDescent="0.25"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</row>
    <row r="1692" spans="29:38" x14ac:dyDescent="0.25"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</row>
    <row r="1693" spans="29:38" x14ac:dyDescent="0.25"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</row>
    <row r="1694" spans="29:38" x14ac:dyDescent="0.25"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</row>
    <row r="1695" spans="29:38" x14ac:dyDescent="0.25"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</row>
    <row r="1696" spans="29:38" x14ac:dyDescent="0.25"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</row>
    <row r="1697" spans="29:38" x14ac:dyDescent="0.25"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</row>
    <row r="1698" spans="29:38" x14ac:dyDescent="0.25"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</row>
    <row r="1699" spans="29:38" x14ac:dyDescent="0.25"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</row>
    <row r="1700" spans="29:38" x14ac:dyDescent="0.25"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</row>
    <row r="1701" spans="29:38" x14ac:dyDescent="0.25"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</row>
    <row r="1702" spans="29:38" x14ac:dyDescent="0.25"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</row>
    <row r="1703" spans="29:38" x14ac:dyDescent="0.25"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</row>
    <row r="1704" spans="29:38" x14ac:dyDescent="0.25"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</row>
    <row r="1705" spans="29:38" x14ac:dyDescent="0.25"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</row>
    <row r="1706" spans="29:38" x14ac:dyDescent="0.25"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</row>
    <row r="1707" spans="29:38" x14ac:dyDescent="0.25"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</row>
    <row r="1708" spans="29:38" x14ac:dyDescent="0.25"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</row>
    <row r="1709" spans="29:38" x14ac:dyDescent="0.25"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</row>
    <row r="1710" spans="29:38" x14ac:dyDescent="0.25"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</row>
    <row r="1711" spans="29:38" x14ac:dyDescent="0.25"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</row>
    <row r="1712" spans="29:38" x14ac:dyDescent="0.25"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</row>
    <row r="1713" spans="29:38" x14ac:dyDescent="0.25"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</row>
    <row r="1714" spans="29:38" x14ac:dyDescent="0.25"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</row>
    <row r="1715" spans="29:38" x14ac:dyDescent="0.25"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</row>
    <row r="1716" spans="29:38" x14ac:dyDescent="0.25"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</row>
    <row r="1717" spans="29:38" x14ac:dyDescent="0.25"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</row>
    <row r="1718" spans="29:38" x14ac:dyDescent="0.25"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</row>
    <row r="1719" spans="29:38" x14ac:dyDescent="0.25"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</row>
    <row r="1720" spans="29:38" x14ac:dyDescent="0.25"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</row>
    <row r="1721" spans="29:38" x14ac:dyDescent="0.25"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</row>
    <row r="1722" spans="29:38" x14ac:dyDescent="0.25"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</row>
    <row r="1723" spans="29:38" x14ac:dyDescent="0.25"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</row>
    <row r="1724" spans="29:38" x14ac:dyDescent="0.25"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</row>
    <row r="1725" spans="29:38" x14ac:dyDescent="0.25"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</row>
    <row r="1726" spans="29:38" x14ac:dyDescent="0.25"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</row>
    <row r="1727" spans="29:38" x14ac:dyDescent="0.25"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</row>
    <row r="1728" spans="29:38" x14ac:dyDescent="0.25"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</row>
    <row r="1729" spans="29:38" x14ac:dyDescent="0.25"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</row>
    <row r="1730" spans="29:38" x14ac:dyDescent="0.25"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</row>
    <row r="1731" spans="29:38" x14ac:dyDescent="0.25"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</row>
    <row r="1732" spans="29:38" x14ac:dyDescent="0.25"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</row>
    <row r="1733" spans="29:38" x14ac:dyDescent="0.25"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</row>
    <row r="1734" spans="29:38" x14ac:dyDescent="0.25"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</row>
    <row r="1735" spans="29:38" x14ac:dyDescent="0.25"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</row>
    <row r="1736" spans="29:38" x14ac:dyDescent="0.25"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</row>
    <row r="1737" spans="29:38" x14ac:dyDescent="0.25"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</row>
    <row r="1738" spans="29:38" x14ac:dyDescent="0.25"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</row>
    <row r="1739" spans="29:38" x14ac:dyDescent="0.25"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</row>
    <row r="1740" spans="29:38" x14ac:dyDescent="0.25"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</row>
    <row r="1741" spans="29:38" x14ac:dyDescent="0.25"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</row>
    <row r="1742" spans="29:38" x14ac:dyDescent="0.25"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</row>
    <row r="1743" spans="29:38" x14ac:dyDescent="0.25"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</row>
    <row r="1744" spans="29:38" x14ac:dyDescent="0.25"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</row>
    <row r="1745" spans="29:38" x14ac:dyDescent="0.25"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</row>
    <row r="1746" spans="29:38" x14ac:dyDescent="0.25"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</row>
    <row r="1747" spans="29:38" x14ac:dyDescent="0.25"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</row>
    <row r="1748" spans="29:38" x14ac:dyDescent="0.25"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</row>
    <row r="1749" spans="29:38" x14ac:dyDescent="0.25"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</row>
    <row r="1750" spans="29:38" x14ac:dyDescent="0.25"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</row>
    <row r="1751" spans="29:38" x14ac:dyDescent="0.25"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</row>
    <row r="1752" spans="29:38" x14ac:dyDescent="0.25"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</row>
    <row r="1753" spans="29:38" x14ac:dyDescent="0.25"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</row>
    <row r="1754" spans="29:38" x14ac:dyDescent="0.25"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</row>
    <row r="1755" spans="29:38" x14ac:dyDescent="0.25"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</row>
    <row r="1756" spans="29:38" x14ac:dyDescent="0.25"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</row>
    <row r="1757" spans="29:38" x14ac:dyDescent="0.25"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</row>
    <row r="1758" spans="29:38" x14ac:dyDescent="0.25"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</row>
    <row r="1759" spans="29:38" x14ac:dyDescent="0.25"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</row>
    <row r="1760" spans="29:38" x14ac:dyDescent="0.25"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</row>
    <row r="1761" spans="29:38" x14ac:dyDescent="0.25"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</row>
    <row r="1762" spans="29:38" x14ac:dyDescent="0.25"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</row>
    <row r="1763" spans="29:38" x14ac:dyDescent="0.25"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</row>
    <row r="1764" spans="29:38" x14ac:dyDescent="0.25"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</row>
    <row r="1765" spans="29:38" x14ac:dyDescent="0.25"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</row>
    <row r="1766" spans="29:38" x14ac:dyDescent="0.25"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</row>
    <row r="1767" spans="29:38" x14ac:dyDescent="0.25"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</row>
    <row r="1768" spans="29:38" x14ac:dyDescent="0.25"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</row>
    <row r="1769" spans="29:38" x14ac:dyDescent="0.25"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</row>
    <row r="1770" spans="29:38" x14ac:dyDescent="0.25"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</row>
    <row r="1771" spans="29:38" x14ac:dyDescent="0.25"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</row>
    <row r="1772" spans="29:38" x14ac:dyDescent="0.25"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</row>
    <row r="1773" spans="29:38" x14ac:dyDescent="0.25"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</row>
    <row r="1774" spans="29:38" x14ac:dyDescent="0.25"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</row>
    <row r="1775" spans="29:38" x14ac:dyDescent="0.25"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</row>
    <row r="1776" spans="29:38" x14ac:dyDescent="0.25"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</row>
    <row r="1777" spans="29:38" x14ac:dyDescent="0.25"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</row>
    <row r="1778" spans="29:38" x14ac:dyDescent="0.25"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</row>
    <row r="1779" spans="29:38" x14ac:dyDescent="0.25"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</row>
    <row r="1780" spans="29:38" x14ac:dyDescent="0.25"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</row>
    <row r="1781" spans="29:38" x14ac:dyDescent="0.25"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</row>
    <row r="1782" spans="29:38" x14ac:dyDescent="0.25"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</row>
    <row r="1783" spans="29:38" x14ac:dyDescent="0.25"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</row>
    <row r="1784" spans="29:38" x14ac:dyDescent="0.25"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</row>
    <row r="1785" spans="29:38" x14ac:dyDescent="0.25"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</row>
    <row r="1786" spans="29:38" x14ac:dyDescent="0.25"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</row>
    <row r="1787" spans="29:38" x14ac:dyDescent="0.25"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</row>
    <row r="1788" spans="29:38" x14ac:dyDescent="0.25"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</row>
    <row r="1789" spans="29:38" x14ac:dyDescent="0.25"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</row>
    <row r="1790" spans="29:38" x14ac:dyDescent="0.25"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</row>
    <row r="1791" spans="29:38" x14ac:dyDescent="0.25"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</row>
    <row r="1792" spans="29:38" x14ac:dyDescent="0.25"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</row>
    <row r="1793" spans="29:38" x14ac:dyDescent="0.25"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</row>
    <row r="1794" spans="29:38" x14ac:dyDescent="0.25"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</row>
    <row r="1795" spans="29:38" x14ac:dyDescent="0.25"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</row>
    <row r="1796" spans="29:38" x14ac:dyDescent="0.25"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</row>
    <row r="1797" spans="29:38" x14ac:dyDescent="0.25"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</row>
    <row r="1798" spans="29:38" x14ac:dyDescent="0.25"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</row>
    <row r="1799" spans="29:38" x14ac:dyDescent="0.25"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</row>
    <row r="1800" spans="29:38" x14ac:dyDescent="0.25"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</row>
    <row r="1801" spans="29:38" x14ac:dyDescent="0.25"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</row>
    <row r="1802" spans="29:38" x14ac:dyDescent="0.25"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</row>
    <row r="1803" spans="29:38" x14ac:dyDescent="0.25"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</row>
    <row r="1804" spans="29:38" x14ac:dyDescent="0.25"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</row>
    <row r="1805" spans="29:38" x14ac:dyDescent="0.25"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</row>
    <row r="1806" spans="29:38" x14ac:dyDescent="0.25"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</row>
    <row r="1807" spans="29:38" x14ac:dyDescent="0.25"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</row>
    <row r="1808" spans="29:38" x14ac:dyDescent="0.25"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</row>
    <row r="1809" spans="29:38" x14ac:dyDescent="0.25"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</row>
    <row r="1810" spans="29:38" x14ac:dyDescent="0.25"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</row>
    <row r="1811" spans="29:38" x14ac:dyDescent="0.25"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</row>
    <row r="1812" spans="29:38" x14ac:dyDescent="0.25"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</row>
    <row r="1813" spans="29:38" x14ac:dyDescent="0.25"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</row>
    <row r="1814" spans="29:38" x14ac:dyDescent="0.25"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</row>
    <row r="1815" spans="29:38" x14ac:dyDescent="0.25"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</row>
    <row r="1816" spans="29:38" x14ac:dyDescent="0.25"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</row>
    <row r="1817" spans="29:38" x14ac:dyDescent="0.25"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</row>
    <row r="1818" spans="29:38" x14ac:dyDescent="0.25"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</row>
    <row r="1819" spans="29:38" x14ac:dyDescent="0.25"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</row>
    <row r="1820" spans="29:38" x14ac:dyDescent="0.25"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</row>
    <row r="1821" spans="29:38" x14ac:dyDescent="0.25"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</row>
    <row r="1822" spans="29:38" x14ac:dyDescent="0.25"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</row>
    <row r="1823" spans="29:38" x14ac:dyDescent="0.25"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</row>
    <row r="1824" spans="29:38" x14ac:dyDescent="0.25"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7" fitToHeight="0" orientation="landscape" r:id="rId1"/>
  <headerFooter alignWithMargins="0">
    <oddHeader xml:space="preserve">&amp;R&amp;"Meiryo UI,標準"&amp;14Ver.2       </oddHeader>
    <oddFooter>&amp;L注１）　審査は、本書式で行いますので、必ずこの書式を使用してください。　　　　注２）　価格は数量（ｇ）(廃棄量込み）で計算して下さい。
注３）　エネルギーは整数、その他少数点以下第1位（少数点以下第2位を四捨五入）で記載して下さい。　　　　注４）　この献立表は、照会時に備えて、必ずコピーをして下さい。
&amp;Rpage &amp;P</oddFooter>
  </headerFooter>
  <rowBreaks count="1" manualBreakCount="1">
    <brk id="46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824"/>
  <sheetViews>
    <sheetView zoomScale="85" zoomScaleNormal="85" workbookViewId="0"/>
  </sheetViews>
  <sheetFormatPr defaultRowHeight="15.75" x14ac:dyDescent="0.25"/>
  <cols>
    <col min="1" max="1" width="18.625" style="45" customWidth="1"/>
    <col min="2" max="2" width="8.125" style="46" customWidth="1"/>
    <col min="3" max="3" width="9" style="47"/>
    <col min="4" max="4" width="17.875" style="48" customWidth="1"/>
    <col min="5" max="5" width="9.625" style="45" hidden="1" customWidth="1"/>
    <col min="6" max="6" width="7.375" style="45" customWidth="1"/>
    <col min="7" max="7" width="14.125" style="45" hidden="1" customWidth="1"/>
    <col min="8" max="8" width="7.375" style="45" customWidth="1"/>
    <col min="9" max="9" width="38.75" style="45" hidden="1" customWidth="1"/>
    <col min="10" max="10" width="8.125" style="45" customWidth="1"/>
    <col min="11" max="11" width="7" style="49" customWidth="1"/>
    <col min="12" max="12" width="5.875" style="45" hidden="1" customWidth="1"/>
    <col min="13" max="13" width="9.125" style="45" customWidth="1"/>
    <col min="14" max="14" width="9.25" style="45" hidden="1" customWidth="1"/>
    <col min="15" max="15" width="9" style="45"/>
    <col min="16" max="16" width="16.25" style="45" hidden="1" customWidth="1"/>
    <col min="17" max="17" width="8.375" style="45" customWidth="1"/>
    <col min="18" max="18" width="5.875" style="45" hidden="1" customWidth="1"/>
    <col min="19" max="19" width="8.375" style="45" customWidth="1"/>
    <col min="20" max="20" width="8" style="45" hidden="1" customWidth="1"/>
    <col min="21" max="21" width="5.375" style="45" hidden="1" customWidth="1"/>
    <col min="22" max="22" width="5.125" style="45" hidden="1" customWidth="1"/>
    <col min="23" max="23" width="9.625" style="45" bestFit="1" customWidth="1"/>
    <col min="24" max="24" width="5.875" style="45" hidden="1" customWidth="1"/>
    <col min="25" max="25" width="14.125" style="45" customWidth="1"/>
    <col min="26" max="26" width="24.625" style="45" customWidth="1"/>
    <col min="27" max="27" width="1.375" style="45" customWidth="1"/>
    <col min="28" max="38" width="8.875" style="45" hidden="1" customWidth="1"/>
    <col min="39" max="16384" width="9" style="45"/>
  </cols>
  <sheetData>
    <row r="1" spans="1:38" x14ac:dyDescent="0.25">
      <c r="Z1" s="50" t="s">
        <v>2599</v>
      </c>
    </row>
    <row r="2" spans="1:38" ht="19.5" x14ac:dyDescent="0.3">
      <c r="A2" s="144" t="s">
        <v>2608</v>
      </c>
      <c r="H2" s="51" t="s">
        <v>2694</v>
      </c>
      <c r="I2" s="52"/>
      <c r="AA2" s="53"/>
    </row>
    <row r="3" spans="1:38" ht="9" customHeight="1" x14ac:dyDescent="0.3">
      <c r="H3" s="51"/>
      <c r="I3" s="52"/>
      <c r="AA3" s="53"/>
    </row>
    <row r="4" spans="1:38" ht="9" customHeight="1" x14ac:dyDescent="0.25">
      <c r="Z4" s="54"/>
      <c r="AA4" s="53"/>
    </row>
    <row r="5" spans="1:38" ht="16.5" customHeight="1" thickBot="1" x14ac:dyDescent="0.3">
      <c r="A5" s="54" t="s">
        <v>695</v>
      </c>
      <c r="C5" s="55" t="s">
        <v>107</v>
      </c>
      <c r="D5" s="56"/>
      <c r="E5" s="57"/>
      <c r="F5" s="54" t="s">
        <v>108</v>
      </c>
      <c r="G5" s="54" t="s">
        <v>108</v>
      </c>
      <c r="H5" s="54"/>
      <c r="I5" s="54"/>
      <c r="J5" s="54"/>
      <c r="K5" s="58"/>
      <c r="L5" s="54"/>
      <c r="M5" s="54"/>
      <c r="N5" s="54"/>
      <c r="O5" s="54" t="s">
        <v>109</v>
      </c>
      <c r="P5" s="54" t="s">
        <v>109</v>
      </c>
      <c r="Q5" s="54"/>
      <c r="T5" s="54"/>
      <c r="U5" s="54"/>
      <c r="V5" s="54"/>
      <c r="W5" s="54"/>
      <c r="X5" s="54"/>
      <c r="Y5" s="54"/>
      <c r="Z5" s="54"/>
      <c r="AA5" s="59"/>
    </row>
    <row r="6" spans="1:38" ht="18.75" customHeight="1" x14ac:dyDescent="0.25">
      <c r="A6" s="416" t="s">
        <v>17</v>
      </c>
      <c r="B6" s="424" t="s">
        <v>692</v>
      </c>
      <c r="C6" s="420" t="s">
        <v>12</v>
      </c>
      <c r="D6" s="422" t="s">
        <v>18</v>
      </c>
      <c r="E6" s="422" t="s">
        <v>18</v>
      </c>
      <c r="F6" s="60" t="s">
        <v>9</v>
      </c>
      <c r="G6" s="60" t="s">
        <v>9</v>
      </c>
      <c r="H6" s="60" t="s">
        <v>14</v>
      </c>
      <c r="I6" s="60" t="s">
        <v>14</v>
      </c>
      <c r="J6" s="60" t="s">
        <v>10</v>
      </c>
      <c r="K6" s="61" t="s">
        <v>174</v>
      </c>
      <c r="L6" s="61" t="s">
        <v>174</v>
      </c>
      <c r="M6" s="60" t="s">
        <v>696</v>
      </c>
      <c r="N6" s="60" t="s">
        <v>696</v>
      </c>
      <c r="O6" s="60" t="s">
        <v>21</v>
      </c>
      <c r="P6" s="60" t="s">
        <v>21</v>
      </c>
      <c r="Q6" s="60" t="s">
        <v>15</v>
      </c>
      <c r="R6" s="60" t="s">
        <v>15</v>
      </c>
      <c r="S6" s="60" t="s">
        <v>20</v>
      </c>
      <c r="T6" s="60" t="s">
        <v>20</v>
      </c>
      <c r="U6" s="60" t="s">
        <v>22</v>
      </c>
      <c r="V6" s="60" t="s">
        <v>22</v>
      </c>
      <c r="W6" s="60" t="s">
        <v>762</v>
      </c>
      <c r="X6" s="60" t="s">
        <v>16</v>
      </c>
      <c r="Y6" s="60" t="s">
        <v>759</v>
      </c>
      <c r="Z6" s="414" t="s">
        <v>763</v>
      </c>
      <c r="AA6" s="62"/>
    </row>
    <row r="7" spans="1:38" ht="18.75" customHeight="1" thickBot="1" x14ac:dyDescent="0.3">
      <c r="A7" s="417"/>
      <c r="B7" s="425"/>
      <c r="C7" s="421"/>
      <c r="D7" s="423"/>
      <c r="E7" s="423"/>
      <c r="F7" s="63" t="s">
        <v>697</v>
      </c>
      <c r="G7" s="63" t="s">
        <v>697</v>
      </c>
      <c r="H7" s="63" t="s">
        <v>13</v>
      </c>
      <c r="I7" s="63" t="s">
        <v>13</v>
      </c>
      <c r="J7" s="63" t="s">
        <v>697</v>
      </c>
      <c r="K7" s="64" t="s">
        <v>175</v>
      </c>
      <c r="L7" s="64" t="s">
        <v>175</v>
      </c>
      <c r="M7" s="63" t="s">
        <v>698</v>
      </c>
      <c r="N7" s="63" t="s">
        <v>698</v>
      </c>
      <c r="O7" s="63" t="s">
        <v>697</v>
      </c>
      <c r="P7" s="63" t="s">
        <v>697</v>
      </c>
      <c r="Q7" s="63" t="s">
        <v>697</v>
      </c>
      <c r="R7" s="63" t="s">
        <v>697</v>
      </c>
      <c r="S7" s="63" t="s">
        <v>697</v>
      </c>
      <c r="T7" s="63" t="s">
        <v>697</v>
      </c>
      <c r="U7" s="63" t="s">
        <v>699</v>
      </c>
      <c r="V7" s="63" t="s">
        <v>699</v>
      </c>
      <c r="W7" s="63" t="s">
        <v>697</v>
      </c>
      <c r="X7" s="63" t="s">
        <v>697</v>
      </c>
      <c r="Y7" s="63" t="s">
        <v>760</v>
      </c>
      <c r="Z7" s="415"/>
      <c r="AC7" s="45" t="s">
        <v>30</v>
      </c>
      <c r="AD7" s="45" t="s">
        <v>31</v>
      </c>
      <c r="AE7" s="65" t="s">
        <v>28</v>
      </c>
      <c r="AF7" s="45" t="s">
        <v>29</v>
      </c>
      <c r="AG7" s="65" t="s">
        <v>23</v>
      </c>
      <c r="AH7" s="65" t="s">
        <v>24</v>
      </c>
      <c r="AI7" s="65" t="s">
        <v>25</v>
      </c>
      <c r="AJ7" s="65" t="s">
        <v>26</v>
      </c>
      <c r="AK7" s="66" t="s">
        <v>22</v>
      </c>
      <c r="AL7" s="65" t="s">
        <v>27</v>
      </c>
    </row>
    <row r="8" spans="1:38" ht="14.25" customHeight="1" x14ac:dyDescent="0.25">
      <c r="A8" s="67"/>
      <c r="B8" s="68"/>
      <c r="C8" s="69"/>
      <c r="D8" s="70" t="str">
        <f t="shared" ref="D8:D43" si="0">IF(B8="","",E8)</f>
        <v/>
      </c>
      <c r="E8" s="71" t="e">
        <f>IF(AD8="","",AD8)</f>
        <v>#N/A</v>
      </c>
      <c r="F8" s="72" t="str">
        <f>G8</f>
        <v/>
      </c>
      <c r="G8" s="73" t="str">
        <f t="shared" ref="G8:G43" si="1">IF(B8="","",J8/((100-K8)/100))</f>
        <v/>
      </c>
      <c r="H8" s="74" t="str">
        <f>I8</f>
        <v/>
      </c>
      <c r="I8" s="75" t="str">
        <f t="shared" ref="I8:I43" si="2">IF(B8="","",ROUND(G8*AF8,1))</f>
        <v/>
      </c>
      <c r="J8" s="76"/>
      <c r="K8" s="77" t="str">
        <f>IF(B8="","",L8)</f>
        <v/>
      </c>
      <c r="L8" s="71" t="e">
        <f>AE8</f>
        <v>#N/A</v>
      </c>
      <c r="M8" s="78" t="str">
        <f>N8</f>
        <v/>
      </c>
      <c r="N8" s="71" t="str">
        <f t="shared" ref="N8:N43" si="3">IF(B8="","",ROUND((J8*AG8)/100,0))</f>
        <v/>
      </c>
      <c r="O8" s="72" t="str">
        <f>P8</f>
        <v/>
      </c>
      <c r="P8" s="75" t="str">
        <f t="shared" ref="P8:P43" si="4">IF(B8="","",ROUND((J8*AH8)/100,1))</f>
        <v/>
      </c>
      <c r="Q8" s="72" t="str">
        <f>R8</f>
        <v/>
      </c>
      <c r="R8" s="75" t="str">
        <f t="shared" ref="R8:R43" si="5">IF(B8="","",ROUND((J8*AI8)/100,1))</f>
        <v/>
      </c>
      <c r="S8" s="72" t="str">
        <f>T8</f>
        <v/>
      </c>
      <c r="T8" s="75" t="str">
        <f t="shared" ref="T8:T43" si="6">IF(B8="","",ROUND((J8*AJ8)/100,1))</f>
        <v/>
      </c>
      <c r="U8" s="72" t="str">
        <f>V8</f>
        <v/>
      </c>
      <c r="V8" s="75" t="str">
        <f t="shared" ref="V8:V43" si="7">IF(B8="","",ROUND((J8*AK8)/100,1))</f>
        <v/>
      </c>
      <c r="W8" s="72" t="str">
        <f>X8</f>
        <v/>
      </c>
      <c r="X8" s="71" t="str">
        <f t="shared" ref="X8:X43" si="8">IF(B8="","",ROUND((J8*AL8)/100,1))</f>
        <v/>
      </c>
      <c r="Y8" s="79"/>
      <c r="Z8" s="80"/>
      <c r="AC8" s="81" t="e">
        <f>VLOOKUP(B8,栄養データ!$A$2:$J$482,1,)</f>
        <v>#N/A</v>
      </c>
      <c r="AD8" s="81" t="e">
        <f>VLOOKUP(B8,栄養データ!$A$2:$J$482,3,)</f>
        <v>#N/A</v>
      </c>
      <c r="AE8" s="81" t="e">
        <f>VLOOKUP(B8,栄養データ!$A$2:$J$482,4,)</f>
        <v>#N/A</v>
      </c>
      <c r="AF8" s="81" t="e">
        <f>VLOOKUP(B8,栄養データ!$A$2:$K$482,11,)</f>
        <v>#N/A</v>
      </c>
      <c r="AG8" s="81" t="e">
        <f>VLOOKUP(B8,栄養データ!$A$2:$J$482,5,)</f>
        <v>#N/A</v>
      </c>
      <c r="AH8" s="81" t="e">
        <f>VLOOKUP(B8,栄養データ!$A$2:$J$482,6,)</f>
        <v>#N/A</v>
      </c>
      <c r="AI8" s="81" t="e">
        <f>VLOOKUP(B8,栄養データ!$A$2:$J$482,7,)</f>
        <v>#N/A</v>
      </c>
      <c r="AJ8" s="81" t="e">
        <f>VLOOKUP(B8,栄養データ!$A$2:$J$482,8,)</f>
        <v>#N/A</v>
      </c>
      <c r="AK8" s="81" t="e">
        <f>VLOOKUP(B8,栄養データ!$A$2:$J$482,9,)</f>
        <v>#N/A</v>
      </c>
      <c r="AL8" s="81" t="e">
        <f>VLOOKUP(B8,栄養データ!$A$2:$J$482,10,)</f>
        <v>#N/A</v>
      </c>
    </row>
    <row r="9" spans="1:38" ht="14.25" customHeight="1" x14ac:dyDescent="0.25">
      <c r="A9" s="82"/>
      <c r="B9" s="83"/>
      <c r="C9" s="84"/>
      <c r="D9" s="85" t="str">
        <f t="shared" si="0"/>
        <v/>
      </c>
      <c r="E9" s="86" t="e">
        <f>IF(AD9="","",AD9)</f>
        <v>#N/A</v>
      </c>
      <c r="F9" s="87" t="str">
        <f t="shared" ref="F9:F43" si="9">G9</f>
        <v/>
      </c>
      <c r="G9" s="73" t="str">
        <f t="shared" si="1"/>
        <v/>
      </c>
      <c r="H9" s="88" t="str">
        <f t="shared" ref="H9:H43" si="10">I9</f>
        <v/>
      </c>
      <c r="I9" s="89" t="str">
        <f t="shared" si="2"/>
        <v/>
      </c>
      <c r="J9" s="90"/>
      <c r="K9" s="81" t="str">
        <f>IF(B9="","",L9)</f>
        <v/>
      </c>
      <c r="L9" s="86" t="e">
        <f t="shared" ref="L9:L43" si="11">AE9</f>
        <v>#N/A</v>
      </c>
      <c r="M9" s="91" t="str">
        <f t="shared" ref="M9:M43" si="12">N9</f>
        <v/>
      </c>
      <c r="N9" s="86" t="str">
        <f t="shared" si="3"/>
        <v/>
      </c>
      <c r="O9" s="87" t="str">
        <f t="shared" ref="O9:O43" si="13">P9</f>
        <v/>
      </c>
      <c r="P9" s="89" t="str">
        <f t="shared" si="4"/>
        <v/>
      </c>
      <c r="Q9" s="87" t="str">
        <f t="shared" ref="Q9:Q43" si="14">R9</f>
        <v/>
      </c>
      <c r="R9" s="89" t="str">
        <f t="shared" si="5"/>
        <v/>
      </c>
      <c r="S9" s="87" t="str">
        <f t="shared" ref="S9:S43" si="15">T9</f>
        <v/>
      </c>
      <c r="T9" s="89" t="str">
        <f t="shared" si="6"/>
        <v/>
      </c>
      <c r="U9" s="87" t="str">
        <f t="shared" ref="U9:U43" si="16">V9</f>
        <v/>
      </c>
      <c r="V9" s="89" t="str">
        <f t="shared" si="7"/>
        <v/>
      </c>
      <c r="W9" s="87" t="str">
        <f t="shared" ref="W9:W43" si="17">X9</f>
        <v/>
      </c>
      <c r="X9" s="86" t="str">
        <f t="shared" si="8"/>
        <v/>
      </c>
      <c r="Y9" s="92"/>
      <c r="Z9" s="93"/>
      <c r="AC9" s="81" t="e">
        <f>VLOOKUP(B9,栄養データ!$A$2:$J$482,1,)</f>
        <v>#N/A</v>
      </c>
      <c r="AD9" s="81" t="e">
        <f>VLOOKUP(B9,栄養データ!$A$2:$J$482,3,)</f>
        <v>#N/A</v>
      </c>
      <c r="AE9" s="81" t="e">
        <f>VLOOKUP(B9,栄養データ!$A$2:$J$482,4,)</f>
        <v>#N/A</v>
      </c>
      <c r="AF9" s="81" t="e">
        <f>VLOOKUP(B9,栄養データ!$A$2:$K$482,11,)</f>
        <v>#N/A</v>
      </c>
      <c r="AG9" s="81" t="e">
        <f>VLOOKUP(B9,栄養データ!$A$2:$J$482,5,)</f>
        <v>#N/A</v>
      </c>
      <c r="AH9" s="81" t="e">
        <f>VLOOKUP(B9,栄養データ!$A$2:$J$482,6,)</f>
        <v>#N/A</v>
      </c>
      <c r="AI9" s="81" t="e">
        <f>VLOOKUP(B9,栄養データ!$A$2:$J$482,7,)</f>
        <v>#N/A</v>
      </c>
      <c r="AJ9" s="81" t="e">
        <f>VLOOKUP(B9,栄養データ!$A$2:$J$482,8,)</f>
        <v>#N/A</v>
      </c>
      <c r="AK9" s="81" t="e">
        <f>VLOOKUP(B9,栄養データ!$A$2:$J$482,9,)</f>
        <v>#N/A</v>
      </c>
      <c r="AL9" s="81" t="e">
        <f>VLOOKUP(B9,栄養データ!$A$2:$J$482,10,)</f>
        <v>#N/A</v>
      </c>
    </row>
    <row r="10" spans="1:38" ht="14.25" customHeight="1" x14ac:dyDescent="0.25">
      <c r="A10" s="82"/>
      <c r="B10" s="83"/>
      <c r="C10" s="84"/>
      <c r="D10" s="85" t="str">
        <f t="shared" si="0"/>
        <v/>
      </c>
      <c r="E10" s="86" t="e">
        <f>IF(AD10="","",AD10)</f>
        <v>#N/A</v>
      </c>
      <c r="F10" s="87" t="str">
        <f t="shared" si="9"/>
        <v/>
      </c>
      <c r="G10" s="73" t="str">
        <f t="shared" si="1"/>
        <v/>
      </c>
      <c r="H10" s="88" t="str">
        <f t="shared" si="10"/>
        <v/>
      </c>
      <c r="I10" s="89" t="str">
        <f t="shared" si="2"/>
        <v/>
      </c>
      <c r="J10" s="90"/>
      <c r="K10" s="81" t="str">
        <f t="shared" ref="K10:K43" si="18">IF(B10="","",L10)</f>
        <v/>
      </c>
      <c r="L10" s="86" t="e">
        <f t="shared" si="11"/>
        <v>#N/A</v>
      </c>
      <c r="M10" s="91" t="str">
        <f t="shared" si="12"/>
        <v/>
      </c>
      <c r="N10" s="86" t="str">
        <f t="shared" si="3"/>
        <v/>
      </c>
      <c r="O10" s="87" t="str">
        <f t="shared" si="13"/>
        <v/>
      </c>
      <c r="P10" s="89" t="str">
        <f t="shared" si="4"/>
        <v/>
      </c>
      <c r="Q10" s="87" t="str">
        <f t="shared" si="14"/>
        <v/>
      </c>
      <c r="R10" s="89" t="str">
        <f t="shared" si="5"/>
        <v/>
      </c>
      <c r="S10" s="87" t="str">
        <f t="shared" si="15"/>
        <v/>
      </c>
      <c r="T10" s="89" t="str">
        <f t="shared" si="6"/>
        <v/>
      </c>
      <c r="U10" s="87" t="str">
        <f t="shared" si="16"/>
        <v/>
      </c>
      <c r="V10" s="89" t="str">
        <f t="shared" si="7"/>
        <v/>
      </c>
      <c r="W10" s="87" t="str">
        <f t="shared" si="17"/>
        <v/>
      </c>
      <c r="X10" s="86" t="str">
        <f t="shared" si="8"/>
        <v/>
      </c>
      <c r="Y10" s="92"/>
      <c r="Z10" s="93"/>
      <c r="AC10" s="81" t="e">
        <f>VLOOKUP(B10,栄養データ!$A$2:$J$482,1,)</f>
        <v>#N/A</v>
      </c>
      <c r="AD10" s="81" t="e">
        <f>VLOOKUP(B10,栄養データ!$A$2:$J$482,3,)</f>
        <v>#N/A</v>
      </c>
      <c r="AE10" s="81" t="e">
        <f>VLOOKUP(B10,栄養データ!$A$2:$J$482,4,)</f>
        <v>#N/A</v>
      </c>
      <c r="AF10" s="81" t="e">
        <f>VLOOKUP(B10,栄養データ!$A$2:$K$482,11,)</f>
        <v>#N/A</v>
      </c>
      <c r="AG10" s="81" t="e">
        <f>VLOOKUP(B10,栄養データ!$A$2:$J$482,5,)</f>
        <v>#N/A</v>
      </c>
      <c r="AH10" s="81" t="e">
        <f>VLOOKUP(B10,栄養データ!$A$2:$J$482,6,)</f>
        <v>#N/A</v>
      </c>
      <c r="AI10" s="81" t="e">
        <f>VLOOKUP(B10,栄養データ!$A$2:$J$482,7,)</f>
        <v>#N/A</v>
      </c>
      <c r="AJ10" s="81" t="e">
        <f>VLOOKUP(B10,栄養データ!$A$2:$J$482,8,)</f>
        <v>#N/A</v>
      </c>
      <c r="AK10" s="81" t="e">
        <f>VLOOKUP(B10,栄養データ!$A$2:$J$482,9,)</f>
        <v>#N/A</v>
      </c>
      <c r="AL10" s="81" t="e">
        <f>VLOOKUP(B10,栄養データ!$A$2:$J$482,10,)</f>
        <v>#N/A</v>
      </c>
    </row>
    <row r="11" spans="1:38" ht="14.25" customHeight="1" x14ac:dyDescent="0.25">
      <c r="A11" s="82"/>
      <c r="B11" s="83"/>
      <c r="C11" s="84"/>
      <c r="D11" s="85" t="str">
        <f t="shared" si="0"/>
        <v/>
      </c>
      <c r="E11" s="86" t="e">
        <f t="shared" ref="E11:E26" si="19">IF(AD11="","",AD11)</f>
        <v>#N/A</v>
      </c>
      <c r="F11" s="87" t="str">
        <f t="shared" si="9"/>
        <v/>
      </c>
      <c r="G11" s="73" t="str">
        <f t="shared" si="1"/>
        <v/>
      </c>
      <c r="H11" s="88" t="str">
        <f t="shared" si="10"/>
        <v/>
      </c>
      <c r="I11" s="89" t="str">
        <f t="shared" si="2"/>
        <v/>
      </c>
      <c r="J11" s="90"/>
      <c r="K11" s="81" t="str">
        <f t="shared" si="18"/>
        <v/>
      </c>
      <c r="L11" s="86" t="e">
        <f t="shared" si="11"/>
        <v>#N/A</v>
      </c>
      <c r="M11" s="91" t="str">
        <f t="shared" si="12"/>
        <v/>
      </c>
      <c r="N11" s="86" t="str">
        <f t="shared" si="3"/>
        <v/>
      </c>
      <c r="O11" s="87" t="str">
        <f t="shared" si="13"/>
        <v/>
      </c>
      <c r="P11" s="89" t="str">
        <f t="shared" si="4"/>
        <v/>
      </c>
      <c r="Q11" s="87" t="str">
        <f t="shared" si="14"/>
        <v/>
      </c>
      <c r="R11" s="89" t="str">
        <f t="shared" si="5"/>
        <v/>
      </c>
      <c r="S11" s="87" t="str">
        <f t="shared" si="15"/>
        <v/>
      </c>
      <c r="T11" s="89" t="str">
        <f t="shared" si="6"/>
        <v/>
      </c>
      <c r="U11" s="87" t="str">
        <f t="shared" si="16"/>
        <v/>
      </c>
      <c r="V11" s="89" t="str">
        <f t="shared" si="7"/>
        <v/>
      </c>
      <c r="W11" s="87" t="str">
        <f t="shared" si="17"/>
        <v/>
      </c>
      <c r="X11" s="86" t="str">
        <f t="shared" si="8"/>
        <v/>
      </c>
      <c r="Y11" s="92"/>
      <c r="Z11" s="93"/>
      <c r="AC11" s="81" t="e">
        <f>VLOOKUP(B11,栄養データ!$A$2:$J$482,1,)</f>
        <v>#N/A</v>
      </c>
      <c r="AD11" s="81" t="e">
        <f>VLOOKUP(B11,栄養データ!$A$2:$J$482,3,)</f>
        <v>#N/A</v>
      </c>
      <c r="AE11" s="81" t="e">
        <f>VLOOKUP(B11,栄養データ!$A$2:$J$482,4,)</f>
        <v>#N/A</v>
      </c>
      <c r="AF11" s="81" t="e">
        <f>VLOOKUP(B11,栄養データ!$A$2:$K$482,11,)</f>
        <v>#N/A</v>
      </c>
      <c r="AG11" s="81" t="e">
        <f>VLOOKUP(B11,栄養データ!$A$2:$J$482,5,)</f>
        <v>#N/A</v>
      </c>
      <c r="AH11" s="81" t="e">
        <f>VLOOKUP(B11,栄養データ!$A$2:$J$482,6,)</f>
        <v>#N/A</v>
      </c>
      <c r="AI11" s="81" t="e">
        <f>VLOOKUP(B11,栄養データ!$A$2:$J$482,7,)</f>
        <v>#N/A</v>
      </c>
      <c r="AJ11" s="81" t="e">
        <f>VLOOKUP(B11,栄養データ!$A$2:$J$482,8,)</f>
        <v>#N/A</v>
      </c>
      <c r="AK11" s="81" t="e">
        <f>VLOOKUP(B11,栄養データ!$A$2:$J$482,9,)</f>
        <v>#N/A</v>
      </c>
      <c r="AL11" s="81" t="e">
        <f>VLOOKUP(B11,栄養データ!$A$2:$J$482,10,)</f>
        <v>#N/A</v>
      </c>
    </row>
    <row r="12" spans="1:38" ht="14.25" customHeight="1" x14ac:dyDescent="0.25">
      <c r="A12" s="82"/>
      <c r="B12" s="83"/>
      <c r="C12" s="84"/>
      <c r="D12" s="85" t="str">
        <f t="shared" si="0"/>
        <v/>
      </c>
      <c r="E12" s="86" t="e">
        <f t="shared" si="19"/>
        <v>#N/A</v>
      </c>
      <c r="F12" s="87" t="str">
        <f t="shared" si="9"/>
        <v/>
      </c>
      <c r="G12" s="73" t="str">
        <f t="shared" si="1"/>
        <v/>
      </c>
      <c r="H12" s="88" t="str">
        <f t="shared" si="10"/>
        <v/>
      </c>
      <c r="I12" s="89" t="str">
        <f t="shared" si="2"/>
        <v/>
      </c>
      <c r="J12" s="90"/>
      <c r="K12" s="81" t="str">
        <f t="shared" si="18"/>
        <v/>
      </c>
      <c r="L12" s="86" t="e">
        <f t="shared" si="11"/>
        <v>#N/A</v>
      </c>
      <c r="M12" s="91" t="str">
        <f t="shared" si="12"/>
        <v/>
      </c>
      <c r="N12" s="86" t="str">
        <f t="shared" si="3"/>
        <v/>
      </c>
      <c r="O12" s="87" t="str">
        <f t="shared" si="13"/>
        <v/>
      </c>
      <c r="P12" s="89" t="str">
        <f t="shared" si="4"/>
        <v/>
      </c>
      <c r="Q12" s="87" t="str">
        <f t="shared" si="14"/>
        <v/>
      </c>
      <c r="R12" s="89" t="str">
        <f t="shared" si="5"/>
        <v/>
      </c>
      <c r="S12" s="87" t="str">
        <f t="shared" si="15"/>
        <v/>
      </c>
      <c r="T12" s="89" t="str">
        <f t="shared" si="6"/>
        <v/>
      </c>
      <c r="U12" s="87" t="str">
        <f t="shared" si="16"/>
        <v/>
      </c>
      <c r="V12" s="89" t="str">
        <f t="shared" si="7"/>
        <v/>
      </c>
      <c r="W12" s="87" t="str">
        <f t="shared" si="17"/>
        <v/>
      </c>
      <c r="X12" s="86" t="str">
        <f t="shared" si="8"/>
        <v/>
      </c>
      <c r="Y12" s="92"/>
      <c r="Z12" s="93"/>
      <c r="AC12" s="81" t="e">
        <f>VLOOKUP(B12,栄養データ!$A$2:$J$482,1,)</f>
        <v>#N/A</v>
      </c>
      <c r="AD12" s="81" t="e">
        <f>VLOOKUP(B12,栄養データ!$A$2:$J$482,3,)</f>
        <v>#N/A</v>
      </c>
      <c r="AE12" s="81" t="e">
        <f>VLOOKUP(B12,栄養データ!$A$2:$J$482,4,)</f>
        <v>#N/A</v>
      </c>
      <c r="AF12" s="81" t="e">
        <f>VLOOKUP(B12,栄養データ!$A$2:$K$482,11,)</f>
        <v>#N/A</v>
      </c>
      <c r="AG12" s="81" t="e">
        <f>VLOOKUP(B12,栄養データ!$A$2:$J$482,5,)</f>
        <v>#N/A</v>
      </c>
      <c r="AH12" s="81" t="e">
        <f>VLOOKUP(B12,栄養データ!$A$2:$J$482,6,)</f>
        <v>#N/A</v>
      </c>
      <c r="AI12" s="81" t="e">
        <f>VLOOKUP(B12,栄養データ!$A$2:$J$482,7,)</f>
        <v>#N/A</v>
      </c>
      <c r="AJ12" s="81" t="e">
        <f>VLOOKUP(B12,栄養データ!$A$2:$J$482,8,)</f>
        <v>#N/A</v>
      </c>
      <c r="AK12" s="81" t="e">
        <f>VLOOKUP(B12,栄養データ!$A$2:$J$482,9,)</f>
        <v>#N/A</v>
      </c>
      <c r="AL12" s="81" t="e">
        <f>VLOOKUP(B12,栄養データ!$A$2:$J$482,10,)</f>
        <v>#N/A</v>
      </c>
    </row>
    <row r="13" spans="1:38" ht="14.25" customHeight="1" x14ac:dyDescent="0.25">
      <c r="A13" s="82"/>
      <c r="B13" s="83"/>
      <c r="C13" s="84"/>
      <c r="D13" s="85" t="str">
        <f t="shared" si="0"/>
        <v/>
      </c>
      <c r="E13" s="86" t="e">
        <f t="shared" si="19"/>
        <v>#N/A</v>
      </c>
      <c r="F13" s="87" t="str">
        <f t="shared" si="9"/>
        <v/>
      </c>
      <c r="G13" s="73" t="str">
        <f t="shared" si="1"/>
        <v/>
      </c>
      <c r="H13" s="88" t="str">
        <f t="shared" si="10"/>
        <v/>
      </c>
      <c r="I13" s="89" t="str">
        <f t="shared" si="2"/>
        <v/>
      </c>
      <c r="J13" s="90"/>
      <c r="K13" s="81" t="str">
        <f t="shared" si="18"/>
        <v/>
      </c>
      <c r="L13" s="86" t="e">
        <f t="shared" si="11"/>
        <v>#N/A</v>
      </c>
      <c r="M13" s="91" t="str">
        <f t="shared" si="12"/>
        <v/>
      </c>
      <c r="N13" s="86" t="str">
        <f t="shared" si="3"/>
        <v/>
      </c>
      <c r="O13" s="87" t="str">
        <f t="shared" si="13"/>
        <v/>
      </c>
      <c r="P13" s="89" t="str">
        <f t="shared" si="4"/>
        <v/>
      </c>
      <c r="Q13" s="87" t="str">
        <f t="shared" si="14"/>
        <v/>
      </c>
      <c r="R13" s="89" t="str">
        <f t="shared" si="5"/>
        <v/>
      </c>
      <c r="S13" s="87" t="str">
        <f t="shared" si="15"/>
        <v/>
      </c>
      <c r="T13" s="89" t="str">
        <f t="shared" si="6"/>
        <v/>
      </c>
      <c r="U13" s="87" t="str">
        <f t="shared" si="16"/>
        <v/>
      </c>
      <c r="V13" s="89" t="str">
        <f t="shared" si="7"/>
        <v/>
      </c>
      <c r="W13" s="87" t="str">
        <f t="shared" si="17"/>
        <v/>
      </c>
      <c r="X13" s="86" t="str">
        <f t="shared" si="8"/>
        <v/>
      </c>
      <c r="Y13" s="92"/>
      <c r="Z13" s="93"/>
      <c r="AC13" s="81" t="e">
        <f>VLOOKUP(B13,栄養データ!$A$2:$J$482,1,)</f>
        <v>#N/A</v>
      </c>
      <c r="AD13" s="81" t="e">
        <f>VLOOKUP(B13,栄養データ!$A$2:$J$482,3,)</f>
        <v>#N/A</v>
      </c>
      <c r="AE13" s="81" t="e">
        <f>VLOOKUP(B13,栄養データ!$A$2:$J$482,4,)</f>
        <v>#N/A</v>
      </c>
      <c r="AF13" s="81" t="e">
        <f>VLOOKUP(B13,栄養データ!$A$2:$K$482,11,)</f>
        <v>#N/A</v>
      </c>
      <c r="AG13" s="81" t="e">
        <f>VLOOKUP(B13,栄養データ!$A$2:$J$482,5,)</f>
        <v>#N/A</v>
      </c>
      <c r="AH13" s="81" t="e">
        <f>VLOOKUP(B13,栄養データ!$A$2:$J$482,6,)</f>
        <v>#N/A</v>
      </c>
      <c r="AI13" s="81" t="e">
        <f>VLOOKUP(B13,栄養データ!$A$2:$J$482,7,)</f>
        <v>#N/A</v>
      </c>
      <c r="AJ13" s="81" t="e">
        <f>VLOOKUP(B13,栄養データ!$A$2:$J$482,8,)</f>
        <v>#N/A</v>
      </c>
      <c r="AK13" s="81" t="e">
        <f>VLOOKUP(B13,栄養データ!$A$2:$J$482,9,)</f>
        <v>#N/A</v>
      </c>
      <c r="AL13" s="81" t="e">
        <f>VLOOKUP(B13,栄養データ!$A$2:$J$482,10,)</f>
        <v>#N/A</v>
      </c>
    </row>
    <row r="14" spans="1:38" ht="14.25" customHeight="1" x14ac:dyDescent="0.25">
      <c r="A14" s="94"/>
      <c r="B14" s="83"/>
      <c r="C14" s="84"/>
      <c r="D14" s="85" t="str">
        <f t="shared" si="0"/>
        <v/>
      </c>
      <c r="E14" s="86" t="e">
        <f t="shared" si="19"/>
        <v>#N/A</v>
      </c>
      <c r="F14" s="87" t="str">
        <f t="shared" si="9"/>
        <v/>
      </c>
      <c r="G14" s="73" t="str">
        <f t="shared" si="1"/>
        <v/>
      </c>
      <c r="H14" s="88" t="str">
        <f t="shared" si="10"/>
        <v/>
      </c>
      <c r="I14" s="89" t="str">
        <f t="shared" si="2"/>
        <v/>
      </c>
      <c r="J14" s="90"/>
      <c r="K14" s="81" t="str">
        <f t="shared" si="18"/>
        <v/>
      </c>
      <c r="L14" s="86" t="e">
        <f t="shared" si="11"/>
        <v>#N/A</v>
      </c>
      <c r="M14" s="91" t="str">
        <f t="shared" si="12"/>
        <v/>
      </c>
      <c r="N14" s="86" t="str">
        <f t="shared" si="3"/>
        <v/>
      </c>
      <c r="O14" s="87" t="str">
        <f t="shared" si="13"/>
        <v/>
      </c>
      <c r="P14" s="89" t="str">
        <f t="shared" si="4"/>
        <v/>
      </c>
      <c r="Q14" s="87" t="str">
        <f t="shared" si="14"/>
        <v/>
      </c>
      <c r="R14" s="89" t="str">
        <f t="shared" si="5"/>
        <v/>
      </c>
      <c r="S14" s="87" t="str">
        <f t="shared" si="15"/>
        <v/>
      </c>
      <c r="T14" s="89" t="str">
        <f t="shared" si="6"/>
        <v/>
      </c>
      <c r="U14" s="87" t="str">
        <f t="shared" si="16"/>
        <v/>
      </c>
      <c r="V14" s="89" t="str">
        <f t="shared" si="7"/>
        <v/>
      </c>
      <c r="W14" s="87" t="str">
        <f t="shared" si="17"/>
        <v/>
      </c>
      <c r="X14" s="86" t="str">
        <f t="shared" si="8"/>
        <v/>
      </c>
      <c r="Y14" s="92"/>
      <c r="Z14" s="93"/>
      <c r="AC14" s="81" t="e">
        <f>VLOOKUP(B14,栄養データ!$A$2:$J$482,1,)</f>
        <v>#N/A</v>
      </c>
      <c r="AD14" s="81" t="e">
        <f>VLOOKUP(B14,栄養データ!$A$2:$J$482,3,)</f>
        <v>#N/A</v>
      </c>
      <c r="AE14" s="81" t="e">
        <f>VLOOKUP(B14,栄養データ!$A$2:$J$482,4,)</f>
        <v>#N/A</v>
      </c>
      <c r="AF14" s="81" t="e">
        <f>VLOOKUP(B14,栄養データ!$A$2:$K$482,11,)</f>
        <v>#N/A</v>
      </c>
      <c r="AG14" s="81" t="e">
        <f>VLOOKUP(B14,栄養データ!$A$2:$J$482,5,)</f>
        <v>#N/A</v>
      </c>
      <c r="AH14" s="81" t="e">
        <f>VLOOKUP(B14,栄養データ!$A$2:$J$482,6,)</f>
        <v>#N/A</v>
      </c>
      <c r="AI14" s="81" t="e">
        <f>VLOOKUP(B14,栄養データ!$A$2:$J$482,7,)</f>
        <v>#N/A</v>
      </c>
      <c r="AJ14" s="81" t="e">
        <f>VLOOKUP(B14,栄養データ!$A$2:$J$482,8,)</f>
        <v>#N/A</v>
      </c>
      <c r="AK14" s="81" t="e">
        <f>VLOOKUP(B14,栄養データ!$A$2:$J$482,9,)</f>
        <v>#N/A</v>
      </c>
      <c r="AL14" s="81" t="e">
        <f>VLOOKUP(B14,栄養データ!$A$2:$J$482,10,)</f>
        <v>#N/A</v>
      </c>
    </row>
    <row r="15" spans="1:38" ht="14.25" customHeight="1" x14ac:dyDescent="0.25">
      <c r="A15" s="82"/>
      <c r="B15" s="83"/>
      <c r="C15" s="84"/>
      <c r="D15" s="85" t="str">
        <f t="shared" si="0"/>
        <v/>
      </c>
      <c r="E15" s="86" t="e">
        <f t="shared" si="19"/>
        <v>#N/A</v>
      </c>
      <c r="F15" s="87" t="str">
        <f t="shared" si="9"/>
        <v/>
      </c>
      <c r="G15" s="73" t="str">
        <f t="shared" si="1"/>
        <v/>
      </c>
      <c r="H15" s="88" t="str">
        <f t="shared" si="10"/>
        <v/>
      </c>
      <c r="I15" s="89" t="str">
        <f t="shared" si="2"/>
        <v/>
      </c>
      <c r="J15" s="90"/>
      <c r="K15" s="81" t="str">
        <f t="shared" si="18"/>
        <v/>
      </c>
      <c r="L15" s="86" t="e">
        <f t="shared" si="11"/>
        <v>#N/A</v>
      </c>
      <c r="M15" s="91" t="str">
        <f t="shared" si="12"/>
        <v/>
      </c>
      <c r="N15" s="86" t="str">
        <f t="shared" si="3"/>
        <v/>
      </c>
      <c r="O15" s="87" t="str">
        <f t="shared" si="13"/>
        <v/>
      </c>
      <c r="P15" s="89" t="str">
        <f t="shared" si="4"/>
        <v/>
      </c>
      <c r="Q15" s="87" t="str">
        <f t="shared" si="14"/>
        <v/>
      </c>
      <c r="R15" s="89" t="str">
        <f t="shared" si="5"/>
        <v/>
      </c>
      <c r="S15" s="87" t="str">
        <f t="shared" si="15"/>
        <v/>
      </c>
      <c r="T15" s="89" t="str">
        <f t="shared" si="6"/>
        <v/>
      </c>
      <c r="U15" s="87" t="str">
        <f t="shared" si="16"/>
        <v/>
      </c>
      <c r="V15" s="89" t="str">
        <f t="shared" si="7"/>
        <v/>
      </c>
      <c r="W15" s="87" t="str">
        <f t="shared" si="17"/>
        <v/>
      </c>
      <c r="X15" s="86" t="str">
        <f t="shared" si="8"/>
        <v/>
      </c>
      <c r="Y15" s="92"/>
      <c r="Z15" s="93"/>
      <c r="AC15" s="81" t="e">
        <f>VLOOKUP(B15,栄養データ!$A$2:$J$482,1,)</f>
        <v>#N/A</v>
      </c>
      <c r="AD15" s="81" t="e">
        <f>VLOOKUP(B15,栄養データ!$A$2:$J$482,3,)</f>
        <v>#N/A</v>
      </c>
      <c r="AE15" s="81" t="e">
        <f>VLOOKUP(B15,栄養データ!$A$2:$J$482,4,)</f>
        <v>#N/A</v>
      </c>
      <c r="AF15" s="81" t="e">
        <f>VLOOKUP(B15,栄養データ!$A$2:$K$482,11,)</f>
        <v>#N/A</v>
      </c>
      <c r="AG15" s="81" t="e">
        <f>VLOOKUP(B15,栄養データ!$A$2:$J$482,5,)</f>
        <v>#N/A</v>
      </c>
      <c r="AH15" s="81" t="e">
        <f>VLOOKUP(B15,栄養データ!$A$2:$J$482,6,)</f>
        <v>#N/A</v>
      </c>
      <c r="AI15" s="81" t="e">
        <f>VLOOKUP(B15,栄養データ!$A$2:$J$482,7,)</f>
        <v>#N/A</v>
      </c>
      <c r="AJ15" s="81" t="e">
        <f>VLOOKUP(B15,栄養データ!$A$2:$J$482,8,)</f>
        <v>#N/A</v>
      </c>
      <c r="AK15" s="81" t="e">
        <f>VLOOKUP(B15,栄養データ!$A$2:$J$482,9,)</f>
        <v>#N/A</v>
      </c>
      <c r="AL15" s="81" t="e">
        <f>VLOOKUP(B15,栄養データ!$A$2:$J$482,10,)</f>
        <v>#N/A</v>
      </c>
    </row>
    <row r="16" spans="1:38" ht="14.25" customHeight="1" x14ac:dyDescent="0.25">
      <c r="A16" s="82"/>
      <c r="B16" s="83"/>
      <c r="C16" s="84"/>
      <c r="D16" s="85" t="str">
        <f t="shared" si="0"/>
        <v/>
      </c>
      <c r="E16" s="86" t="e">
        <f t="shared" si="19"/>
        <v>#N/A</v>
      </c>
      <c r="F16" s="87" t="str">
        <f t="shared" si="9"/>
        <v/>
      </c>
      <c r="G16" s="73" t="str">
        <f t="shared" si="1"/>
        <v/>
      </c>
      <c r="H16" s="88" t="str">
        <f t="shared" si="10"/>
        <v/>
      </c>
      <c r="I16" s="89" t="str">
        <f t="shared" si="2"/>
        <v/>
      </c>
      <c r="J16" s="90"/>
      <c r="K16" s="81" t="str">
        <f t="shared" si="18"/>
        <v/>
      </c>
      <c r="L16" s="86" t="e">
        <f t="shared" si="11"/>
        <v>#N/A</v>
      </c>
      <c r="M16" s="91" t="str">
        <f t="shared" si="12"/>
        <v/>
      </c>
      <c r="N16" s="86" t="str">
        <f t="shared" si="3"/>
        <v/>
      </c>
      <c r="O16" s="87" t="str">
        <f t="shared" si="13"/>
        <v/>
      </c>
      <c r="P16" s="89" t="str">
        <f t="shared" si="4"/>
        <v/>
      </c>
      <c r="Q16" s="87" t="str">
        <f t="shared" si="14"/>
        <v/>
      </c>
      <c r="R16" s="89" t="str">
        <f t="shared" si="5"/>
        <v/>
      </c>
      <c r="S16" s="87" t="str">
        <f t="shared" si="15"/>
        <v/>
      </c>
      <c r="T16" s="89" t="str">
        <f t="shared" si="6"/>
        <v/>
      </c>
      <c r="U16" s="87" t="str">
        <f t="shared" si="16"/>
        <v/>
      </c>
      <c r="V16" s="89" t="str">
        <f t="shared" si="7"/>
        <v/>
      </c>
      <c r="W16" s="87" t="str">
        <f t="shared" si="17"/>
        <v/>
      </c>
      <c r="X16" s="86" t="str">
        <f t="shared" si="8"/>
        <v/>
      </c>
      <c r="Y16" s="92"/>
      <c r="Z16" s="93"/>
      <c r="AC16" s="81" t="e">
        <f>VLOOKUP(B16,栄養データ!$A$2:$J$482,1,)</f>
        <v>#N/A</v>
      </c>
      <c r="AD16" s="81" t="e">
        <f>VLOOKUP(B16,栄養データ!$A$2:$J$482,3,)</f>
        <v>#N/A</v>
      </c>
      <c r="AE16" s="81" t="e">
        <f>VLOOKUP(B16,栄養データ!$A$2:$J$482,4,)</f>
        <v>#N/A</v>
      </c>
      <c r="AF16" s="81" t="e">
        <f>VLOOKUP(B16,栄養データ!$A$2:$K$482,11,)</f>
        <v>#N/A</v>
      </c>
      <c r="AG16" s="81" t="e">
        <f>VLOOKUP(B16,栄養データ!$A$2:$J$482,5,)</f>
        <v>#N/A</v>
      </c>
      <c r="AH16" s="81" t="e">
        <f>VLOOKUP(B16,栄養データ!$A$2:$J$482,6,)</f>
        <v>#N/A</v>
      </c>
      <c r="AI16" s="81" t="e">
        <f>VLOOKUP(B16,栄養データ!$A$2:$J$482,7,)</f>
        <v>#N/A</v>
      </c>
      <c r="AJ16" s="81" t="e">
        <f>VLOOKUP(B16,栄養データ!$A$2:$J$482,8,)</f>
        <v>#N/A</v>
      </c>
      <c r="AK16" s="81" t="e">
        <f>VLOOKUP(B16,栄養データ!$A$2:$J$482,9,)</f>
        <v>#N/A</v>
      </c>
      <c r="AL16" s="81" t="e">
        <f>VLOOKUP(B16,栄養データ!$A$2:$J$482,10,)</f>
        <v>#N/A</v>
      </c>
    </row>
    <row r="17" spans="1:38" ht="14.25" customHeight="1" x14ac:dyDescent="0.25">
      <c r="A17" s="82"/>
      <c r="B17" s="83"/>
      <c r="C17" s="84"/>
      <c r="D17" s="85" t="str">
        <f t="shared" si="0"/>
        <v/>
      </c>
      <c r="E17" s="86" t="e">
        <f t="shared" si="19"/>
        <v>#N/A</v>
      </c>
      <c r="F17" s="87" t="str">
        <f t="shared" si="9"/>
        <v/>
      </c>
      <c r="G17" s="73" t="str">
        <f t="shared" si="1"/>
        <v/>
      </c>
      <c r="H17" s="88" t="str">
        <f t="shared" si="10"/>
        <v/>
      </c>
      <c r="I17" s="89" t="str">
        <f t="shared" si="2"/>
        <v/>
      </c>
      <c r="J17" s="90"/>
      <c r="K17" s="81" t="str">
        <f t="shared" si="18"/>
        <v/>
      </c>
      <c r="L17" s="86" t="e">
        <f t="shared" si="11"/>
        <v>#N/A</v>
      </c>
      <c r="M17" s="91" t="str">
        <f t="shared" si="12"/>
        <v/>
      </c>
      <c r="N17" s="86" t="str">
        <f t="shared" si="3"/>
        <v/>
      </c>
      <c r="O17" s="87" t="str">
        <f t="shared" si="13"/>
        <v/>
      </c>
      <c r="P17" s="89" t="str">
        <f t="shared" si="4"/>
        <v/>
      </c>
      <c r="Q17" s="87" t="str">
        <f t="shared" si="14"/>
        <v/>
      </c>
      <c r="R17" s="89" t="str">
        <f t="shared" si="5"/>
        <v/>
      </c>
      <c r="S17" s="87" t="str">
        <f t="shared" si="15"/>
        <v/>
      </c>
      <c r="T17" s="89" t="str">
        <f t="shared" si="6"/>
        <v/>
      </c>
      <c r="U17" s="87" t="str">
        <f t="shared" si="16"/>
        <v/>
      </c>
      <c r="V17" s="89" t="str">
        <f t="shared" si="7"/>
        <v/>
      </c>
      <c r="W17" s="87" t="str">
        <f t="shared" si="17"/>
        <v/>
      </c>
      <c r="X17" s="86" t="str">
        <f t="shared" si="8"/>
        <v/>
      </c>
      <c r="Y17" s="92"/>
      <c r="Z17" s="93"/>
      <c r="AC17" s="81" t="e">
        <f>VLOOKUP(B17,栄養データ!$A$2:$J$482,1,)</f>
        <v>#N/A</v>
      </c>
      <c r="AD17" s="81" t="e">
        <f>VLOOKUP(B17,栄養データ!$A$2:$J$482,3,)</f>
        <v>#N/A</v>
      </c>
      <c r="AE17" s="81" t="e">
        <f>VLOOKUP(B17,栄養データ!$A$2:$J$482,4,)</f>
        <v>#N/A</v>
      </c>
      <c r="AF17" s="81" t="e">
        <f>VLOOKUP(B17,栄養データ!$A$2:$K$482,11,)</f>
        <v>#N/A</v>
      </c>
      <c r="AG17" s="81" t="e">
        <f>VLOOKUP(B17,栄養データ!$A$2:$J$482,5,)</f>
        <v>#N/A</v>
      </c>
      <c r="AH17" s="81" t="e">
        <f>VLOOKUP(B17,栄養データ!$A$2:$J$482,6,)</f>
        <v>#N/A</v>
      </c>
      <c r="AI17" s="81" t="e">
        <f>VLOOKUP(B17,栄養データ!$A$2:$J$482,7,)</f>
        <v>#N/A</v>
      </c>
      <c r="AJ17" s="81" t="e">
        <f>VLOOKUP(B17,栄養データ!$A$2:$J$482,8,)</f>
        <v>#N/A</v>
      </c>
      <c r="AK17" s="81" t="e">
        <f>VLOOKUP(B17,栄養データ!$A$2:$J$482,9,)</f>
        <v>#N/A</v>
      </c>
      <c r="AL17" s="81" t="e">
        <f>VLOOKUP(B17,栄養データ!$A$2:$J$482,10,)</f>
        <v>#N/A</v>
      </c>
    </row>
    <row r="18" spans="1:38" ht="14.25" customHeight="1" x14ac:dyDescent="0.25">
      <c r="A18" s="82"/>
      <c r="B18" s="83"/>
      <c r="C18" s="84"/>
      <c r="D18" s="85" t="str">
        <f t="shared" si="0"/>
        <v/>
      </c>
      <c r="E18" s="86" t="e">
        <f t="shared" si="19"/>
        <v>#N/A</v>
      </c>
      <c r="F18" s="87" t="str">
        <f t="shared" si="9"/>
        <v/>
      </c>
      <c r="G18" s="73" t="str">
        <f t="shared" si="1"/>
        <v/>
      </c>
      <c r="H18" s="88" t="str">
        <f t="shared" si="10"/>
        <v/>
      </c>
      <c r="I18" s="89" t="str">
        <f t="shared" si="2"/>
        <v/>
      </c>
      <c r="J18" s="90"/>
      <c r="K18" s="81" t="str">
        <f t="shared" si="18"/>
        <v/>
      </c>
      <c r="L18" s="86" t="e">
        <f t="shared" si="11"/>
        <v>#N/A</v>
      </c>
      <c r="M18" s="91" t="str">
        <f t="shared" si="12"/>
        <v/>
      </c>
      <c r="N18" s="86" t="str">
        <f t="shared" si="3"/>
        <v/>
      </c>
      <c r="O18" s="87" t="str">
        <f t="shared" si="13"/>
        <v/>
      </c>
      <c r="P18" s="89" t="str">
        <f t="shared" si="4"/>
        <v/>
      </c>
      <c r="Q18" s="87" t="str">
        <f t="shared" si="14"/>
        <v/>
      </c>
      <c r="R18" s="89" t="str">
        <f t="shared" si="5"/>
        <v/>
      </c>
      <c r="S18" s="87" t="str">
        <f t="shared" si="15"/>
        <v/>
      </c>
      <c r="T18" s="89" t="str">
        <f t="shared" si="6"/>
        <v/>
      </c>
      <c r="U18" s="87" t="str">
        <f t="shared" si="16"/>
        <v/>
      </c>
      <c r="V18" s="89" t="str">
        <f t="shared" si="7"/>
        <v/>
      </c>
      <c r="W18" s="87" t="str">
        <f t="shared" si="17"/>
        <v/>
      </c>
      <c r="X18" s="86" t="str">
        <f t="shared" si="8"/>
        <v/>
      </c>
      <c r="Y18" s="92"/>
      <c r="Z18" s="93"/>
      <c r="AC18" s="81" t="e">
        <f>VLOOKUP(B18,栄養データ!$A$2:$J$482,1,)</f>
        <v>#N/A</v>
      </c>
      <c r="AD18" s="81" t="e">
        <f>VLOOKUP(B18,栄養データ!$A$2:$J$482,3,)</f>
        <v>#N/A</v>
      </c>
      <c r="AE18" s="81" t="e">
        <f>VLOOKUP(B18,栄養データ!$A$2:$J$482,4,)</f>
        <v>#N/A</v>
      </c>
      <c r="AF18" s="81" t="e">
        <f>VLOOKUP(B18,栄養データ!$A$2:$K$482,11,)</f>
        <v>#N/A</v>
      </c>
      <c r="AG18" s="81" t="e">
        <f>VLOOKUP(B18,栄養データ!$A$2:$J$482,5,)</f>
        <v>#N/A</v>
      </c>
      <c r="AH18" s="81" t="e">
        <f>VLOOKUP(B18,栄養データ!$A$2:$J$482,6,)</f>
        <v>#N/A</v>
      </c>
      <c r="AI18" s="81" t="e">
        <f>VLOOKUP(B18,栄養データ!$A$2:$J$482,7,)</f>
        <v>#N/A</v>
      </c>
      <c r="AJ18" s="81" t="e">
        <f>VLOOKUP(B18,栄養データ!$A$2:$J$482,8,)</f>
        <v>#N/A</v>
      </c>
      <c r="AK18" s="81" t="e">
        <f>VLOOKUP(B18,栄養データ!$A$2:$J$482,9,)</f>
        <v>#N/A</v>
      </c>
      <c r="AL18" s="81" t="e">
        <f>VLOOKUP(B18,栄養データ!$A$2:$J$482,10,)</f>
        <v>#N/A</v>
      </c>
    </row>
    <row r="19" spans="1:38" ht="14.25" customHeight="1" x14ac:dyDescent="0.25">
      <c r="A19" s="82"/>
      <c r="B19" s="83"/>
      <c r="C19" s="84"/>
      <c r="D19" s="85" t="str">
        <f t="shared" si="0"/>
        <v/>
      </c>
      <c r="E19" s="86" t="e">
        <f t="shared" si="19"/>
        <v>#N/A</v>
      </c>
      <c r="F19" s="87" t="str">
        <f t="shared" si="9"/>
        <v/>
      </c>
      <c r="G19" s="73" t="str">
        <f t="shared" si="1"/>
        <v/>
      </c>
      <c r="H19" s="88" t="str">
        <f t="shared" si="10"/>
        <v/>
      </c>
      <c r="I19" s="89" t="str">
        <f t="shared" si="2"/>
        <v/>
      </c>
      <c r="J19" s="90"/>
      <c r="K19" s="81" t="str">
        <f t="shared" si="18"/>
        <v/>
      </c>
      <c r="L19" s="86" t="e">
        <f t="shared" si="11"/>
        <v>#N/A</v>
      </c>
      <c r="M19" s="91" t="str">
        <f t="shared" si="12"/>
        <v/>
      </c>
      <c r="N19" s="86" t="str">
        <f t="shared" si="3"/>
        <v/>
      </c>
      <c r="O19" s="87" t="str">
        <f t="shared" si="13"/>
        <v/>
      </c>
      <c r="P19" s="89" t="str">
        <f t="shared" si="4"/>
        <v/>
      </c>
      <c r="Q19" s="87" t="str">
        <f t="shared" si="14"/>
        <v/>
      </c>
      <c r="R19" s="89" t="str">
        <f t="shared" si="5"/>
        <v/>
      </c>
      <c r="S19" s="87" t="str">
        <f t="shared" si="15"/>
        <v/>
      </c>
      <c r="T19" s="89" t="str">
        <f t="shared" si="6"/>
        <v/>
      </c>
      <c r="U19" s="87" t="str">
        <f t="shared" si="16"/>
        <v/>
      </c>
      <c r="V19" s="89" t="str">
        <f t="shared" si="7"/>
        <v/>
      </c>
      <c r="W19" s="87" t="str">
        <f t="shared" si="17"/>
        <v/>
      </c>
      <c r="X19" s="86" t="str">
        <f t="shared" si="8"/>
        <v/>
      </c>
      <c r="Y19" s="92"/>
      <c r="Z19" s="93"/>
      <c r="AC19" s="81" t="e">
        <f>VLOOKUP(B19,栄養データ!$A$2:$J$482,1,)</f>
        <v>#N/A</v>
      </c>
      <c r="AD19" s="81" t="e">
        <f>VLOOKUP(B19,栄養データ!$A$2:$J$482,3,)</f>
        <v>#N/A</v>
      </c>
      <c r="AE19" s="81" t="e">
        <f>VLOOKUP(B19,栄養データ!$A$2:$J$482,4,)</f>
        <v>#N/A</v>
      </c>
      <c r="AF19" s="81" t="e">
        <f>VLOOKUP(B19,栄養データ!$A$2:$K$482,11,)</f>
        <v>#N/A</v>
      </c>
      <c r="AG19" s="81" t="e">
        <f>VLOOKUP(B19,栄養データ!$A$2:$J$482,5,)</f>
        <v>#N/A</v>
      </c>
      <c r="AH19" s="81" t="e">
        <f>VLOOKUP(B19,栄養データ!$A$2:$J$482,6,)</f>
        <v>#N/A</v>
      </c>
      <c r="AI19" s="81" t="e">
        <f>VLOOKUP(B19,栄養データ!$A$2:$J$482,7,)</f>
        <v>#N/A</v>
      </c>
      <c r="AJ19" s="81" t="e">
        <f>VLOOKUP(B19,栄養データ!$A$2:$J$482,8,)</f>
        <v>#N/A</v>
      </c>
      <c r="AK19" s="81" t="e">
        <f>VLOOKUP(B19,栄養データ!$A$2:$J$482,9,)</f>
        <v>#N/A</v>
      </c>
      <c r="AL19" s="81" t="e">
        <f>VLOOKUP(B19,栄養データ!$A$2:$J$482,10,)</f>
        <v>#N/A</v>
      </c>
    </row>
    <row r="20" spans="1:38" ht="14.25" customHeight="1" x14ac:dyDescent="0.25">
      <c r="A20" s="82"/>
      <c r="B20" s="83"/>
      <c r="C20" s="84"/>
      <c r="D20" s="85" t="str">
        <f t="shared" si="0"/>
        <v/>
      </c>
      <c r="E20" s="86" t="e">
        <f t="shared" si="19"/>
        <v>#N/A</v>
      </c>
      <c r="F20" s="87" t="str">
        <f t="shared" si="9"/>
        <v/>
      </c>
      <c r="G20" s="73" t="str">
        <f t="shared" si="1"/>
        <v/>
      </c>
      <c r="H20" s="88" t="str">
        <f t="shared" si="10"/>
        <v/>
      </c>
      <c r="I20" s="89" t="str">
        <f t="shared" si="2"/>
        <v/>
      </c>
      <c r="J20" s="90"/>
      <c r="K20" s="81" t="str">
        <f t="shared" si="18"/>
        <v/>
      </c>
      <c r="L20" s="86" t="e">
        <f t="shared" si="11"/>
        <v>#N/A</v>
      </c>
      <c r="M20" s="91" t="str">
        <f t="shared" si="12"/>
        <v/>
      </c>
      <c r="N20" s="86" t="str">
        <f t="shared" si="3"/>
        <v/>
      </c>
      <c r="O20" s="87" t="str">
        <f t="shared" si="13"/>
        <v/>
      </c>
      <c r="P20" s="89" t="str">
        <f t="shared" si="4"/>
        <v/>
      </c>
      <c r="Q20" s="87" t="str">
        <f t="shared" si="14"/>
        <v/>
      </c>
      <c r="R20" s="89" t="str">
        <f t="shared" si="5"/>
        <v/>
      </c>
      <c r="S20" s="87" t="str">
        <f t="shared" si="15"/>
        <v/>
      </c>
      <c r="T20" s="89" t="str">
        <f t="shared" si="6"/>
        <v/>
      </c>
      <c r="U20" s="87" t="str">
        <f t="shared" si="16"/>
        <v/>
      </c>
      <c r="V20" s="89" t="str">
        <f t="shared" si="7"/>
        <v/>
      </c>
      <c r="W20" s="87" t="str">
        <f t="shared" si="17"/>
        <v/>
      </c>
      <c r="X20" s="86" t="str">
        <f t="shared" si="8"/>
        <v/>
      </c>
      <c r="Y20" s="92"/>
      <c r="Z20" s="95"/>
      <c r="AC20" s="81" t="e">
        <f>VLOOKUP(B20,栄養データ!$A$2:$J$482,1,)</f>
        <v>#N/A</v>
      </c>
      <c r="AD20" s="81" t="e">
        <f>VLOOKUP(B20,栄養データ!$A$2:$J$482,3,)</f>
        <v>#N/A</v>
      </c>
      <c r="AE20" s="81" t="e">
        <f>VLOOKUP(B20,栄養データ!$A$2:$J$482,4,)</f>
        <v>#N/A</v>
      </c>
      <c r="AF20" s="81" t="e">
        <f>VLOOKUP(B20,栄養データ!$A$2:$K$482,11,)</f>
        <v>#N/A</v>
      </c>
      <c r="AG20" s="81" t="e">
        <f>VLOOKUP(B20,栄養データ!$A$2:$J$482,5,)</f>
        <v>#N/A</v>
      </c>
      <c r="AH20" s="81" t="e">
        <f>VLOOKUP(B20,栄養データ!$A$2:$J$482,6,)</f>
        <v>#N/A</v>
      </c>
      <c r="AI20" s="81" t="e">
        <f>VLOOKUP(B20,栄養データ!$A$2:$J$482,7,)</f>
        <v>#N/A</v>
      </c>
      <c r="AJ20" s="81" t="e">
        <f>VLOOKUP(B20,栄養データ!$A$2:$J$482,8,)</f>
        <v>#N/A</v>
      </c>
      <c r="AK20" s="81" t="e">
        <f>VLOOKUP(B20,栄養データ!$A$2:$J$482,9,)</f>
        <v>#N/A</v>
      </c>
      <c r="AL20" s="81" t="e">
        <f>VLOOKUP(B20,栄養データ!$A$2:$J$482,10,)</f>
        <v>#N/A</v>
      </c>
    </row>
    <row r="21" spans="1:38" ht="14.25" customHeight="1" x14ac:dyDescent="0.25">
      <c r="A21" s="82"/>
      <c r="B21" s="83"/>
      <c r="C21" s="84"/>
      <c r="D21" s="85" t="str">
        <f t="shared" si="0"/>
        <v/>
      </c>
      <c r="E21" s="86" t="e">
        <f t="shared" si="19"/>
        <v>#N/A</v>
      </c>
      <c r="F21" s="87" t="str">
        <f t="shared" si="9"/>
        <v/>
      </c>
      <c r="G21" s="73" t="str">
        <f t="shared" si="1"/>
        <v/>
      </c>
      <c r="H21" s="88" t="str">
        <f t="shared" si="10"/>
        <v/>
      </c>
      <c r="I21" s="89" t="str">
        <f t="shared" si="2"/>
        <v/>
      </c>
      <c r="J21" s="90"/>
      <c r="K21" s="81" t="str">
        <f t="shared" si="18"/>
        <v/>
      </c>
      <c r="L21" s="86" t="e">
        <f t="shared" si="11"/>
        <v>#N/A</v>
      </c>
      <c r="M21" s="91" t="str">
        <f t="shared" si="12"/>
        <v/>
      </c>
      <c r="N21" s="86" t="str">
        <f t="shared" si="3"/>
        <v/>
      </c>
      <c r="O21" s="87" t="str">
        <f t="shared" si="13"/>
        <v/>
      </c>
      <c r="P21" s="89" t="str">
        <f t="shared" si="4"/>
        <v/>
      </c>
      <c r="Q21" s="87" t="str">
        <f t="shared" si="14"/>
        <v/>
      </c>
      <c r="R21" s="89" t="str">
        <f t="shared" si="5"/>
        <v/>
      </c>
      <c r="S21" s="87" t="str">
        <f t="shared" si="15"/>
        <v/>
      </c>
      <c r="T21" s="89" t="str">
        <f t="shared" si="6"/>
        <v/>
      </c>
      <c r="U21" s="87" t="str">
        <f t="shared" si="16"/>
        <v/>
      </c>
      <c r="V21" s="89" t="str">
        <f t="shared" si="7"/>
        <v/>
      </c>
      <c r="W21" s="87" t="str">
        <f t="shared" si="17"/>
        <v/>
      </c>
      <c r="X21" s="86" t="str">
        <f t="shared" si="8"/>
        <v/>
      </c>
      <c r="Y21" s="92"/>
      <c r="Z21" s="95"/>
      <c r="AC21" s="81" t="e">
        <f>VLOOKUP(B21,栄養データ!$A$2:$J$482,1,)</f>
        <v>#N/A</v>
      </c>
      <c r="AD21" s="81" t="e">
        <f>VLOOKUP(B21,栄養データ!$A$2:$J$482,3,)</f>
        <v>#N/A</v>
      </c>
      <c r="AE21" s="81" t="e">
        <f>VLOOKUP(B21,栄養データ!$A$2:$J$482,4,)</f>
        <v>#N/A</v>
      </c>
      <c r="AF21" s="81" t="e">
        <f>VLOOKUP(B21,栄養データ!$A$2:$K$482,11,)</f>
        <v>#N/A</v>
      </c>
      <c r="AG21" s="81" t="e">
        <f>VLOOKUP(B21,栄養データ!$A$2:$J$482,5,)</f>
        <v>#N/A</v>
      </c>
      <c r="AH21" s="81" t="e">
        <f>VLOOKUP(B21,栄養データ!$A$2:$J$482,6,)</f>
        <v>#N/A</v>
      </c>
      <c r="AI21" s="81" t="e">
        <f>VLOOKUP(B21,栄養データ!$A$2:$J$482,7,)</f>
        <v>#N/A</v>
      </c>
      <c r="AJ21" s="81" t="e">
        <f>VLOOKUP(B21,栄養データ!$A$2:$J$482,8,)</f>
        <v>#N/A</v>
      </c>
      <c r="AK21" s="81" t="e">
        <f>VLOOKUP(B21,栄養データ!$A$2:$J$482,9,)</f>
        <v>#N/A</v>
      </c>
      <c r="AL21" s="81" t="e">
        <f>VLOOKUP(B21,栄養データ!$A$2:$J$482,10,)</f>
        <v>#N/A</v>
      </c>
    </row>
    <row r="22" spans="1:38" ht="14.25" customHeight="1" x14ac:dyDescent="0.25">
      <c r="A22" s="82"/>
      <c r="B22" s="83"/>
      <c r="C22" s="84"/>
      <c r="D22" s="85" t="str">
        <f t="shared" si="0"/>
        <v/>
      </c>
      <c r="E22" s="86" t="e">
        <f t="shared" si="19"/>
        <v>#N/A</v>
      </c>
      <c r="F22" s="87" t="str">
        <f t="shared" si="9"/>
        <v/>
      </c>
      <c r="G22" s="73" t="str">
        <f t="shared" si="1"/>
        <v/>
      </c>
      <c r="H22" s="88" t="str">
        <f t="shared" si="10"/>
        <v/>
      </c>
      <c r="I22" s="89" t="str">
        <f t="shared" si="2"/>
        <v/>
      </c>
      <c r="J22" s="90"/>
      <c r="K22" s="81" t="str">
        <f t="shared" si="18"/>
        <v/>
      </c>
      <c r="L22" s="86" t="e">
        <f t="shared" si="11"/>
        <v>#N/A</v>
      </c>
      <c r="M22" s="91" t="str">
        <f t="shared" si="12"/>
        <v/>
      </c>
      <c r="N22" s="86" t="str">
        <f t="shared" si="3"/>
        <v/>
      </c>
      <c r="O22" s="87" t="str">
        <f t="shared" si="13"/>
        <v/>
      </c>
      <c r="P22" s="89" t="str">
        <f t="shared" si="4"/>
        <v/>
      </c>
      <c r="Q22" s="87" t="str">
        <f t="shared" si="14"/>
        <v/>
      </c>
      <c r="R22" s="89" t="str">
        <f t="shared" si="5"/>
        <v/>
      </c>
      <c r="S22" s="87" t="str">
        <f t="shared" si="15"/>
        <v/>
      </c>
      <c r="T22" s="89" t="str">
        <f t="shared" si="6"/>
        <v/>
      </c>
      <c r="U22" s="87" t="str">
        <f t="shared" si="16"/>
        <v/>
      </c>
      <c r="V22" s="89" t="str">
        <f t="shared" si="7"/>
        <v/>
      </c>
      <c r="W22" s="87" t="str">
        <f t="shared" si="17"/>
        <v/>
      </c>
      <c r="X22" s="86" t="str">
        <f t="shared" si="8"/>
        <v/>
      </c>
      <c r="Y22" s="92"/>
      <c r="Z22" s="95"/>
      <c r="AC22" s="81" t="e">
        <f>VLOOKUP(B22,栄養データ!$A$2:$J$482,1,)</f>
        <v>#N/A</v>
      </c>
      <c r="AD22" s="81" t="e">
        <f>VLOOKUP(B22,栄養データ!$A$2:$J$482,3,)</f>
        <v>#N/A</v>
      </c>
      <c r="AE22" s="81" t="e">
        <f>VLOOKUP(B22,栄養データ!$A$2:$J$482,4,)</f>
        <v>#N/A</v>
      </c>
      <c r="AF22" s="81" t="e">
        <f>VLOOKUP(B22,栄養データ!$A$2:$K$482,11,)</f>
        <v>#N/A</v>
      </c>
      <c r="AG22" s="81" t="e">
        <f>VLOOKUP(B22,栄養データ!$A$2:$J$482,5,)</f>
        <v>#N/A</v>
      </c>
      <c r="AH22" s="81" t="e">
        <f>VLOOKUP(B22,栄養データ!$A$2:$J$482,6,)</f>
        <v>#N/A</v>
      </c>
      <c r="AI22" s="81" t="e">
        <f>VLOOKUP(B22,栄養データ!$A$2:$J$482,7,)</f>
        <v>#N/A</v>
      </c>
      <c r="AJ22" s="81" t="e">
        <f>VLOOKUP(B22,栄養データ!$A$2:$J$482,8,)</f>
        <v>#N/A</v>
      </c>
      <c r="AK22" s="81" t="e">
        <f>VLOOKUP(B22,栄養データ!$A$2:$J$482,9,)</f>
        <v>#N/A</v>
      </c>
      <c r="AL22" s="81" t="e">
        <f>VLOOKUP(B22,栄養データ!$A$2:$J$482,10,)</f>
        <v>#N/A</v>
      </c>
    </row>
    <row r="23" spans="1:38" ht="14.25" customHeight="1" x14ac:dyDescent="0.25">
      <c r="A23" s="82"/>
      <c r="B23" s="83"/>
      <c r="C23" s="84"/>
      <c r="D23" s="85" t="str">
        <f t="shared" si="0"/>
        <v/>
      </c>
      <c r="E23" s="86" t="e">
        <f t="shared" si="19"/>
        <v>#N/A</v>
      </c>
      <c r="F23" s="87" t="str">
        <f t="shared" si="9"/>
        <v/>
      </c>
      <c r="G23" s="73" t="str">
        <f t="shared" si="1"/>
        <v/>
      </c>
      <c r="H23" s="88" t="str">
        <f t="shared" si="10"/>
        <v/>
      </c>
      <c r="I23" s="89" t="str">
        <f t="shared" si="2"/>
        <v/>
      </c>
      <c r="J23" s="90"/>
      <c r="K23" s="81" t="str">
        <f t="shared" si="18"/>
        <v/>
      </c>
      <c r="L23" s="86" t="e">
        <f t="shared" si="11"/>
        <v>#N/A</v>
      </c>
      <c r="M23" s="91" t="str">
        <f t="shared" si="12"/>
        <v/>
      </c>
      <c r="N23" s="86" t="str">
        <f t="shared" si="3"/>
        <v/>
      </c>
      <c r="O23" s="87" t="str">
        <f t="shared" si="13"/>
        <v/>
      </c>
      <c r="P23" s="89" t="str">
        <f t="shared" si="4"/>
        <v/>
      </c>
      <c r="Q23" s="87" t="str">
        <f t="shared" si="14"/>
        <v/>
      </c>
      <c r="R23" s="89" t="str">
        <f t="shared" si="5"/>
        <v/>
      </c>
      <c r="S23" s="87" t="str">
        <f t="shared" si="15"/>
        <v/>
      </c>
      <c r="T23" s="89" t="str">
        <f t="shared" si="6"/>
        <v/>
      </c>
      <c r="U23" s="87" t="str">
        <f t="shared" si="16"/>
        <v/>
      </c>
      <c r="V23" s="89" t="str">
        <f t="shared" si="7"/>
        <v/>
      </c>
      <c r="W23" s="87" t="str">
        <f t="shared" si="17"/>
        <v/>
      </c>
      <c r="X23" s="86" t="str">
        <f t="shared" si="8"/>
        <v/>
      </c>
      <c r="Y23" s="92"/>
      <c r="Z23" s="96"/>
      <c r="AC23" s="81" t="e">
        <f>VLOOKUP(B23,栄養データ!$A$2:$J$482,1,)</f>
        <v>#N/A</v>
      </c>
      <c r="AD23" s="81" t="e">
        <f>VLOOKUP(B23,栄養データ!$A$2:$J$482,3,)</f>
        <v>#N/A</v>
      </c>
      <c r="AE23" s="81" t="e">
        <f>VLOOKUP(B23,栄養データ!$A$2:$J$482,4,)</f>
        <v>#N/A</v>
      </c>
      <c r="AF23" s="81" t="e">
        <f>VLOOKUP(B23,栄養データ!$A$2:$K$482,11,)</f>
        <v>#N/A</v>
      </c>
      <c r="AG23" s="81" t="e">
        <f>VLOOKUP(B23,栄養データ!$A$2:$J$482,5,)</f>
        <v>#N/A</v>
      </c>
      <c r="AH23" s="81" t="e">
        <f>VLOOKUP(B23,栄養データ!$A$2:$J$482,6,)</f>
        <v>#N/A</v>
      </c>
      <c r="AI23" s="81" t="e">
        <f>VLOOKUP(B23,栄養データ!$A$2:$J$482,7,)</f>
        <v>#N/A</v>
      </c>
      <c r="AJ23" s="81" t="e">
        <f>VLOOKUP(B23,栄養データ!$A$2:$J$482,8,)</f>
        <v>#N/A</v>
      </c>
      <c r="AK23" s="81" t="e">
        <f>VLOOKUP(B23,栄養データ!$A$2:$J$482,9,)</f>
        <v>#N/A</v>
      </c>
      <c r="AL23" s="81" t="e">
        <f>VLOOKUP(B23,栄養データ!$A$2:$J$482,10,)</f>
        <v>#N/A</v>
      </c>
    </row>
    <row r="24" spans="1:38" ht="14.25" customHeight="1" x14ac:dyDescent="0.25">
      <c r="A24" s="82"/>
      <c r="B24" s="83"/>
      <c r="C24" s="84"/>
      <c r="D24" s="85" t="str">
        <f t="shared" si="0"/>
        <v/>
      </c>
      <c r="E24" s="86" t="e">
        <f t="shared" si="19"/>
        <v>#N/A</v>
      </c>
      <c r="F24" s="87" t="str">
        <f t="shared" si="9"/>
        <v/>
      </c>
      <c r="G24" s="73" t="str">
        <f t="shared" si="1"/>
        <v/>
      </c>
      <c r="H24" s="88" t="str">
        <f t="shared" si="10"/>
        <v/>
      </c>
      <c r="I24" s="89" t="str">
        <f t="shared" si="2"/>
        <v/>
      </c>
      <c r="J24" s="90"/>
      <c r="K24" s="81" t="str">
        <f t="shared" si="18"/>
        <v/>
      </c>
      <c r="L24" s="86" t="e">
        <f t="shared" si="11"/>
        <v>#N/A</v>
      </c>
      <c r="M24" s="91" t="str">
        <f t="shared" si="12"/>
        <v/>
      </c>
      <c r="N24" s="86" t="str">
        <f t="shared" si="3"/>
        <v/>
      </c>
      <c r="O24" s="87" t="str">
        <f t="shared" si="13"/>
        <v/>
      </c>
      <c r="P24" s="89" t="str">
        <f t="shared" si="4"/>
        <v/>
      </c>
      <c r="Q24" s="87" t="str">
        <f t="shared" si="14"/>
        <v/>
      </c>
      <c r="R24" s="89" t="str">
        <f t="shared" si="5"/>
        <v/>
      </c>
      <c r="S24" s="87" t="str">
        <f t="shared" si="15"/>
        <v/>
      </c>
      <c r="T24" s="89" t="str">
        <f t="shared" si="6"/>
        <v/>
      </c>
      <c r="U24" s="87" t="str">
        <f t="shared" si="16"/>
        <v/>
      </c>
      <c r="V24" s="89" t="str">
        <f t="shared" si="7"/>
        <v/>
      </c>
      <c r="W24" s="87" t="str">
        <f t="shared" si="17"/>
        <v/>
      </c>
      <c r="X24" s="86" t="str">
        <f t="shared" si="8"/>
        <v/>
      </c>
      <c r="Y24" s="92"/>
      <c r="Z24" s="97"/>
      <c r="AC24" s="81" t="e">
        <f>VLOOKUP(B24,栄養データ!$A$2:$J$482,1,)</f>
        <v>#N/A</v>
      </c>
      <c r="AD24" s="81" t="e">
        <f>VLOOKUP(B24,栄養データ!$A$2:$J$482,3,)</f>
        <v>#N/A</v>
      </c>
      <c r="AE24" s="81" t="e">
        <f>VLOOKUP(B24,栄養データ!$A$2:$J$482,4,)</f>
        <v>#N/A</v>
      </c>
      <c r="AF24" s="81" t="e">
        <f>VLOOKUP(B24,栄養データ!$A$2:$K$482,11,)</f>
        <v>#N/A</v>
      </c>
      <c r="AG24" s="81" t="e">
        <f>VLOOKUP(B24,栄養データ!$A$2:$J$482,5,)</f>
        <v>#N/A</v>
      </c>
      <c r="AH24" s="81" t="e">
        <f>VLOOKUP(B24,栄養データ!$A$2:$J$482,6,)</f>
        <v>#N/A</v>
      </c>
      <c r="AI24" s="81" t="e">
        <f>VLOOKUP(B24,栄養データ!$A$2:$J$482,7,)</f>
        <v>#N/A</v>
      </c>
      <c r="AJ24" s="81" t="e">
        <f>VLOOKUP(B24,栄養データ!$A$2:$J$482,8,)</f>
        <v>#N/A</v>
      </c>
      <c r="AK24" s="81" t="e">
        <f>VLOOKUP(B24,栄養データ!$A$2:$J$482,9,)</f>
        <v>#N/A</v>
      </c>
      <c r="AL24" s="81" t="e">
        <f>VLOOKUP(B24,栄養データ!$A$2:$J$482,10,)</f>
        <v>#N/A</v>
      </c>
    </row>
    <row r="25" spans="1:38" ht="14.25" customHeight="1" x14ac:dyDescent="0.25">
      <c r="A25" s="82"/>
      <c r="B25" s="83"/>
      <c r="C25" s="84"/>
      <c r="D25" s="85" t="str">
        <f t="shared" si="0"/>
        <v/>
      </c>
      <c r="E25" s="86" t="e">
        <f t="shared" si="19"/>
        <v>#N/A</v>
      </c>
      <c r="F25" s="87" t="str">
        <f t="shared" si="9"/>
        <v/>
      </c>
      <c r="G25" s="73" t="str">
        <f t="shared" si="1"/>
        <v/>
      </c>
      <c r="H25" s="88" t="str">
        <f t="shared" si="10"/>
        <v/>
      </c>
      <c r="I25" s="89" t="str">
        <f t="shared" si="2"/>
        <v/>
      </c>
      <c r="J25" s="90"/>
      <c r="K25" s="81" t="str">
        <f>IF(B25="","",L25)</f>
        <v/>
      </c>
      <c r="L25" s="86" t="e">
        <f t="shared" si="11"/>
        <v>#N/A</v>
      </c>
      <c r="M25" s="91" t="str">
        <f t="shared" si="12"/>
        <v/>
      </c>
      <c r="N25" s="86" t="str">
        <f t="shared" si="3"/>
        <v/>
      </c>
      <c r="O25" s="87" t="str">
        <f t="shared" si="13"/>
        <v/>
      </c>
      <c r="P25" s="89" t="str">
        <f t="shared" si="4"/>
        <v/>
      </c>
      <c r="Q25" s="87" t="str">
        <f t="shared" si="14"/>
        <v/>
      </c>
      <c r="R25" s="89" t="str">
        <f t="shared" si="5"/>
        <v/>
      </c>
      <c r="S25" s="87" t="str">
        <f t="shared" si="15"/>
        <v/>
      </c>
      <c r="T25" s="89" t="str">
        <f t="shared" si="6"/>
        <v/>
      </c>
      <c r="U25" s="87" t="str">
        <f t="shared" si="16"/>
        <v/>
      </c>
      <c r="V25" s="89" t="str">
        <f t="shared" si="7"/>
        <v/>
      </c>
      <c r="W25" s="87" t="str">
        <f t="shared" si="17"/>
        <v/>
      </c>
      <c r="X25" s="86" t="str">
        <f t="shared" si="8"/>
        <v/>
      </c>
      <c r="Y25" s="92"/>
      <c r="Z25" s="97"/>
      <c r="AC25" s="81" t="e">
        <f>VLOOKUP(B25,栄養データ!$A$2:$J$482,1,)</f>
        <v>#N/A</v>
      </c>
      <c r="AD25" s="81" t="e">
        <f>VLOOKUP(B25,栄養データ!$A$2:$J$482,3,)</f>
        <v>#N/A</v>
      </c>
      <c r="AE25" s="81" t="e">
        <f>VLOOKUP(B25,栄養データ!$A$2:$J$482,4,)</f>
        <v>#N/A</v>
      </c>
      <c r="AF25" s="81" t="e">
        <f>VLOOKUP(B25,栄養データ!$A$2:$K$482,11,)</f>
        <v>#N/A</v>
      </c>
      <c r="AG25" s="81" t="e">
        <f>VLOOKUP(B25,栄養データ!$A$2:$J$482,5,)</f>
        <v>#N/A</v>
      </c>
      <c r="AH25" s="81" t="e">
        <f>VLOOKUP(B25,栄養データ!$A$2:$J$482,6,)</f>
        <v>#N/A</v>
      </c>
      <c r="AI25" s="81" t="e">
        <f>VLOOKUP(B25,栄養データ!$A$2:$J$482,7,)</f>
        <v>#N/A</v>
      </c>
      <c r="AJ25" s="81" t="e">
        <f>VLOOKUP(B25,栄養データ!$A$2:$J$482,8,)</f>
        <v>#N/A</v>
      </c>
      <c r="AK25" s="81" t="e">
        <f>VLOOKUP(B25,栄養データ!$A$2:$J$482,9,)</f>
        <v>#N/A</v>
      </c>
      <c r="AL25" s="81" t="e">
        <f>VLOOKUP(B25,栄養データ!$A$2:$J$482,10,)</f>
        <v>#N/A</v>
      </c>
    </row>
    <row r="26" spans="1:38" ht="14.25" customHeight="1" x14ac:dyDescent="0.25">
      <c r="A26" s="94"/>
      <c r="B26" s="83"/>
      <c r="C26" s="84"/>
      <c r="D26" s="85" t="str">
        <f t="shared" si="0"/>
        <v/>
      </c>
      <c r="E26" s="86" t="e">
        <f t="shared" si="19"/>
        <v>#N/A</v>
      </c>
      <c r="F26" s="87" t="str">
        <f t="shared" si="9"/>
        <v/>
      </c>
      <c r="G26" s="73" t="str">
        <f t="shared" si="1"/>
        <v/>
      </c>
      <c r="H26" s="88" t="str">
        <f t="shared" si="10"/>
        <v/>
      </c>
      <c r="I26" s="89" t="str">
        <f t="shared" si="2"/>
        <v/>
      </c>
      <c r="J26" s="90"/>
      <c r="K26" s="81" t="str">
        <f t="shared" si="18"/>
        <v/>
      </c>
      <c r="L26" s="86" t="e">
        <f t="shared" si="11"/>
        <v>#N/A</v>
      </c>
      <c r="M26" s="91" t="str">
        <f t="shared" si="12"/>
        <v/>
      </c>
      <c r="N26" s="86" t="str">
        <f t="shared" si="3"/>
        <v/>
      </c>
      <c r="O26" s="87" t="str">
        <f t="shared" si="13"/>
        <v/>
      </c>
      <c r="P26" s="89" t="str">
        <f t="shared" si="4"/>
        <v/>
      </c>
      <c r="Q26" s="87" t="str">
        <f t="shared" si="14"/>
        <v/>
      </c>
      <c r="R26" s="89" t="str">
        <f t="shared" si="5"/>
        <v/>
      </c>
      <c r="S26" s="87" t="str">
        <f t="shared" si="15"/>
        <v/>
      </c>
      <c r="T26" s="89" t="str">
        <f t="shared" si="6"/>
        <v/>
      </c>
      <c r="U26" s="87" t="str">
        <f t="shared" si="16"/>
        <v/>
      </c>
      <c r="V26" s="89" t="str">
        <f t="shared" si="7"/>
        <v/>
      </c>
      <c r="W26" s="87" t="str">
        <f t="shared" si="17"/>
        <v/>
      </c>
      <c r="X26" s="86" t="str">
        <f t="shared" si="8"/>
        <v/>
      </c>
      <c r="Y26" s="92"/>
      <c r="Z26" s="97"/>
      <c r="AC26" s="81" t="e">
        <f>VLOOKUP(B26,栄養データ!$A$2:$J$482,1,)</f>
        <v>#N/A</v>
      </c>
      <c r="AD26" s="81" t="e">
        <f>VLOOKUP(B26,栄養データ!$A$2:$J$482,3,)</f>
        <v>#N/A</v>
      </c>
      <c r="AE26" s="81" t="e">
        <f>VLOOKUP(B26,栄養データ!$A$2:$J$482,4,)</f>
        <v>#N/A</v>
      </c>
      <c r="AF26" s="81" t="e">
        <f>VLOOKUP(B26,栄養データ!$A$2:$K$482,11,)</f>
        <v>#N/A</v>
      </c>
      <c r="AG26" s="81" t="e">
        <f>VLOOKUP(B26,栄養データ!$A$2:$J$482,5,)</f>
        <v>#N/A</v>
      </c>
      <c r="AH26" s="81" t="e">
        <f>VLOOKUP(B26,栄養データ!$A$2:$J$482,6,)</f>
        <v>#N/A</v>
      </c>
      <c r="AI26" s="81" t="e">
        <f>VLOOKUP(B26,栄養データ!$A$2:$J$482,7,)</f>
        <v>#N/A</v>
      </c>
      <c r="AJ26" s="81" t="e">
        <f>VLOOKUP(B26,栄養データ!$A$2:$J$482,8,)</f>
        <v>#N/A</v>
      </c>
      <c r="AK26" s="81" t="e">
        <f>VLOOKUP(B26,栄養データ!$A$2:$J$482,9,)</f>
        <v>#N/A</v>
      </c>
      <c r="AL26" s="81" t="e">
        <f>VLOOKUP(B26,栄養データ!$A$2:$J$482,10,)</f>
        <v>#N/A</v>
      </c>
    </row>
    <row r="27" spans="1:38" ht="14.25" customHeight="1" x14ac:dyDescent="0.25">
      <c r="A27" s="94"/>
      <c r="B27" s="83"/>
      <c r="C27" s="84"/>
      <c r="D27" s="85" t="str">
        <f t="shared" si="0"/>
        <v/>
      </c>
      <c r="E27" s="86" t="e">
        <f>IF(AD27="","",AD27)</f>
        <v>#N/A</v>
      </c>
      <c r="F27" s="87" t="str">
        <f t="shared" si="9"/>
        <v/>
      </c>
      <c r="G27" s="73" t="str">
        <f t="shared" si="1"/>
        <v/>
      </c>
      <c r="H27" s="88" t="str">
        <f t="shared" si="10"/>
        <v/>
      </c>
      <c r="I27" s="89" t="str">
        <f t="shared" si="2"/>
        <v/>
      </c>
      <c r="J27" s="90"/>
      <c r="K27" s="81" t="str">
        <f t="shared" si="18"/>
        <v/>
      </c>
      <c r="L27" s="86" t="e">
        <f t="shared" si="11"/>
        <v>#N/A</v>
      </c>
      <c r="M27" s="91" t="str">
        <f t="shared" si="12"/>
        <v/>
      </c>
      <c r="N27" s="86" t="str">
        <f t="shared" si="3"/>
        <v/>
      </c>
      <c r="O27" s="87" t="str">
        <f t="shared" si="13"/>
        <v/>
      </c>
      <c r="P27" s="89" t="str">
        <f t="shared" si="4"/>
        <v/>
      </c>
      <c r="Q27" s="87" t="str">
        <f t="shared" si="14"/>
        <v/>
      </c>
      <c r="R27" s="89" t="str">
        <f t="shared" si="5"/>
        <v/>
      </c>
      <c r="S27" s="87" t="str">
        <f t="shared" si="15"/>
        <v/>
      </c>
      <c r="T27" s="89" t="str">
        <f t="shared" si="6"/>
        <v/>
      </c>
      <c r="U27" s="87" t="str">
        <f>V27</f>
        <v/>
      </c>
      <c r="V27" s="89" t="str">
        <f t="shared" si="7"/>
        <v/>
      </c>
      <c r="W27" s="87" t="str">
        <f t="shared" si="17"/>
        <v/>
      </c>
      <c r="X27" s="86" t="str">
        <f t="shared" si="8"/>
        <v/>
      </c>
      <c r="Y27" s="92"/>
      <c r="Z27" s="97"/>
      <c r="AC27" s="81" t="e">
        <f>VLOOKUP(B27,栄養データ!$A$2:$J$482,1,)</f>
        <v>#N/A</v>
      </c>
      <c r="AD27" s="81" t="e">
        <f>VLOOKUP(B27,栄養データ!$A$2:$J$482,3,)</f>
        <v>#N/A</v>
      </c>
      <c r="AE27" s="81" t="e">
        <f>VLOOKUP(B27,栄養データ!$A$2:$J$482,4,)</f>
        <v>#N/A</v>
      </c>
      <c r="AF27" s="81" t="e">
        <f>VLOOKUP(B27,栄養データ!$A$2:$K$482,11,)</f>
        <v>#N/A</v>
      </c>
      <c r="AG27" s="81" t="e">
        <f>VLOOKUP(B27,栄養データ!$A$2:$J$482,5,)</f>
        <v>#N/A</v>
      </c>
      <c r="AH27" s="81" t="e">
        <f>VLOOKUP(B27,栄養データ!$A$2:$J$482,6,)</f>
        <v>#N/A</v>
      </c>
      <c r="AI27" s="81" t="e">
        <f>VLOOKUP(B27,栄養データ!$A$2:$J$482,7,)</f>
        <v>#N/A</v>
      </c>
      <c r="AJ27" s="81" t="e">
        <f>VLOOKUP(B27,栄養データ!$A$2:$J$482,8,)</f>
        <v>#N/A</v>
      </c>
      <c r="AK27" s="81" t="e">
        <f>VLOOKUP(B27,栄養データ!$A$2:$J$482,9,)</f>
        <v>#N/A</v>
      </c>
      <c r="AL27" s="81" t="e">
        <f>VLOOKUP(B27,栄養データ!$A$2:$J$482,10,)</f>
        <v>#N/A</v>
      </c>
    </row>
    <row r="28" spans="1:38" ht="14.25" customHeight="1" x14ac:dyDescent="0.25">
      <c r="A28" s="82"/>
      <c r="B28" s="83"/>
      <c r="C28" s="84"/>
      <c r="D28" s="85" t="str">
        <f t="shared" si="0"/>
        <v/>
      </c>
      <c r="E28" s="86" t="e">
        <f>IF(AD28="","",AD28)</f>
        <v>#N/A</v>
      </c>
      <c r="F28" s="87" t="str">
        <f t="shared" si="9"/>
        <v/>
      </c>
      <c r="G28" s="73" t="str">
        <f t="shared" si="1"/>
        <v/>
      </c>
      <c r="H28" s="88" t="str">
        <f t="shared" si="10"/>
        <v/>
      </c>
      <c r="I28" s="89" t="str">
        <f t="shared" si="2"/>
        <v/>
      </c>
      <c r="J28" s="90"/>
      <c r="K28" s="81" t="str">
        <f t="shared" si="18"/>
        <v/>
      </c>
      <c r="L28" s="86" t="e">
        <f t="shared" si="11"/>
        <v>#N/A</v>
      </c>
      <c r="M28" s="91" t="str">
        <f t="shared" si="12"/>
        <v/>
      </c>
      <c r="N28" s="86" t="str">
        <f t="shared" si="3"/>
        <v/>
      </c>
      <c r="O28" s="87" t="str">
        <f>P28</f>
        <v/>
      </c>
      <c r="P28" s="89" t="str">
        <f t="shared" si="4"/>
        <v/>
      </c>
      <c r="Q28" s="87" t="str">
        <f t="shared" si="14"/>
        <v/>
      </c>
      <c r="R28" s="89" t="str">
        <f t="shared" si="5"/>
        <v/>
      </c>
      <c r="S28" s="87" t="str">
        <f t="shared" si="15"/>
        <v/>
      </c>
      <c r="T28" s="89" t="str">
        <f t="shared" si="6"/>
        <v/>
      </c>
      <c r="U28" s="87" t="str">
        <f t="shared" si="16"/>
        <v/>
      </c>
      <c r="V28" s="89" t="str">
        <f t="shared" si="7"/>
        <v/>
      </c>
      <c r="W28" s="87" t="str">
        <f t="shared" si="17"/>
        <v/>
      </c>
      <c r="X28" s="86" t="str">
        <f t="shared" si="8"/>
        <v/>
      </c>
      <c r="Y28" s="92"/>
      <c r="Z28" s="97"/>
      <c r="AC28" s="81" t="e">
        <f>VLOOKUP(B28,栄養データ!$A$2:$J$482,1,)</f>
        <v>#N/A</v>
      </c>
      <c r="AD28" s="81" t="e">
        <f>VLOOKUP(B28,栄養データ!$A$2:$J$482,3,)</f>
        <v>#N/A</v>
      </c>
      <c r="AE28" s="81" t="e">
        <f>VLOOKUP(B28,栄養データ!$A$2:$J$482,4,)</f>
        <v>#N/A</v>
      </c>
      <c r="AF28" s="81" t="e">
        <f>VLOOKUP(B28,栄養データ!$A$2:$K$482,11,)</f>
        <v>#N/A</v>
      </c>
      <c r="AG28" s="81" t="e">
        <f>VLOOKUP(B28,栄養データ!$A$2:$J$482,5,)</f>
        <v>#N/A</v>
      </c>
      <c r="AH28" s="81" t="e">
        <f>VLOOKUP(B28,栄養データ!$A$2:$J$482,6,)</f>
        <v>#N/A</v>
      </c>
      <c r="AI28" s="81" t="e">
        <f>VLOOKUP(B28,栄養データ!$A$2:$J$482,7,)</f>
        <v>#N/A</v>
      </c>
      <c r="AJ28" s="81" t="e">
        <f>VLOOKUP(B28,栄養データ!$A$2:$J$482,8,)</f>
        <v>#N/A</v>
      </c>
      <c r="AK28" s="81" t="e">
        <f>VLOOKUP(B28,栄養データ!$A$2:$J$482,9,)</f>
        <v>#N/A</v>
      </c>
      <c r="AL28" s="81" t="e">
        <f>VLOOKUP(B28,栄養データ!$A$2:$J$482,10,)</f>
        <v>#N/A</v>
      </c>
    </row>
    <row r="29" spans="1:38" ht="14.25" customHeight="1" x14ac:dyDescent="0.25">
      <c r="A29" s="82"/>
      <c r="B29" s="83"/>
      <c r="C29" s="84"/>
      <c r="D29" s="85" t="str">
        <f t="shared" si="0"/>
        <v/>
      </c>
      <c r="E29" s="86" t="e">
        <f>IF(AD29="","",AD29)</f>
        <v>#N/A</v>
      </c>
      <c r="F29" s="87" t="str">
        <f t="shared" si="9"/>
        <v/>
      </c>
      <c r="G29" s="73" t="str">
        <f t="shared" si="1"/>
        <v/>
      </c>
      <c r="H29" s="88" t="str">
        <f t="shared" si="10"/>
        <v/>
      </c>
      <c r="I29" s="89" t="str">
        <f t="shared" si="2"/>
        <v/>
      </c>
      <c r="J29" s="90"/>
      <c r="K29" s="81" t="str">
        <f t="shared" si="18"/>
        <v/>
      </c>
      <c r="L29" s="86" t="e">
        <f t="shared" si="11"/>
        <v>#N/A</v>
      </c>
      <c r="M29" s="91" t="str">
        <f t="shared" si="12"/>
        <v/>
      </c>
      <c r="N29" s="86" t="str">
        <f t="shared" si="3"/>
        <v/>
      </c>
      <c r="O29" s="87" t="str">
        <f t="shared" si="13"/>
        <v/>
      </c>
      <c r="P29" s="89" t="str">
        <f t="shared" si="4"/>
        <v/>
      </c>
      <c r="Q29" s="87" t="str">
        <f t="shared" si="14"/>
        <v/>
      </c>
      <c r="R29" s="89" t="str">
        <f t="shared" si="5"/>
        <v/>
      </c>
      <c r="S29" s="87" t="str">
        <f t="shared" si="15"/>
        <v/>
      </c>
      <c r="T29" s="89" t="str">
        <f t="shared" si="6"/>
        <v/>
      </c>
      <c r="U29" s="87" t="str">
        <f t="shared" si="16"/>
        <v/>
      </c>
      <c r="V29" s="89" t="str">
        <f t="shared" si="7"/>
        <v/>
      </c>
      <c r="W29" s="87" t="str">
        <f t="shared" si="17"/>
        <v/>
      </c>
      <c r="X29" s="86" t="str">
        <f t="shared" si="8"/>
        <v/>
      </c>
      <c r="Y29" s="92"/>
      <c r="Z29" s="97"/>
      <c r="AC29" s="81" t="e">
        <f>VLOOKUP(B29,栄養データ!$A$2:$J$482,1,)</f>
        <v>#N/A</v>
      </c>
      <c r="AD29" s="81" t="e">
        <f>VLOOKUP(B29,栄養データ!$A$2:$J$482,3,)</f>
        <v>#N/A</v>
      </c>
      <c r="AE29" s="81" t="e">
        <f>VLOOKUP(B29,栄養データ!$A$2:$J$482,4,)</f>
        <v>#N/A</v>
      </c>
      <c r="AF29" s="81" t="e">
        <f>VLOOKUP(B29,栄養データ!$A$2:$K$482,11,)</f>
        <v>#N/A</v>
      </c>
      <c r="AG29" s="81" t="e">
        <f>VLOOKUP(B29,栄養データ!$A$2:$J$482,5,)</f>
        <v>#N/A</v>
      </c>
      <c r="AH29" s="81" t="e">
        <f>VLOOKUP(B29,栄養データ!$A$2:$J$482,6,)</f>
        <v>#N/A</v>
      </c>
      <c r="AI29" s="81" t="e">
        <f>VLOOKUP(B29,栄養データ!$A$2:$J$482,7,)</f>
        <v>#N/A</v>
      </c>
      <c r="AJ29" s="81" t="e">
        <f>VLOOKUP(B29,栄養データ!$A$2:$J$482,8,)</f>
        <v>#N/A</v>
      </c>
      <c r="AK29" s="81" t="e">
        <f>VLOOKUP(B29,栄養データ!$A$2:$J$482,9,)</f>
        <v>#N/A</v>
      </c>
      <c r="AL29" s="81" t="e">
        <f>VLOOKUP(B29,栄養データ!$A$2:$J$482,10,)</f>
        <v>#N/A</v>
      </c>
    </row>
    <row r="30" spans="1:38" ht="14.25" customHeight="1" x14ac:dyDescent="0.25">
      <c r="A30" s="82"/>
      <c r="B30" s="83"/>
      <c r="C30" s="84"/>
      <c r="D30" s="85" t="str">
        <f t="shared" si="0"/>
        <v/>
      </c>
      <c r="E30" s="86" t="e">
        <f t="shared" ref="E30:E43" si="20">IF(AD30="","",AD30)</f>
        <v>#N/A</v>
      </c>
      <c r="F30" s="87" t="str">
        <f t="shared" si="9"/>
        <v/>
      </c>
      <c r="G30" s="73" t="str">
        <f t="shared" si="1"/>
        <v/>
      </c>
      <c r="H30" s="88" t="str">
        <f t="shared" si="10"/>
        <v/>
      </c>
      <c r="I30" s="89" t="str">
        <f t="shared" si="2"/>
        <v/>
      </c>
      <c r="J30" s="90"/>
      <c r="K30" s="81" t="str">
        <f t="shared" si="18"/>
        <v/>
      </c>
      <c r="L30" s="86" t="e">
        <f t="shared" si="11"/>
        <v>#N/A</v>
      </c>
      <c r="M30" s="91" t="str">
        <f t="shared" si="12"/>
        <v/>
      </c>
      <c r="N30" s="86" t="str">
        <f t="shared" si="3"/>
        <v/>
      </c>
      <c r="O30" s="87" t="str">
        <f t="shared" si="13"/>
        <v/>
      </c>
      <c r="P30" s="89" t="str">
        <f t="shared" si="4"/>
        <v/>
      </c>
      <c r="Q30" s="87" t="str">
        <f>R30</f>
        <v/>
      </c>
      <c r="R30" s="89" t="str">
        <f t="shared" si="5"/>
        <v/>
      </c>
      <c r="S30" s="87" t="str">
        <f t="shared" si="15"/>
        <v/>
      </c>
      <c r="T30" s="89" t="str">
        <f t="shared" si="6"/>
        <v/>
      </c>
      <c r="U30" s="87" t="str">
        <f t="shared" si="16"/>
        <v/>
      </c>
      <c r="V30" s="89" t="str">
        <f t="shared" si="7"/>
        <v/>
      </c>
      <c r="W30" s="87" t="str">
        <f t="shared" si="17"/>
        <v/>
      </c>
      <c r="X30" s="86" t="str">
        <f t="shared" si="8"/>
        <v/>
      </c>
      <c r="Y30" s="92"/>
      <c r="Z30" s="97"/>
      <c r="AC30" s="81" t="e">
        <f>VLOOKUP(B30,栄養データ!$A$2:$J$482,1,)</f>
        <v>#N/A</v>
      </c>
      <c r="AD30" s="81" t="e">
        <f>VLOOKUP(B30,栄養データ!$A$2:$J$482,3,)</f>
        <v>#N/A</v>
      </c>
      <c r="AE30" s="81" t="e">
        <f>VLOOKUP(B30,栄養データ!$A$2:$J$482,4,)</f>
        <v>#N/A</v>
      </c>
      <c r="AF30" s="81" t="e">
        <f>VLOOKUP(B30,栄養データ!$A$2:$K$482,11,)</f>
        <v>#N/A</v>
      </c>
      <c r="AG30" s="81" t="e">
        <f>VLOOKUP(B30,栄養データ!$A$2:$J$482,5,)</f>
        <v>#N/A</v>
      </c>
      <c r="AH30" s="81" t="e">
        <f>VLOOKUP(B30,栄養データ!$A$2:$J$482,6,)</f>
        <v>#N/A</v>
      </c>
      <c r="AI30" s="81" t="e">
        <f>VLOOKUP(B30,栄養データ!$A$2:$J$482,7,)</f>
        <v>#N/A</v>
      </c>
      <c r="AJ30" s="81" t="e">
        <f>VLOOKUP(B30,栄養データ!$A$2:$J$482,8,)</f>
        <v>#N/A</v>
      </c>
      <c r="AK30" s="81" t="e">
        <f>VLOOKUP(B30,栄養データ!$A$2:$J$482,9,)</f>
        <v>#N/A</v>
      </c>
      <c r="AL30" s="81" t="e">
        <f>VLOOKUP(B30,栄養データ!$A$2:$J$482,10,)</f>
        <v>#N/A</v>
      </c>
    </row>
    <row r="31" spans="1:38" ht="14.25" customHeight="1" x14ac:dyDescent="0.25">
      <c r="A31" s="82"/>
      <c r="B31" s="83"/>
      <c r="C31" s="84"/>
      <c r="D31" s="85" t="str">
        <f t="shared" si="0"/>
        <v/>
      </c>
      <c r="E31" s="86" t="e">
        <f t="shared" si="20"/>
        <v>#N/A</v>
      </c>
      <c r="F31" s="87" t="str">
        <f t="shared" si="9"/>
        <v/>
      </c>
      <c r="G31" s="73" t="str">
        <f t="shared" si="1"/>
        <v/>
      </c>
      <c r="H31" s="88" t="str">
        <f t="shared" si="10"/>
        <v/>
      </c>
      <c r="I31" s="89" t="str">
        <f t="shared" si="2"/>
        <v/>
      </c>
      <c r="J31" s="90"/>
      <c r="K31" s="81" t="str">
        <f t="shared" si="18"/>
        <v/>
      </c>
      <c r="L31" s="86" t="e">
        <f t="shared" si="11"/>
        <v>#N/A</v>
      </c>
      <c r="M31" s="91" t="str">
        <f t="shared" si="12"/>
        <v/>
      </c>
      <c r="N31" s="86" t="str">
        <f t="shared" si="3"/>
        <v/>
      </c>
      <c r="O31" s="87" t="str">
        <f t="shared" si="13"/>
        <v/>
      </c>
      <c r="P31" s="89" t="str">
        <f t="shared" si="4"/>
        <v/>
      </c>
      <c r="Q31" s="87" t="str">
        <f t="shared" si="14"/>
        <v/>
      </c>
      <c r="R31" s="89" t="str">
        <f t="shared" si="5"/>
        <v/>
      </c>
      <c r="S31" s="87" t="str">
        <f t="shared" si="15"/>
        <v/>
      </c>
      <c r="T31" s="89" t="str">
        <f t="shared" si="6"/>
        <v/>
      </c>
      <c r="U31" s="87" t="str">
        <f t="shared" si="16"/>
        <v/>
      </c>
      <c r="V31" s="89" t="str">
        <f t="shared" si="7"/>
        <v/>
      </c>
      <c r="W31" s="87" t="str">
        <f t="shared" si="17"/>
        <v/>
      </c>
      <c r="X31" s="86" t="str">
        <f t="shared" si="8"/>
        <v/>
      </c>
      <c r="Y31" s="92"/>
      <c r="Z31" s="97"/>
      <c r="AC31" s="81" t="e">
        <f>VLOOKUP(B31,栄養データ!$A$2:$J$482,1,)</f>
        <v>#N/A</v>
      </c>
      <c r="AD31" s="81" t="e">
        <f>VLOOKUP(B31,栄養データ!$A$2:$J$482,3,)</f>
        <v>#N/A</v>
      </c>
      <c r="AE31" s="81" t="e">
        <f>VLOOKUP(B31,栄養データ!$A$2:$J$482,4,)</f>
        <v>#N/A</v>
      </c>
      <c r="AF31" s="81" t="e">
        <f>VLOOKUP(B31,栄養データ!$A$2:$K$482,11,)</f>
        <v>#N/A</v>
      </c>
      <c r="AG31" s="81" t="e">
        <f>VLOOKUP(B31,栄養データ!$A$2:$J$482,5,)</f>
        <v>#N/A</v>
      </c>
      <c r="AH31" s="81" t="e">
        <f>VLOOKUP(B31,栄養データ!$A$2:$J$482,6,)</f>
        <v>#N/A</v>
      </c>
      <c r="AI31" s="81" t="e">
        <f>VLOOKUP(B31,栄養データ!$A$2:$J$482,7,)</f>
        <v>#N/A</v>
      </c>
      <c r="AJ31" s="81" t="e">
        <f>VLOOKUP(B31,栄養データ!$A$2:$J$482,8,)</f>
        <v>#N/A</v>
      </c>
      <c r="AK31" s="81" t="e">
        <f>VLOOKUP(B31,栄養データ!$A$2:$J$482,9,)</f>
        <v>#N/A</v>
      </c>
      <c r="AL31" s="81" t="e">
        <f>VLOOKUP(B31,栄養データ!$A$2:$J$482,10,)</f>
        <v>#N/A</v>
      </c>
    </row>
    <row r="32" spans="1:38" ht="14.25" customHeight="1" x14ac:dyDescent="0.25">
      <c r="A32" s="82"/>
      <c r="B32" s="83"/>
      <c r="C32" s="84"/>
      <c r="D32" s="85" t="str">
        <f t="shared" si="0"/>
        <v/>
      </c>
      <c r="E32" s="86" t="e">
        <f t="shared" si="20"/>
        <v>#N/A</v>
      </c>
      <c r="F32" s="87" t="str">
        <f t="shared" si="9"/>
        <v/>
      </c>
      <c r="G32" s="73" t="str">
        <f t="shared" si="1"/>
        <v/>
      </c>
      <c r="H32" s="88" t="str">
        <f t="shared" si="10"/>
        <v/>
      </c>
      <c r="I32" s="89" t="str">
        <f t="shared" si="2"/>
        <v/>
      </c>
      <c r="J32" s="90"/>
      <c r="K32" s="81" t="str">
        <f t="shared" si="18"/>
        <v/>
      </c>
      <c r="L32" s="86" t="e">
        <f t="shared" si="11"/>
        <v>#N/A</v>
      </c>
      <c r="M32" s="91" t="str">
        <f t="shared" si="12"/>
        <v/>
      </c>
      <c r="N32" s="86" t="str">
        <f t="shared" si="3"/>
        <v/>
      </c>
      <c r="O32" s="87" t="str">
        <f t="shared" si="13"/>
        <v/>
      </c>
      <c r="P32" s="89" t="str">
        <f t="shared" si="4"/>
        <v/>
      </c>
      <c r="Q32" s="87" t="str">
        <f t="shared" si="14"/>
        <v/>
      </c>
      <c r="R32" s="89" t="str">
        <f t="shared" si="5"/>
        <v/>
      </c>
      <c r="S32" s="87" t="str">
        <f t="shared" si="15"/>
        <v/>
      </c>
      <c r="T32" s="89" t="str">
        <f t="shared" si="6"/>
        <v/>
      </c>
      <c r="U32" s="87" t="str">
        <f t="shared" si="16"/>
        <v/>
      </c>
      <c r="V32" s="89" t="str">
        <f t="shared" si="7"/>
        <v/>
      </c>
      <c r="W32" s="87" t="str">
        <f t="shared" si="17"/>
        <v/>
      </c>
      <c r="X32" s="86" t="str">
        <f t="shared" si="8"/>
        <v/>
      </c>
      <c r="Y32" s="92"/>
      <c r="Z32" s="97"/>
      <c r="AC32" s="81" t="e">
        <f>VLOOKUP(B32,栄養データ!$A$2:$J$482,1,)</f>
        <v>#N/A</v>
      </c>
      <c r="AD32" s="81" t="e">
        <f>VLOOKUP(B32,栄養データ!$A$2:$J$482,3,)</f>
        <v>#N/A</v>
      </c>
      <c r="AE32" s="81" t="e">
        <f>VLOOKUP(B32,栄養データ!$A$2:$J$482,4,)</f>
        <v>#N/A</v>
      </c>
      <c r="AF32" s="81" t="e">
        <f>VLOOKUP(B32,栄養データ!$A$2:$K$482,11,)</f>
        <v>#N/A</v>
      </c>
      <c r="AG32" s="81" t="e">
        <f>VLOOKUP(B32,栄養データ!$A$2:$J$482,5,)</f>
        <v>#N/A</v>
      </c>
      <c r="AH32" s="81" t="e">
        <f>VLOOKUP(B32,栄養データ!$A$2:$J$482,6,)</f>
        <v>#N/A</v>
      </c>
      <c r="AI32" s="81" t="e">
        <f>VLOOKUP(B32,栄養データ!$A$2:$J$482,7,)</f>
        <v>#N/A</v>
      </c>
      <c r="AJ32" s="81" t="e">
        <f>VLOOKUP(B32,栄養データ!$A$2:$J$482,8,)</f>
        <v>#N/A</v>
      </c>
      <c r="AK32" s="81" t="e">
        <f>VLOOKUP(B32,栄養データ!$A$2:$J$482,9,)</f>
        <v>#N/A</v>
      </c>
      <c r="AL32" s="81" t="e">
        <f>VLOOKUP(B32,栄養データ!$A$2:$J$482,10,)</f>
        <v>#N/A</v>
      </c>
    </row>
    <row r="33" spans="1:38" ht="14.25" customHeight="1" x14ac:dyDescent="0.25">
      <c r="A33" s="82"/>
      <c r="B33" s="83"/>
      <c r="C33" s="84"/>
      <c r="D33" s="85" t="str">
        <f t="shared" si="0"/>
        <v/>
      </c>
      <c r="E33" s="86" t="e">
        <f t="shared" si="20"/>
        <v>#N/A</v>
      </c>
      <c r="F33" s="87" t="str">
        <f t="shared" si="9"/>
        <v/>
      </c>
      <c r="G33" s="73" t="str">
        <f t="shared" si="1"/>
        <v/>
      </c>
      <c r="H33" s="88" t="str">
        <f t="shared" si="10"/>
        <v/>
      </c>
      <c r="I33" s="89" t="str">
        <f t="shared" si="2"/>
        <v/>
      </c>
      <c r="J33" s="90"/>
      <c r="K33" s="81" t="str">
        <f t="shared" si="18"/>
        <v/>
      </c>
      <c r="L33" s="86" t="e">
        <f t="shared" si="11"/>
        <v>#N/A</v>
      </c>
      <c r="M33" s="91" t="str">
        <f t="shared" si="12"/>
        <v/>
      </c>
      <c r="N33" s="86" t="str">
        <f t="shared" si="3"/>
        <v/>
      </c>
      <c r="O33" s="87" t="str">
        <f t="shared" si="13"/>
        <v/>
      </c>
      <c r="P33" s="89" t="str">
        <f t="shared" si="4"/>
        <v/>
      </c>
      <c r="Q33" s="87" t="str">
        <f t="shared" si="14"/>
        <v/>
      </c>
      <c r="R33" s="89" t="str">
        <f t="shared" si="5"/>
        <v/>
      </c>
      <c r="S33" s="87" t="str">
        <f t="shared" si="15"/>
        <v/>
      </c>
      <c r="T33" s="89" t="str">
        <f t="shared" si="6"/>
        <v/>
      </c>
      <c r="U33" s="87" t="str">
        <f t="shared" si="16"/>
        <v/>
      </c>
      <c r="V33" s="89" t="str">
        <f t="shared" si="7"/>
        <v/>
      </c>
      <c r="W33" s="87" t="str">
        <f t="shared" si="17"/>
        <v/>
      </c>
      <c r="X33" s="86" t="str">
        <f t="shared" si="8"/>
        <v/>
      </c>
      <c r="Y33" s="92"/>
      <c r="Z33" s="97"/>
      <c r="AC33" s="81" t="e">
        <f>VLOOKUP(B33,栄養データ!$A$2:$J$482,1,)</f>
        <v>#N/A</v>
      </c>
      <c r="AD33" s="81" t="e">
        <f>VLOOKUP(B33,栄養データ!$A$2:$J$482,3,)</f>
        <v>#N/A</v>
      </c>
      <c r="AE33" s="81" t="e">
        <f>VLOOKUP(B33,栄養データ!$A$2:$J$482,4,)</f>
        <v>#N/A</v>
      </c>
      <c r="AF33" s="81" t="e">
        <f>VLOOKUP(B33,栄養データ!$A$2:$K$482,11,)</f>
        <v>#N/A</v>
      </c>
      <c r="AG33" s="81" t="e">
        <f>VLOOKUP(B33,栄養データ!$A$2:$J$482,5,)</f>
        <v>#N/A</v>
      </c>
      <c r="AH33" s="81" t="e">
        <f>VLOOKUP(B33,栄養データ!$A$2:$J$482,6,)</f>
        <v>#N/A</v>
      </c>
      <c r="AI33" s="81" t="e">
        <f>VLOOKUP(B33,栄養データ!$A$2:$J$482,7,)</f>
        <v>#N/A</v>
      </c>
      <c r="AJ33" s="81" t="e">
        <f>VLOOKUP(B33,栄養データ!$A$2:$J$482,8,)</f>
        <v>#N/A</v>
      </c>
      <c r="AK33" s="81" t="e">
        <f>VLOOKUP(B33,栄養データ!$A$2:$J$482,9,)</f>
        <v>#N/A</v>
      </c>
      <c r="AL33" s="81" t="e">
        <f>VLOOKUP(B33,栄養データ!$A$2:$J$482,10,)</f>
        <v>#N/A</v>
      </c>
    </row>
    <row r="34" spans="1:38" ht="14.25" customHeight="1" x14ac:dyDescent="0.25">
      <c r="A34" s="82"/>
      <c r="B34" s="83"/>
      <c r="C34" s="84"/>
      <c r="D34" s="85" t="str">
        <f t="shared" si="0"/>
        <v/>
      </c>
      <c r="E34" s="86" t="e">
        <f t="shared" si="20"/>
        <v>#N/A</v>
      </c>
      <c r="F34" s="87" t="str">
        <f t="shared" si="9"/>
        <v/>
      </c>
      <c r="G34" s="73" t="str">
        <f t="shared" si="1"/>
        <v/>
      </c>
      <c r="H34" s="88" t="str">
        <f t="shared" si="10"/>
        <v/>
      </c>
      <c r="I34" s="89" t="str">
        <f t="shared" si="2"/>
        <v/>
      </c>
      <c r="J34" s="90"/>
      <c r="K34" s="81" t="str">
        <f t="shared" si="18"/>
        <v/>
      </c>
      <c r="L34" s="86" t="e">
        <f t="shared" si="11"/>
        <v>#N/A</v>
      </c>
      <c r="M34" s="91" t="str">
        <f t="shared" si="12"/>
        <v/>
      </c>
      <c r="N34" s="86" t="str">
        <f t="shared" si="3"/>
        <v/>
      </c>
      <c r="O34" s="87" t="str">
        <f t="shared" si="13"/>
        <v/>
      </c>
      <c r="P34" s="89" t="str">
        <f t="shared" si="4"/>
        <v/>
      </c>
      <c r="Q34" s="87" t="str">
        <f t="shared" si="14"/>
        <v/>
      </c>
      <c r="R34" s="89" t="str">
        <f t="shared" si="5"/>
        <v/>
      </c>
      <c r="S34" s="87" t="str">
        <f t="shared" si="15"/>
        <v/>
      </c>
      <c r="T34" s="89" t="str">
        <f t="shared" si="6"/>
        <v/>
      </c>
      <c r="U34" s="87" t="str">
        <f t="shared" si="16"/>
        <v/>
      </c>
      <c r="V34" s="89" t="str">
        <f t="shared" si="7"/>
        <v/>
      </c>
      <c r="W34" s="87" t="str">
        <f t="shared" si="17"/>
        <v/>
      </c>
      <c r="X34" s="86" t="str">
        <f t="shared" si="8"/>
        <v/>
      </c>
      <c r="Y34" s="92"/>
      <c r="Z34" s="97"/>
      <c r="AC34" s="81" t="e">
        <f>VLOOKUP(B34,栄養データ!$A$2:$J$482,1,)</f>
        <v>#N/A</v>
      </c>
      <c r="AD34" s="81" t="e">
        <f>VLOOKUP(B34,栄養データ!$A$2:$J$482,3,)</f>
        <v>#N/A</v>
      </c>
      <c r="AE34" s="81" t="e">
        <f>VLOOKUP(B34,栄養データ!$A$2:$J$482,4,)</f>
        <v>#N/A</v>
      </c>
      <c r="AF34" s="81" t="e">
        <f>VLOOKUP(B34,栄養データ!$A$2:$K$482,11,)</f>
        <v>#N/A</v>
      </c>
      <c r="AG34" s="81" t="e">
        <f>VLOOKUP(B34,栄養データ!$A$2:$J$482,5,)</f>
        <v>#N/A</v>
      </c>
      <c r="AH34" s="81" t="e">
        <f>VLOOKUP(B34,栄養データ!$A$2:$J$482,6,)</f>
        <v>#N/A</v>
      </c>
      <c r="AI34" s="81" t="e">
        <f>VLOOKUP(B34,栄養データ!$A$2:$J$482,7,)</f>
        <v>#N/A</v>
      </c>
      <c r="AJ34" s="81" t="e">
        <f>VLOOKUP(B34,栄養データ!$A$2:$J$482,8,)</f>
        <v>#N/A</v>
      </c>
      <c r="AK34" s="81" t="e">
        <f>VLOOKUP(B34,栄養データ!$A$2:$J$482,9,)</f>
        <v>#N/A</v>
      </c>
      <c r="AL34" s="81" t="e">
        <f>VLOOKUP(B34,栄養データ!$A$2:$J$482,10,)</f>
        <v>#N/A</v>
      </c>
    </row>
    <row r="35" spans="1:38" ht="14.25" customHeight="1" x14ac:dyDescent="0.25">
      <c r="A35" s="82"/>
      <c r="B35" s="83"/>
      <c r="C35" s="84"/>
      <c r="D35" s="85" t="str">
        <f t="shared" si="0"/>
        <v/>
      </c>
      <c r="E35" s="86" t="e">
        <f t="shared" si="20"/>
        <v>#N/A</v>
      </c>
      <c r="F35" s="87" t="str">
        <f t="shared" si="9"/>
        <v/>
      </c>
      <c r="G35" s="73" t="str">
        <f t="shared" si="1"/>
        <v/>
      </c>
      <c r="H35" s="88" t="str">
        <f t="shared" si="10"/>
        <v/>
      </c>
      <c r="I35" s="89" t="str">
        <f t="shared" si="2"/>
        <v/>
      </c>
      <c r="J35" s="90"/>
      <c r="K35" s="81" t="str">
        <f t="shared" si="18"/>
        <v/>
      </c>
      <c r="L35" s="86" t="e">
        <f t="shared" si="11"/>
        <v>#N/A</v>
      </c>
      <c r="M35" s="91" t="str">
        <f t="shared" si="12"/>
        <v/>
      </c>
      <c r="N35" s="86" t="str">
        <f t="shared" si="3"/>
        <v/>
      </c>
      <c r="O35" s="87" t="str">
        <f t="shared" si="13"/>
        <v/>
      </c>
      <c r="P35" s="89" t="str">
        <f t="shared" si="4"/>
        <v/>
      </c>
      <c r="Q35" s="87" t="str">
        <f t="shared" si="14"/>
        <v/>
      </c>
      <c r="R35" s="89" t="str">
        <f t="shared" si="5"/>
        <v/>
      </c>
      <c r="S35" s="87" t="str">
        <f t="shared" si="15"/>
        <v/>
      </c>
      <c r="T35" s="89" t="str">
        <f t="shared" si="6"/>
        <v/>
      </c>
      <c r="U35" s="87" t="str">
        <f t="shared" si="16"/>
        <v/>
      </c>
      <c r="V35" s="89" t="str">
        <f t="shared" si="7"/>
        <v/>
      </c>
      <c r="W35" s="87" t="str">
        <f t="shared" si="17"/>
        <v/>
      </c>
      <c r="X35" s="86" t="str">
        <f t="shared" si="8"/>
        <v/>
      </c>
      <c r="Y35" s="92"/>
      <c r="Z35" s="97"/>
      <c r="AC35" s="81" t="e">
        <f>VLOOKUP(B35,栄養データ!$A$2:$J$482,1,)</f>
        <v>#N/A</v>
      </c>
      <c r="AD35" s="81" t="e">
        <f>VLOOKUP(B35,栄養データ!$A$2:$J$482,3,)</f>
        <v>#N/A</v>
      </c>
      <c r="AE35" s="81" t="e">
        <f>VLOOKUP(B35,栄養データ!$A$2:$J$482,4,)</f>
        <v>#N/A</v>
      </c>
      <c r="AF35" s="81" t="e">
        <f>VLOOKUP(B35,栄養データ!$A$2:$K$482,11,)</f>
        <v>#N/A</v>
      </c>
      <c r="AG35" s="81" t="e">
        <f>VLOOKUP(B35,栄養データ!$A$2:$J$482,5,)</f>
        <v>#N/A</v>
      </c>
      <c r="AH35" s="81" t="e">
        <f>VLOOKUP(B35,栄養データ!$A$2:$J$482,6,)</f>
        <v>#N/A</v>
      </c>
      <c r="AI35" s="81" t="e">
        <f>VLOOKUP(B35,栄養データ!$A$2:$J$482,7,)</f>
        <v>#N/A</v>
      </c>
      <c r="AJ35" s="81" t="e">
        <f>VLOOKUP(B35,栄養データ!$A$2:$J$482,8,)</f>
        <v>#N/A</v>
      </c>
      <c r="AK35" s="81" t="e">
        <f>VLOOKUP(B35,栄養データ!$A$2:$J$482,9,)</f>
        <v>#N/A</v>
      </c>
      <c r="AL35" s="81" t="e">
        <f>VLOOKUP(B35,栄養データ!$A$2:$J$482,10,)</f>
        <v>#N/A</v>
      </c>
    </row>
    <row r="36" spans="1:38" ht="14.25" customHeight="1" x14ac:dyDescent="0.25">
      <c r="A36" s="82"/>
      <c r="B36" s="83"/>
      <c r="C36" s="84"/>
      <c r="D36" s="85" t="str">
        <f t="shared" si="0"/>
        <v/>
      </c>
      <c r="E36" s="86" t="e">
        <f t="shared" si="20"/>
        <v>#N/A</v>
      </c>
      <c r="F36" s="87" t="str">
        <f t="shared" si="9"/>
        <v/>
      </c>
      <c r="G36" s="73" t="str">
        <f t="shared" si="1"/>
        <v/>
      </c>
      <c r="H36" s="88" t="str">
        <f t="shared" si="10"/>
        <v/>
      </c>
      <c r="I36" s="89" t="str">
        <f t="shared" si="2"/>
        <v/>
      </c>
      <c r="J36" s="90"/>
      <c r="K36" s="81" t="str">
        <f t="shared" si="18"/>
        <v/>
      </c>
      <c r="L36" s="86" t="e">
        <f t="shared" si="11"/>
        <v>#N/A</v>
      </c>
      <c r="M36" s="91" t="str">
        <f t="shared" si="12"/>
        <v/>
      </c>
      <c r="N36" s="86" t="str">
        <f t="shared" si="3"/>
        <v/>
      </c>
      <c r="O36" s="87" t="str">
        <f t="shared" si="13"/>
        <v/>
      </c>
      <c r="P36" s="89" t="str">
        <f t="shared" si="4"/>
        <v/>
      </c>
      <c r="Q36" s="87" t="str">
        <f t="shared" si="14"/>
        <v/>
      </c>
      <c r="R36" s="89" t="str">
        <f t="shared" si="5"/>
        <v/>
      </c>
      <c r="S36" s="87" t="str">
        <f t="shared" si="15"/>
        <v/>
      </c>
      <c r="T36" s="89" t="str">
        <f t="shared" si="6"/>
        <v/>
      </c>
      <c r="U36" s="87" t="str">
        <f t="shared" si="16"/>
        <v/>
      </c>
      <c r="V36" s="89" t="str">
        <f t="shared" si="7"/>
        <v/>
      </c>
      <c r="W36" s="87" t="str">
        <f t="shared" si="17"/>
        <v/>
      </c>
      <c r="X36" s="86" t="str">
        <f t="shared" si="8"/>
        <v/>
      </c>
      <c r="Y36" s="92"/>
      <c r="Z36" s="97"/>
      <c r="AC36" s="81" t="e">
        <f>VLOOKUP(B36,栄養データ!$A$2:$J$482,1,)</f>
        <v>#N/A</v>
      </c>
      <c r="AD36" s="81" t="e">
        <f>VLOOKUP(B36,栄養データ!$A$2:$J$482,3,)</f>
        <v>#N/A</v>
      </c>
      <c r="AE36" s="81" t="e">
        <f>VLOOKUP(B36,栄養データ!$A$2:$J$482,4,)</f>
        <v>#N/A</v>
      </c>
      <c r="AF36" s="81" t="e">
        <f>VLOOKUP(B36,栄養データ!$A$2:$K$482,11,)</f>
        <v>#N/A</v>
      </c>
      <c r="AG36" s="81" t="e">
        <f>VLOOKUP(B36,栄養データ!$A$2:$J$482,5,)</f>
        <v>#N/A</v>
      </c>
      <c r="AH36" s="81" t="e">
        <f>VLOOKUP(B36,栄養データ!$A$2:$J$482,6,)</f>
        <v>#N/A</v>
      </c>
      <c r="AI36" s="81" t="e">
        <f>VLOOKUP(B36,栄養データ!$A$2:$J$482,7,)</f>
        <v>#N/A</v>
      </c>
      <c r="AJ36" s="81" t="e">
        <f>VLOOKUP(B36,栄養データ!$A$2:$J$482,8,)</f>
        <v>#N/A</v>
      </c>
      <c r="AK36" s="81" t="e">
        <f>VLOOKUP(B36,栄養データ!$A$2:$J$482,9,)</f>
        <v>#N/A</v>
      </c>
      <c r="AL36" s="81" t="e">
        <f>VLOOKUP(B36,栄養データ!$A$2:$J$482,10,)</f>
        <v>#N/A</v>
      </c>
    </row>
    <row r="37" spans="1:38" ht="14.25" customHeight="1" x14ac:dyDescent="0.25">
      <c r="A37" s="82"/>
      <c r="B37" s="83"/>
      <c r="C37" s="84"/>
      <c r="D37" s="85" t="str">
        <f t="shared" si="0"/>
        <v/>
      </c>
      <c r="E37" s="86" t="e">
        <f t="shared" si="20"/>
        <v>#N/A</v>
      </c>
      <c r="F37" s="87" t="str">
        <f t="shared" si="9"/>
        <v/>
      </c>
      <c r="G37" s="73" t="str">
        <f t="shared" si="1"/>
        <v/>
      </c>
      <c r="H37" s="88" t="str">
        <f t="shared" si="10"/>
        <v/>
      </c>
      <c r="I37" s="89" t="str">
        <f t="shared" si="2"/>
        <v/>
      </c>
      <c r="J37" s="90"/>
      <c r="K37" s="81" t="str">
        <f t="shared" si="18"/>
        <v/>
      </c>
      <c r="L37" s="86" t="e">
        <f t="shared" si="11"/>
        <v>#N/A</v>
      </c>
      <c r="M37" s="91" t="str">
        <f t="shared" si="12"/>
        <v/>
      </c>
      <c r="N37" s="86" t="str">
        <f t="shared" si="3"/>
        <v/>
      </c>
      <c r="O37" s="87" t="str">
        <f t="shared" si="13"/>
        <v/>
      </c>
      <c r="P37" s="89" t="str">
        <f t="shared" si="4"/>
        <v/>
      </c>
      <c r="Q37" s="87" t="str">
        <f t="shared" si="14"/>
        <v/>
      </c>
      <c r="R37" s="89" t="str">
        <f t="shared" si="5"/>
        <v/>
      </c>
      <c r="S37" s="87" t="str">
        <f t="shared" si="15"/>
        <v/>
      </c>
      <c r="T37" s="89" t="str">
        <f t="shared" si="6"/>
        <v/>
      </c>
      <c r="U37" s="87" t="str">
        <f t="shared" si="16"/>
        <v/>
      </c>
      <c r="V37" s="89" t="str">
        <f t="shared" si="7"/>
        <v/>
      </c>
      <c r="W37" s="87" t="str">
        <f t="shared" si="17"/>
        <v/>
      </c>
      <c r="X37" s="86" t="str">
        <f t="shared" si="8"/>
        <v/>
      </c>
      <c r="Y37" s="92"/>
      <c r="Z37" s="95"/>
      <c r="AC37" s="81" t="e">
        <f>VLOOKUP(B37,栄養データ!$A$2:$J$482,1,)</f>
        <v>#N/A</v>
      </c>
      <c r="AD37" s="81" t="e">
        <f>VLOOKUP(B37,栄養データ!$A$2:$J$482,3,)</f>
        <v>#N/A</v>
      </c>
      <c r="AE37" s="81" t="e">
        <f>VLOOKUP(B37,栄養データ!$A$2:$J$482,4,)</f>
        <v>#N/A</v>
      </c>
      <c r="AF37" s="81" t="e">
        <f>VLOOKUP(B37,栄養データ!$A$2:$K$482,11,)</f>
        <v>#N/A</v>
      </c>
      <c r="AG37" s="81" t="e">
        <f>VLOOKUP(B37,栄養データ!$A$2:$J$482,5,)</f>
        <v>#N/A</v>
      </c>
      <c r="AH37" s="81" t="e">
        <f>VLOOKUP(B37,栄養データ!$A$2:$J$482,6,)</f>
        <v>#N/A</v>
      </c>
      <c r="AI37" s="81" t="e">
        <f>VLOOKUP(B37,栄養データ!$A$2:$J$482,7,)</f>
        <v>#N/A</v>
      </c>
      <c r="AJ37" s="81" t="e">
        <f>VLOOKUP(B37,栄養データ!$A$2:$J$482,8,)</f>
        <v>#N/A</v>
      </c>
      <c r="AK37" s="81" t="e">
        <f>VLOOKUP(B37,栄養データ!$A$2:$J$482,9,)</f>
        <v>#N/A</v>
      </c>
      <c r="AL37" s="81" t="e">
        <f>VLOOKUP(B37,栄養データ!$A$2:$J$482,10,)</f>
        <v>#N/A</v>
      </c>
    </row>
    <row r="38" spans="1:38" ht="14.25" customHeight="1" x14ac:dyDescent="0.25">
      <c r="A38" s="98"/>
      <c r="B38" s="83"/>
      <c r="C38" s="84"/>
      <c r="D38" s="85" t="str">
        <f t="shared" si="0"/>
        <v/>
      </c>
      <c r="E38" s="86" t="e">
        <f t="shared" si="20"/>
        <v>#N/A</v>
      </c>
      <c r="F38" s="87" t="str">
        <f t="shared" si="9"/>
        <v/>
      </c>
      <c r="G38" s="73" t="str">
        <f t="shared" si="1"/>
        <v/>
      </c>
      <c r="H38" s="88" t="str">
        <f t="shared" si="10"/>
        <v/>
      </c>
      <c r="I38" s="89" t="str">
        <f t="shared" si="2"/>
        <v/>
      </c>
      <c r="J38" s="90"/>
      <c r="K38" s="81" t="str">
        <f t="shared" si="18"/>
        <v/>
      </c>
      <c r="L38" s="86" t="e">
        <f t="shared" si="11"/>
        <v>#N/A</v>
      </c>
      <c r="M38" s="91" t="str">
        <f t="shared" si="12"/>
        <v/>
      </c>
      <c r="N38" s="86" t="str">
        <f t="shared" si="3"/>
        <v/>
      </c>
      <c r="O38" s="87" t="str">
        <f t="shared" si="13"/>
        <v/>
      </c>
      <c r="P38" s="89" t="str">
        <f t="shared" si="4"/>
        <v/>
      </c>
      <c r="Q38" s="87" t="str">
        <f t="shared" si="14"/>
        <v/>
      </c>
      <c r="R38" s="89" t="str">
        <f t="shared" si="5"/>
        <v/>
      </c>
      <c r="S38" s="87" t="str">
        <f t="shared" si="15"/>
        <v/>
      </c>
      <c r="T38" s="89" t="str">
        <f t="shared" si="6"/>
        <v/>
      </c>
      <c r="U38" s="87" t="str">
        <f t="shared" si="16"/>
        <v/>
      </c>
      <c r="V38" s="89" t="str">
        <f t="shared" si="7"/>
        <v/>
      </c>
      <c r="W38" s="87" t="str">
        <f t="shared" si="17"/>
        <v/>
      </c>
      <c r="X38" s="86" t="str">
        <f t="shared" si="8"/>
        <v/>
      </c>
      <c r="Y38" s="92"/>
      <c r="Z38" s="95"/>
      <c r="AC38" s="81" t="e">
        <f>VLOOKUP(B38,栄養データ!$A$2:$J$482,1,)</f>
        <v>#N/A</v>
      </c>
      <c r="AD38" s="81" t="e">
        <f>VLOOKUP(B38,栄養データ!$A$2:$J$482,3,)</f>
        <v>#N/A</v>
      </c>
      <c r="AE38" s="81" t="e">
        <f>VLOOKUP(B38,栄養データ!$A$2:$J$482,4,)</f>
        <v>#N/A</v>
      </c>
      <c r="AF38" s="81" t="e">
        <f>VLOOKUP(B38,栄養データ!$A$2:$K$482,11,)</f>
        <v>#N/A</v>
      </c>
      <c r="AG38" s="81" t="e">
        <f>VLOOKUP(B38,栄養データ!$A$2:$J$482,5,)</f>
        <v>#N/A</v>
      </c>
      <c r="AH38" s="81" t="e">
        <f>VLOOKUP(B38,栄養データ!$A$2:$J$482,6,)</f>
        <v>#N/A</v>
      </c>
      <c r="AI38" s="81" t="e">
        <f>VLOOKUP(B38,栄養データ!$A$2:$J$482,7,)</f>
        <v>#N/A</v>
      </c>
      <c r="AJ38" s="81" t="e">
        <f>VLOOKUP(B38,栄養データ!$A$2:$J$482,8,)</f>
        <v>#N/A</v>
      </c>
      <c r="AK38" s="81" t="e">
        <f>VLOOKUP(B38,栄養データ!$A$2:$J$482,9,)</f>
        <v>#N/A</v>
      </c>
      <c r="AL38" s="81" t="e">
        <f>VLOOKUP(B38,栄養データ!$A$2:$J$482,10,)</f>
        <v>#N/A</v>
      </c>
    </row>
    <row r="39" spans="1:38" ht="14.25" customHeight="1" x14ac:dyDescent="0.25">
      <c r="A39" s="98"/>
      <c r="B39" s="83"/>
      <c r="C39" s="84"/>
      <c r="D39" s="85" t="str">
        <f t="shared" si="0"/>
        <v/>
      </c>
      <c r="E39" s="86" t="e">
        <f t="shared" si="20"/>
        <v>#N/A</v>
      </c>
      <c r="F39" s="87" t="str">
        <f t="shared" si="9"/>
        <v/>
      </c>
      <c r="G39" s="73" t="str">
        <f t="shared" si="1"/>
        <v/>
      </c>
      <c r="H39" s="88" t="str">
        <f t="shared" si="10"/>
        <v/>
      </c>
      <c r="I39" s="89" t="str">
        <f t="shared" si="2"/>
        <v/>
      </c>
      <c r="J39" s="90"/>
      <c r="K39" s="81" t="str">
        <f>IF(B39="","",L39)</f>
        <v/>
      </c>
      <c r="L39" s="86" t="e">
        <f t="shared" si="11"/>
        <v>#N/A</v>
      </c>
      <c r="M39" s="91" t="str">
        <f t="shared" si="12"/>
        <v/>
      </c>
      <c r="N39" s="86" t="str">
        <f t="shared" si="3"/>
        <v/>
      </c>
      <c r="O39" s="87" t="str">
        <f t="shared" si="13"/>
        <v/>
      </c>
      <c r="P39" s="89" t="str">
        <f t="shared" si="4"/>
        <v/>
      </c>
      <c r="Q39" s="87" t="str">
        <f t="shared" si="14"/>
        <v/>
      </c>
      <c r="R39" s="89" t="str">
        <f t="shared" si="5"/>
        <v/>
      </c>
      <c r="S39" s="87" t="str">
        <f t="shared" si="15"/>
        <v/>
      </c>
      <c r="T39" s="89" t="str">
        <f t="shared" si="6"/>
        <v/>
      </c>
      <c r="U39" s="87" t="str">
        <f t="shared" si="16"/>
        <v/>
      </c>
      <c r="V39" s="89" t="str">
        <f t="shared" si="7"/>
        <v/>
      </c>
      <c r="W39" s="87" t="str">
        <f t="shared" si="17"/>
        <v/>
      </c>
      <c r="X39" s="86" t="str">
        <f t="shared" si="8"/>
        <v/>
      </c>
      <c r="Y39" s="92"/>
      <c r="Z39" s="95"/>
      <c r="AC39" s="81" t="e">
        <f>VLOOKUP(B39,栄養データ!$A$2:$J$482,1,)</f>
        <v>#N/A</v>
      </c>
      <c r="AD39" s="81" t="e">
        <f>VLOOKUP(B39,栄養データ!$A$2:$J$482,3,)</f>
        <v>#N/A</v>
      </c>
      <c r="AE39" s="81" t="e">
        <f>VLOOKUP(B39,栄養データ!$A$2:$J$482,4,)</f>
        <v>#N/A</v>
      </c>
      <c r="AF39" s="81" t="e">
        <f>VLOOKUP(B39,栄養データ!$A$2:$K$482,11,)</f>
        <v>#N/A</v>
      </c>
      <c r="AG39" s="81" t="e">
        <f>VLOOKUP(B39,栄養データ!$A$2:$J$482,5,)</f>
        <v>#N/A</v>
      </c>
      <c r="AH39" s="81" t="e">
        <f>VLOOKUP(B39,栄養データ!$A$2:$J$482,6,)</f>
        <v>#N/A</v>
      </c>
      <c r="AI39" s="81" t="e">
        <f>VLOOKUP(B39,栄養データ!$A$2:$J$482,7,)</f>
        <v>#N/A</v>
      </c>
      <c r="AJ39" s="81" t="e">
        <f>VLOOKUP(B39,栄養データ!$A$2:$J$482,8,)</f>
        <v>#N/A</v>
      </c>
      <c r="AK39" s="81" t="e">
        <f>VLOOKUP(B39,栄養データ!$A$2:$J$482,9,)</f>
        <v>#N/A</v>
      </c>
      <c r="AL39" s="81" t="e">
        <f>VLOOKUP(B39,栄養データ!$A$2:$J$482,10,)</f>
        <v>#N/A</v>
      </c>
    </row>
    <row r="40" spans="1:38" s="49" customFormat="1" ht="14.25" customHeight="1" x14ac:dyDescent="0.25">
      <c r="A40" s="98"/>
      <c r="B40" s="83"/>
      <c r="C40" s="84"/>
      <c r="D40" s="85" t="str">
        <f t="shared" si="0"/>
        <v/>
      </c>
      <c r="E40" s="86" t="e">
        <f t="shared" si="20"/>
        <v>#N/A</v>
      </c>
      <c r="F40" s="87" t="str">
        <f t="shared" si="9"/>
        <v/>
      </c>
      <c r="G40" s="73" t="str">
        <f t="shared" si="1"/>
        <v/>
      </c>
      <c r="H40" s="88" t="str">
        <f t="shared" si="10"/>
        <v/>
      </c>
      <c r="I40" s="89" t="str">
        <f t="shared" si="2"/>
        <v/>
      </c>
      <c r="J40" s="90"/>
      <c r="K40" s="81" t="str">
        <f t="shared" si="18"/>
        <v/>
      </c>
      <c r="L40" s="86" t="e">
        <f t="shared" si="11"/>
        <v>#N/A</v>
      </c>
      <c r="M40" s="91" t="str">
        <f t="shared" si="12"/>
        <v/>
      </c>
      <c r="N40" s="86" t="str">
        <f t="shared" si="3"/>
        <v/>
      </c>
      <c r="O40" s="87" t="str">
        <f t="shared" si="13"/>
        <v/>
      </c>
      <c r="P40" s="89" t="str">
        <f t="shared" si="4"/>
        <v/>
      </c>
      <c r="Q40" s="87" t="str">
        <f t="shared" si="14"/>
        <v/>
      </c>
      <c r="R40" s="89" t="str">
        <f t="shared" si="5"/>
        <v/>
      </c>
      <c r="S40" s="87" t="str">
        <f t="shared" si="15"/>
        <v/>
      </c>
      <c r="T40" s="89" t="str">
        <f t="shared" si="6"/>
        <v/>
      </c>
      <c r="U40" s="87" t="str">
        <f t="shared" si="16"/>
        <v/>
      </c>
      <c r="V40" s="89" t="str">
        <f t="shared" si="7"/>
        <v/>
      </c>
      <c r="W40" s="87" t="str">
        <f t="shared" si="17"/>
        <v/>
      </c>
      <c r="X40" s="86" t="str">
        <f t="shared" si="8"/>
        <v/>
      </c>
      <c r="Y40" s="92"/>
      <c r="Z40" s="99"/>
      <c r="AC40" s="81" t="e">
        <f>VLOOKUP(B40,栄養データ!$A$2:$J$482,1,)</f>
        <v>#N/A</v>
      </c>
      <c r="AD40" s="81" t="e">
        <f>VLOOKUP(B40,栄養データ!$A$2:$J$482,3,)</f>
        <v>#N/A</v>
      </c>
      <c r="AE40" s="81" t="e">
        <f>VLOOKUP(B40,栄養データ!$A$2:$J$482,4,)</f>
        <v>#N/A</v>
      </c>
      <c r="AF40" s="81" t="e">
        <f>VLOOKUP(B40,栄養データ!$A$2:$K$482,11,)</f>
        <v>#N/A</v>
      </c>
      <c r="AG40" s="81" t="e">
        <f>VLOOKUP(B40,栄養データ!$A$2:$J$482,5,)</f>
        <v>#N/A</v>
      </c>
      <c r="AH40" s="81" t="e">
        <f>VLOOKUP(B40,栄養データ!$A$2:$J$482,6,)</f>
        <v>#N/A</v>
      </c>
      <c r="AI40" s="81" t="e">
        <f>VLOOKUP(B40,栄養データ!$A$2:$J$482,7,)</f>
        <v>#N/A</v>
      </c>
      <c r="AJ40" s="81" t="e">
        <f>VLOOKUP(B40,栄養データ!$A$2:$J$482,8,)</f>
        <v>#N/A</v>
      </c>
      <c r="AK40" s="81" t="e">
        <f>VLOOKUP(B40,栄養データ!$A$2:$J$482,9,)</f>
        <v>#N/A</v>
      </c>
      <c r="AL40" s="81" t="e">
        <f>VLOOKUP(B40,栄養データ!$A$2:$J$482,10,)</f>
        <v>#N/A</v>
      </c>
    </row>
    <row r="41" spans="1:38" ht="14.25" customHeight="1" x14ac:dyDescent="0.25">
      <c r="A41" s="82"/>
      <c r="B41" s="83"/>
      <c r="C41" s="84"/>
      <c r="D41" s="85" t="str">
        <f t="shared" si="0"/>
        <v/>
      </c>
      <c r="E41" s="86" t="e">
        <f t="shared" si="20"/>
        <v>#N/A</v>
      </c>
      <c r="F41" s="87" t="str">
        <f t="shared" si="9"/>
        <v/>
      </c>
      <c r="G41" s="73" t="str">
        <f t="shared" si="1"/>
        <v/>
      </c>
      <c r="H41" s="88" t="str">
        <f t="shared" si="10"/>
        <v/>
      </c>
      <c r="I41" s="89" t="str">
        <f t="shared" si="2"/>
        <v/>
      </c>
      <c r="J41" s="90"/>
      <c r="K41" s="81" t="str">
        <f t="shared" si="18"/>
        <v/>
      </c>
      <c r="L41" s="86" t="e">
        <f t="shared" si="11"/>
        <v>#N/A</v>
      </c>
      <c r="M41" s="91" t="str">
        <f t="shared" si="12"/>
        <v/>
      </c>
      <c r="N41" s="86" t="str">
        <f t="shared" si="3"/>
        <v/>
      </c>
      <c r="O41" s="87" t="str">
        <f t="shared" si="13"/>
        <v/>
      </c>
      <c r="P41" s="89" t="str">
        <f t="shared" si="4"/>
        <v/>
      </c>
      <c r="Q41" s="87" t="str">
        <f t="shared" si="14"/>
        <v/>
      </c>
      <c r="R41" s="89" t="str">
        <f t="shared" si="5"/>
        <v/>
      </c>
      <c r="S41" s="87" t="str">
        <f t="shared" si="15"/>
        <v/>
      </c>
      <c r="T41" s="89" t="str">
        <f t="shared" si="6"/>
        <v/>
      </c>
      <c r="U41" s="87" t="str">
        <f t="shared" si="16"/>
        <v/>
      </c>
      <c r="V41" s="89" t="str">
        <f t="shared" si="7"/>
        <v/>
      </c>
      <c r="W41" s="87" t="str">
        <f t="shared" si="17"/>
        <v/>
      </c>
      <c r="X41" s="86" t="str">
        <f t="shared" si="8"/>
        <v/>
      </c>
      <c r="Y41" s="100"/>
      <c r="Z41" s="101"/>
      <c r="AC41" s="81" t="e">
        <f>VLOOKUP(B41,栄養データ!$A$2:$J$482,1,)</f>
        <v>#N/A</v>
      </c>
      <c r="AD41" s="81" t="e">
        <f>VLOOKUP(B41,栄養データ!$A$2:$J$482,3,)</f>
        <v>#N/A</v>
      </c>
      <c r="AE41" s="81" t="e">
        <f>VLOOKUP(B41,栄養データ!$A$2:$J$482,4,)</f>
        <v>#N/A</v>
      </c>
      <c r="AF41" s="81" t="e">
        <f>VLOOKUP(B41,栄養データ!$A$2:$K$482,11,)</f>
        <v>#N/A</v>
      </c>
      <c r="AG41" s="81" t="e">
        <f>VLOOKUP(B41,栄養データ!$A$2:$J$482,5,)</f>
        <v>#N/A</v>
      </c>
      <c r="AH41" s="81" t="e">
        <f>VLOOKUP(B41,栄養データ!$A$2:$J$482,6,)</f>
        <v>#N/A</v>
      </c>
      <c r="AI41" s="81" t="e">
        <f>VLOOKUP(B41,栄養データ!$A$2:$J$482,7,)</f>
        <v>#N/A</v>
      </c>
      <c r="AJ41" s="81" t="e">
        <f>VLOOKUP(B41,栄養データ!$A$2:$J$482,8,)</f>
        <v>#N/A</v>
      </c>
      <c r="AK41" s="81" t="e">
        <f>VLOOKUP(B41,栄養データ!$A$2:$J$482,9,)</f>
        <v>#N/A</v>
      </c>
      <c r="AL41" s="81" t="e">
        <f>VLOOKUP(B41,栄養データ!$A$2:$J$482,10,)</f>
        <v>#N/A</v>
      </c>
    </row>
    <row r="42" spans="1:38" ht="14.25" customHeight="1" x14ac:dyDescent="0.25">
      <c r="A42" s="82"/>
      <c r="B42" s="83"/>
      <c r="C42" s="84"/>
      <c r="D42" s="85" t="str">
        <f t="shared" si="0"/>
        <v/>
      </c>
      <c r="E42" s="86" t="e">
        <f t="shared" si="20"/>
        <v>#N/A</v>
      </c>
      <c r="F42" s="87" t="str">
        <f t="shared" si="9"/>
        <v/>
      </c>
      <c r="G42" s="73" t="str">
        <f t="shared" si="1"/>
        <v/>
      </c>
      <c r="H42" s="88" t="str">
        <f t="shared" si="10"/>
        <v/>
      </c>
      <c r="I42" s="89" t="str">
        <f t="shared" si="2"/>
        <v/>
      </c>
      <c r="J42" s="90"/>
      <c r="K42" s="81" t="str">
        <f t="shared" si="18"/>
        <v/>
      </c>
      <c r="L42" s="86" t="e">
        <f t="shared" si="11"/>
        <v>#N/A</v>
      </c>
      <c r="M42" s="91" t="str">
        <f t="shared" si="12"/>
        <v/>
      </c>
      <c r="N42" s="86" t="str">
        <f t="shared" si="3"/>
        <v/>
      </c>
      <c r="O42" s="87" t="str">
        <f t="shared" si="13"/>
        <v/>
      </c>
      <c r="P42" s="89" t="str">
        <f t="shared" si="4"/>
        <v/>
      </c>
      <c r="Q42" s="87" t="str">
        <f t="shared" si="14"/>
        <v/>
      </c>
      <c r="R42" s="89" t="str">
        <f t="shared" si="5"/>
        <v/>
      </c>
      <c r="S42" s="87" t="str">
        <f t="shared" si="15"/>
        <v/>
      </c>
      <c r="T42" s="89" t="str">
        <f t="shared" si="6"/>
        <v/>
      </c>
      <c r="U42" s="87" t="str">
        <f t="shared" si="16"/>
        <v/>
      </c>
      <c r="V42" s="89" t="str">
        <f t="shared" si="7"/>
        <v/>
      </c>
      <c r="W42" s="87" t="str">
        <f t="shared" si="17"/>
        <v/>
      </c>
      <c r="X42" s="86" t="str">
        <f t="shared" si="8"/>
        <v/>
      </c>
      <c r="Y42" s="100"/>
      <c r="Z42" s="101"/>
      <c r="AC42" s="81" t="e">
        <f>VLOOKUP(B42,栄養データ!$A$2:$J$482,1,)</f>
        <v>#N/A</v>
      </c>
      <c r="AD42" s="81" t="e">
        <f>VLOOKUP(B42,栄養データ!$A$2:$J$482,3,)</f>
        <v>#N/A</v>
      </c>
      <c r="AE42" s="81" t="e">
        <f>VLOOKUP(B42,栄養データ!$A$2:$J$482,4,)</f>
        <v>#N/A</v>
      </c>
      <c r="AF42" s="81" t="e">
        <f>VLOOKUP(B42,栄養データ!$A$2:$K$482,11,)</f>
        <v>#N/A</v>
      </c>
      <c r="AG42" s="81" t="e">
        <f>VLOOKUP(B42,栄養データ!$A$2:$J$482,5,)</f>
        <v>#N/A</v>
      </c>
      <c r="AH42" s="81" t="e">
        <f>VLOOKUP(B42,栄養データ!$A$2:$J$482,6,)</f>
        <v>#N/A</v>
      </c>
      <c r="AI42" s="81" t="e">
        <f>VLOOKUP(B42,栄養データ!$A$2:$J$482,7,)</f>
        <v>#N/A</v>
      </c>
      <c r="AJ42" s="81" t="e">
        <f>VLOOKUP(B42,栄養データ!$A$2:$J$482,8,)</f>
        <v>#N/A</v>
      </c>
      <c r="AK42" s="81" t="e">
        <f>VLOOKUP(B42,栄養データ!$A$2:$J$482,9,)</f>
        <v>#N/A</v>
      </c>
      <c r="AL42" s="81" t="e">
        <f>VLOOKUP(B42,栄養データ!$A$2:$J$482,10,)</f>
        <v>#N/A</v>
      </c>
    </row>
    <row r="43" spans="1:38" ht="14.25" customHeight="1" x14ac:dyDescent="0.25">
      <c r="A43" s="82"/>
      <c r="B43" s="102"/>
      <c r="C43" s="84"/>
      <c r="D43" s="103" t="str">
        <f t="shared" si="0"/>
        <v/>
      </c>
      <c r="E43" s="104" t="e">
        <f t="shared" si="20"/>
        <v>#N/A</v>
      </c>
      <c r="F43" s="105" t="str">
        <f t="shared" si="9"/>
        <v/>
      </c>
      <c r="G43" s="106" t="str">
        <f t="shared" si="1"/>
        <v/>
      </c>
      <c r="H43" s="107" t="str">
        <f t="shared" si="10"/>
        <v/>
      </c>
      <c r="I43" s="108" t="str">
        <f t="shared" si="2"/>
        <v/>
      </c>
      <c r="J43" s="90"/>
      <c r="K43" s="109" t="str">
        <f t="shared" si="18"/>
        <v/>
      </c>
      <c r="L43" s="104" t="e">
        <f t="shared" si="11"/>
        <v>#N/A</v>
      </c>
      <c r="M43" s="110" t="str">
        <f t="shared" si="12"/>
        <v/>
      </c>
      <c r="N43" s="104" t="str">
        <f t="shared" si="3"/>
        <v/>
      </c>
      <c r="O43" s="105" t="str">
        <f t="shared" si="13"/>
        <v/>
      </c>
      <c r="P43" s="108" t="str">
        <f t="shared" si="4"/>
        <v/>
      </c>
      <c r="Q43" s="105" t="str">
        <f t="shared" si="14"/>
        <v/>
      </c>
      <c r="R43" s="108" t="str">
        <f t="shared" si="5"/>
        <v/>
      </c>
      <c r="S43" s="105" t="str">
        <f t="shared" si="15"/>
        <v/>
      </c>
      <c r="T43" s="108" t="str">
        <f t="shared" si="6"/>
        <v/>
      </c>
      <c r="U43" s="105" t="str">
        <f t="shared" si="16"/>
        <v/>
      </c>
      <c r="V43" s="108" t="str">
        <f t="shared" si="7"/>
        <v/>
      </c>
      <c r="W43" s="105" t="str">
        <f t="shared" si="17"/>
        <v/>
      </c>
      <c r="X43" s="104" t="str">
        <f t="shared" si="8"/>
        <v/>
      </c>
      <c r="Y43" s="100"/>
      <c r="Z43" s="101"/>
      <c r="AC43" s="81" t="e">
        <f>VLOOKUP(B43,栄養データ!$A$2:$J$482,1,)</f>
        <v>#N/A</v>
      </c>
      <c r="AD43" s="81" t="e">
        <f>VLOOKUP(B43,栄養データ!$A$2:$J$482,3,)</f>
        <v>#N/A</v>
      </c>
      <c r="AE43" s="81" t="e">
        <f>VLOOKUP(B43,栄養データ!$A$2:$J$482,4,)</f>
        <v>#N/A</v>
      </c>
      <c r="AF43" s="81" t="e">
        <f>VLOOKUP(B43,栄養データ!$A$2:$K$482,11,)</f>
        <v>#N/A</v>
      </c>
      <c r="AG43" s="81" t="e">
        <f>VLOOKUP(B43,栄養データ!$A$2:$J$482,5,)</f>
        <v>#N/A</v>
      </c>
      <c r="AH43" s="81" t="e">
        <f>VLOOKUP(B43,栄養データ!$A$2:$J$482,6,)</f>
        <v>#N/A</v>
      </c>
      <c r="AI43" s="81" t="e">
        <f>VLOOKUP(B43,栄養データ!$A$2:$J$482,7,)</f>
        <v>#N/A</v>
      </c>
      <c r="AJ43" s="81" t="e">
        <f>VLOOKUP(B43,栄養データ!$A$2:$J$482,8,)</f>
        <v>#N/A</v>
      </c>
      <c r="AK43" s="81" t="e">
        <f>VLOOKUP(B43,栄養データ!$A$2:$J$482,9,)</f>
        <v>#N/A</v>
      </c>
      <c r="AL43" s="81" t="e">
        <f>VLOOKUP(B43,栄養データ!$A$2:$J$482,10,)</f>
        <v>#N/A</v>
      </c>
    </row>
    <row r="44" spans="1:38" ht="14.25" customHeight="1" x14ac:dyDescent="0.25">
      <c r="A44" s="111"/>
      <c r="B44" s="83"/>
      <c r="C44" s="112"/>
      <c r="D44" s="85" t="str">
        <f>IF(B44="","",E44)</f>
        <v/>
      </c>
      <c r="E44" s="86" t="e">
        <f>IF(AD44="","",AD44)</f>
        <v>#N/A</v>
      </c>
      <c r="F44" s="87" t="str">
        <f>G44</f>
        <v/>
      </c>
      <c r="G44" s="73" t="str">
        <f>IF(B44="","",J44/((100-K44)/100))</f>
        <v/>
      </c>
      <c r="H44" s="88" t="str">
        <f>I44</f>
        <v/>
      </c>
      <c r="I44" s="89" t="str">
        <f>IF(B44="","",ROUND(G44*AF44,1))</f>
        <v/>
      </c>
      <c r="J44" s="113"/>
      <c r="K44" s="81" t="str">
        <f>IF(B44="","",L44)</f>
        <v/>
      </c>
      <c r="L44" s="86" t="e">
        <f>AE44</f>
        <v>#N/A</v>
      </c>
      <c r="M44" s="91" t="str">
        <f>N44</f>
        <v/>
      </c>
      <c r="N44" s="86" t="str">
        <f>IF(B44="","",ROUND((J44*AG44)/100,0))</f>
        <v/>
      </c>
      <c r="O44" s="87" t="str">
        <f>P44</f>
        <v/>
      </c>
      <c r="P44" s="89" t="str">
        <f>IF(B44="","",ROUND((J44*AH44)/100,1))</f>
        <v/>
      </c>
      <c r="Q44" s="87" t="str">
        <f>R44</f>
        <v/>
      </c>
      <c r="R44" s="89" t="str">
        <f>IF(B44="","",ROUND((J44*AI44)/100,1))</f>
        <v/>
      </c>
      <c r="S44" s="87" t="str">
        <f>T44</f>
        <v/>
      </c>
      <c r="T44" s="89" t="str">
        <f>IF(B44="","",ROUND((J44*AJ44)/100,1))</f>
        <v/>
      </c>
      <c r="U44" s="87" t="str">
        <f>V44</f>
        <v/>
      </c>
      <c r="V44" s="89" t="str">
        <f>IF(B44="","",ROUND((J44*AK44)/100,1))</f>
        <v/>
      </c>
      <c r="W44" s="87" t="str">
        <f>X44</f>
        <v/>
      </c>
      <c r="X44" s="86" t="str">
        <f>IF(B44="","",ROUND((J44*AL44)/100,1))</f>
        <v/>
      </c>
      <c r="Y44" s="113"/>
      <c r="Z44" s="114"/>
      <c r="AC44" s="81" t="e">
        <f>VLOOKUP(B44,栄養データ!$A$2:$J$482,1,)</f>
        <v>#N/A</v>
      </c>
      <c r="AD44" s="81" t="e">
        <f>VLOOKUP(B44,栄養データ!$A$2:$J$482,3,)</f>
        <v>#N/A</v>
      </c>
      <c r="AE44" s="81" t="e">
        <f>VLOOKUP(B44,栄養データ!$A$2:$J$482,4,)</f>
        <v>#N/A</v>
      </c>
      <c r="AF44" s="81" t="e">
        <f>VLOOKUP(B44,栄養データ!$A$2:$K$482,11,)</f>
        <v>#N/A</v>
      </c>
      <c r="AG44" s="81" t="e">
        <f>VLOOKUP(B44,栄養データ!$A$2:$J$482,5,)</f>
        <v>#N/A</v>
      </c>
      <c r="AH44" s="81" t="e">
        <f>VLOOKUP(B44,栄養データ!$A$2:$J$482,6,)</f>
        <v>#N/A</v>
      </c>
      <c r="AI44" s="81" t="e">
        <f>VLOOKUP(B44,栄養データ!$A$2:$J$482,7,)</f>
        <v>#N/A</v>
      </c>
      <c r="AJ44" s="81" t="e">
        <f>VLOOKUP(B44,栄養データ!$A$2:$J$482,8,)</f>
        <v>#N/A</v>
      </c>
      <c r="AK44" s="81" t="e">
        <f>VLOOKUP(B44,栄養データ!$A$2:$J$482,9,)</f>
        <v>#N/A</v>
      </c>
      <c r="AL44" s="81" t="e">
        <f>VLOOKUP(B44,栄養データ!$A$2:$J$482,10,)</f>
        <v>#N/A</v>
      </c>
    </row>
    <row r="45" spans="1:38" ht="14.25" customHeight="1" x14ac:dyDescent="0.25">
      <c r="A45" s="82"/>
      <c r="B45" s="83"/>
      <c r="C45" s="84"/>
      <c r="D45" s="85" t="str">
        <f>IF(B45="","",E45)</f>
        <v/>
      </c>
      <c r="E45" s="86" t="e">
        <f>IF(AD45="","",AD45)</f>
        <v>#N/A</v>
      </c>
      <c r="F45" s="87" t="str">
        <f>G45</f>
        <v/>
      </c>
      <c r="G45" s="73" t="str">
        <f>IF(B45="","",J45/((100-K45)/100))</f>
        <v/>
      </c>
      <c r="H45" s="88" t="str">
        <f>I45</f>
        <v/>
      </c>
      <c r="I45" s="89" t="str">
        <f>IF(B45="","",ROUND(G45*AF45,1))</f>
        <v/>
      </c>
      <c r="J45" s="90"/>
      <c r="K45" s="81" t="str">
        <f>IF(B45="","",L45)</f>
        <v/>
      </c>
      <c r="L45" s="86" t="e">
        <f>AE45</f>
        <v>#N/A</v>
      </c>
      <c r="M45" s="91" t="str">
        <f>N45</f>
        <v/>
      </c>
      <c r="N45" s="86" t="str">
        <f>IF(B45="","",ROUND((J45*AG45)/100,0))</f>
        <v/>
      </c>
      <c r="O45" s="87" t="str">
        <f>P45</f>
        <v/>
      </c>
      <c r="P45" s="89" t="str">
        <f>IF(B45="","",ROUND((J45*AH45)/100,1))</f>
        <v/>
      </c>
      <c r="Q45" s="87" t="str">
        <f>R45</f>
        <v/>
      </c>
      <c r="R45" s="89" t="str">
        <f>IF(B45="","",ROUND((J45*AI45)/100,1))</f>
        <v/>
      </c>
      <c r="S45" s="87" t="str">
        <f>T45</f>
        <v/>
      </c>
      <c r="T45" s="89" t="str">
        <f>IF(B45="","",ROUND((J45*AJ45)/100,1))</f>
        <v/>
      </c>
      <c r="U45" s="87" t="str">
        <f>V45</f>
        <v/>
      </c>
      <c r="V45" s="89" t="str">
        <f>IF(B45="","",ROUND((J45*AK45)/100,1))</f>
        <v/>
      </c>
      <c r="W45" s="87" t="str">
        <f>X45</f>
        <v/>
      </c>
      <c r="X45" s="86" t="str">
        <f>IF(B45="","",ROUND((J45*AL45)/100,1))</f>
        <v/>
      </c>
      <c r="Y45" s="92"/>
      <c r="Z45" s="93"/>
      <c r="AC45" s="81" t="e">
        <f>VLOOKUP(B45,栄養データ!$A$2:$J$482,1,)</f>
        <v>#N/A</v>
      </c>
      <c r="AD45" s="81" t="e">
        <f>VLOOKUP(B45,栄養データ!$A$2:$J$482,3,)</f>
        <v>#N/A</v>
      </c>
      <c r="AE45" s="81" t="e">
        <f>VLOOKUP(B45,栄養データ!$A$2:$J$482,4,)</f>
        <v>#N/A</v>
      </c>
      <c r="AF45" s="81" t="e">
        <f>VLOOKUP(B45,栄養データ!$A$2:$K$482,11,)</f>
        <v>#N/A</v>
      </c>
      <c r="AG45" s="81" t="e">
        <f>VLOOKUP(B45,栄養データ!$A$2:$J$482,5,)</f>
        <v>#N/A</v>
      </c>
      <c r="AH45" s="81" t="e">
        <f>VLOOKUP(B45,栄養データ!$A$2:$J$482,6,)</f>
        <v>#N/A</v>
      </c>
      <c r="AI45" s="81" t="e">
        <f>VLOOKUP(B45,栄養データ!$A$2:$J$482,7,)</f>
        <v>#N/A</v>
      </c>
      <c r="AJ45" s="81" t="e">
        <f>VLOOKUP(B45,栄養データ!$A$2:$J$482,8,)</f>
        <v>#N/A</v>
      </c>
      <c r="AK45" s="81" t="e">
        <f>VLOOKUP(B45,栄養データ!$A$2:$J$482,9,)</f>
        <v>#N/A</v>
      </c>
      <c r="AL45" s="81" t="e">
        <f>VLOOKUP(B45,栄養データ!$A$2:$J$482,10,)</f>
        <v>#N/A</v>
      </c>
    </row>
    <row r="46" spans="1:38" ht="14.25" customHeight="1" thickBot="1" x14ac:dyDescent="0.3">
      <c r="A46" s="115"/>
      <c r="B46" s="116"/>
      <c r="C46" s="117"/>
      <c r="D46" s="118" t="str">
        <f>IF(B46="","",E46)</f>
        <v/>
      </c>
      <c r="E46" s="119" t="e">
        <f>IF(AD46="","",AD46)</f>
        <v>#N/A</v>
      </c>
      <c r="F46" s="120" t="str">
        <f>G46</f>
        <v/>
      </c>
      <c r="G46" s="121" t="str">
        <f>IF(B46="","",J46/((100-K46)/100))</f>
        <v/>
      </c>
      <c r="H46" s="122" t="str">
        <f>I46</f>
        <v/>
      </c>
      <c r="I46" s="123" t="str">
        <f>IF(B46="","",ROUND(G46*AF46,1))</f>
        <v/>
      </c>
      <c r="J46" s="124"/>
      <c r="K46" s="125" t="str">
        <f>IF(B46="","",L46)</f>
        <v/>
      </c>
      <c r="L46" s="119" t="e">
        <f>AE46</f>
        <v>#N/A</v>
      </c>
      <c r="M46" s="126" t="str">
        <f>N46</f>
        <v/>
      </c>
      <c r="N46" s="119" t="str">
        <f>IF(B46="","",ROUND((J46*AG46)/100,0))</f>
        <v/>
      </c>
      <c r="O46" s="120" t="str">
        <f>P46</f>
        <v/>
      </c>
      <c r="P46" s="123" t="str">
        <f>IF(B46="","",ROUND((J46*AH46)/100,1))</f>
        <v/>
      </c>
      <c r="Q46" s="120" t="str">
        <f>R46</f>
        <v/>
      </c>
      <c r="R46" s="123" t="str">
        <f>IF(B46="","",ROUND((J46*AI46)/100,1))</f>
        <v/>
      </c>
      <c r="S46" s="120" t="str">
        <f>T46</f>
        <v/>
      </c>
      <c r="T46" s="123" t="str">
        <f>IF(B46="","",ROUND((J46*AJ46)/100,1))</f>
        <v/>
      </c>
      <c r="U46" s="120" t="str">
        <f>V46</f>
        <v/>
      </c>
      <c r="V46" s="123" t="str">
        <f>IF(B46="","",ROUND((J46*AK46)/100,1))</f>
        <v/>
      </c>
      <c r="W46" s="120" t="str">
        <f>X46</f>
        <v/>
      </c>
      <c r="X46" s="119" t="str">
        <f>IF(B46="","",ROUND((J46*AL46)/100,1))</f>
        <v/>
      </c>
      <c r="Y46" s="127"/>
      <c r="Z46" s="128"/>
      <c r="AC46" s="81" t="e">
        <f>VLOOKUP(B46,栄養データ!$A$2:$J$482,1,)</f>
        <v>#N/A</v>
      </c>
      <c r="AD46" s="81" t="e">
        <f>VLOOKUP(B46,栄養データ!$A$2:$J$482,3,)</f>
        <v>#N/A</v>
      </c>
      <c r="AE46" s="81" t="e">
        <f>VLOOKUP(B46,栄養データ!$A$2:$J$482,4,)</f>
        <v>#N/A</v>
      </c>
      <c r="AF46" s="81" t="e">
        <f>VLOOKUP(B46,栄養データ!$A$2:$K$482,11,)</f>
        <v>#N/A</v>
      </c>
      <c r="AG46" s="81" t="e">
        <f>VLOOKUP(B46,栄養データ!$A$2:$J$482,5,)</f>
        <v>#N/A</v>
      </c>
      <c r="AH46" s="81" t="e">
        <f>VLOOKUP(B46,栄養データ!$A$2:$J$482,6,)</f>
        <v>#N/A</v>
      </c>
      <c r="AI46" s="81" t="e">
        <f>VLOOKUP(B46,栄養データ!$A$2:$J$482,7,)</f>
        <v>#N/A</v>
      </c>
      <c r="AJ46" s="81" t="e">
        <f>VLOOKUP(B46,栄養データ!$A$2:$J$482,8,)</f>
        <v>#N/A</v>
      </c>
      <c r="AK46" s="81" t="e">
        <f>VLOOKUP(B46,栄養データ!$A$2:$J$482,9,)</f>
        <v>#N/A</v>
      </c>
      <c r="AL46" s="81" t="e">
        <f>VLOOKUP(B46,栄養データ!$A$2:$J$482,10,)</f>
        <v>#N/A</v>
      </c>
    </row>
    <row r="47" spans="1:38" ht="14.25" customHeight="1" x14ac:dyDescent="0.25">
      <c r="A47" s="67"/>
      <c r="B47" s="129"/>
      <c r="C47" s="69"/>
      <c r="D47" s="70" t="str">
        <f>IF(B47="","",E47)</f>
        <v/>
      </c>
      <c r="E47" s="71" t="e">
        <f>IF(AD47="","",AD47)</f>
        <v>#N/A</v>
      </c>
      <c r="F47" s="72" t="str">
        <f>G47</f>
        <v/>
      </c>
      <c r="G47" s="130" t="str">
        <f>IF(B47="","",J47/((100-K47)/100))</f>
        <v/>
      </c>
      <c r="H47" s="74" t="str">
        <f>I47</f>
        <v/>
      </c>
      <c r="I47" s="75" t="str">
        <f>IF(B47="","",ROUND(G47*AF47,1))</f>
        <v/>
      </c>
      <c r="J47" s="76"/>
      <c r="K47" s="77" t="str">
        <f>IF(B47="","",L47)</f>
        <v/>
      </c>
      <c r="L47" s="71" t="e">
        <f>AE47</f>
        <v>#N/A</v>
      </c>
      <c r="M47" s="78" t="str">
        <f>N47</f>
        <v/>
      </c>
      <c r="N47" s="71" t="str">
        <f>IF(B47="","",ROUND((J47*AG47)/100,0))</f>
        <v/>
      </c>
      <c r="O47" s="72" t="str">
        <f>P47</f>
        <v/>
      </c>
      <c r="P47" s="75" t="str">
        <f>IF(B47="","",ROUND((J47*AH47)/100,1))</f>
        <v/>
      </c>
      <c r="Q47" s="72" t="str">
        <f>R47</f>
        <v/>
      </c>
      <c r="R47" s="75" t="str">
        <f>IF(B47="","",ROUND((J47*AI47)/100,1))</f>
        <v/>
      </c>
      <c r="S47" s="72" t="str">
        <f>T47</f>
        <v/>
      </c>
      <c r="T47" s="75" t="str">
        <f>IF(B47="","",ROUND((J47*AJ47)/100,1))</f>
        <v/>
      </c>
      <c r="U47" s="72" t="str">
        <f>V47</f>
        <v/>
      </c>
      <c r="V47" s="75" t="str">
        <f>IF(B47="","",ROUND((J47*AK47)/100,1))</f>
        <v/>
      </c>
      <c r="W47" s="72" t="str">
        <f>X47</f>
        <v/>
      </c>
      <c r="X47" s="71" t="str">
        <f>IF(B47="","",ROUND((J47*AL47)/100,1))</f>
        <v/>
      </c>
      <c r="Y47" s="79"/>
      <c r="Z47" s="131"/>
      <c r="AC47" s="81" t="e">
        <f>VLOOKUP(B47,栄養データ!$A$2:$J$482,1,)</f>
        <v>#N/A</v>
      </c>
      <c r="AD47" s="81" t="e">
        <f>VLOOKUP(B47,栄養データ!$A$2:$J$482,3,)</f>
        <v>#N/A</v>
      </c>
      <c r="AE47" s="81" t="e">
        <f>VLOOKUP(B47,栄養データ!$A$2:$J$482,4,)</f>
        <v>#N/A</v>
      </c>
      <c r="AF47" s="81" t="e">
        <f>VLOOKUP(B47,栄養データ!$A$2:$K$482,11,)</f>
        <v>#N/A</v>
      </c>
      <c r="AG47" s="81" t="e">
        <f>VLOOKUP(B47,栄養データ!$A$2:$J$482,5,)</f>
        <v>#N/A</v>
      </c>
      <c r="AH47" s="81" t="e">
        <f>VLOOKUP(B47,栄養データ!$A$2:$J$482,6,)</f>
        <v>#N/A</v>
      </c>
      <c r="AI47" s="81" t="e">
        <f>VLOOKUP(B47,栄養データ!$A$2:$J$482,7,)</f>
        <v>#N/A</v>
      </c>
      <c r="AJ47" s="81" t="e">
        <f>VLOOKUP(B47,栄養データ!$A$2:$J$482,8,)</f>
        <v>#N/A</v>
      </c>
      <c r="AK47" s="81" t="e">
        <f>VLOOKUP(B47,栄養データ!$A$2:$J$482,9,)</f>
        <v>#N/A</v>
      </c>
      <c r="AL47" s="81" t="e">
        <f>VLOOKUP(B47,栄養データ!$A$2:$J$482,10,)</f>
        <v>#N/A</v>
      </c>
    </row>
    <row r="48" spans="1:38" ht="14.25" customHeight="1" x14ac:dyDescent="0.25">
      <c r="A48" s="82"/>
      <c r="B48" s="83"/>
      <c r="C48" s="84"/>
      <c r="D48" s="85" t="str">
        <f t="shared" ref="D48:D81" si="21">IF(B48="","",E48)</f>
        <v/>
      </c>
      <c r="E48" s="86" t="e">
        <f t="shared" ref="E48:E81" si="22">IF(AD48="","",AD48)</f>
        <v>#N/A</v>
      </c>
      <c r="F48" s="87" t="str">
        <f t="shared" ref="F48:F81" si="23">G48</f>
        <v/>
      </c>
      <c r="G48" s="73" t="str">
        <f t="shared" ref="G48:G81" si="24">IF(B48="","",J48/((100-K48)/100))</f>
        <v/>
      </c>
      <c r="H48" s="88" t="str">
        <f t="shared" ref="H48:H81" si="25">I48</f>
        <v/>
      </c>
      <c r="I48" s="89" t="str">
        <f t="shared" ref="I48:I81" si="26">IF(B48="","",ROUND(G48*AF48,1))</f>
        <v/>
      </c>
      <c r="J48" s="90"/>
      <c r="K48" s="81" t="str">
        <f t="shared" ref="K48:K54" si="27">IF(B48="","",L48)</f>
        <v/>
      </c>
      <c r="L48" s="86" t="e">
        <f t="shared" ref="L48:L81" si="28">AE48</f>
        <v>#N/A</v>
      </c>
      <c r="M48" s="91" t="str">
        <f t="shared" ref="M48:M81" si="29">N48</f>
        <v/>
      </c>
      <c r="N48" s="86" t="str">
        <f t="shared" ref="N48:N81" si="30">IF(B48="","",ROUND((J48*AG48)/100,0))</f>
        <v/>
      </c>
      <c r="O48" s="87" t="str">
        <f t="shared" ref="O48:O81" si="31">P48</f>
        <v/>
      </c>
      <c r="P48" s="89" t="str">
        <f t="shared" ref="P48:P81" si="32">IF(B48="","",ROUND((J48*AH48)/100,1))</f>
        <v/>
      </c>
      <c r="Q48" s="87" t="str">
        <f t="shared" ref="Q48:Q81" si="33">R48</f>
        <v/>
      </c>
      <c r="R48" s="89" t="str">
        <f t="shared" ref="R48:R81" si="34">IF(B48="","",ROUND((J48*AI48)/100,1))</f>
        <v/>
      </c>
      <c r="S48" s="87" t="str">
        <f t="shared" ref="S48:S81" si="35">T48</f>
        <v/>
      </c>
      <c r="T48" s="89" t="str">
        <f t="shared" ref="T48:T81" si="36">IF(B48="","",ROUND((J48*AJ48)/100,1))</f>
        <v/>
      </c>
      <c r="U48" s="87" t="str">
        <f t="shared" ref="U48:U81" si="37">V48</f>
        <v/>
      </c>
      <c r="V48" s="89" t="str">
        <f t="shared" ref="V48:V81" si="38">IF(B48="","",ROUND((J48*AK48)/100,1))</f>
        <v/>
      </c>
      <c r="W48" s="87" t="str">
        <f t="shared" ref="W48:W81" si="39">X48</f>
        <v/>
      </c>
      <c r="X48" s="86" t="str">
        <f t="shared" ref="X48:X81" si="40">IF(B48="","",ROUND((J48*AL48)/100,1))</f>
        <v/>
      </c>
      <c r="Y48" s="92"/>
      <c r="Z48" s="93"/>
      <c r="AC48" s="81" t="e">
        <f>VLOOKUP(B48,栄養データ!$A$2:$J$482,1,)</f>
        <v>#N/A</v>
      </c>
      <c r="AD48" s="81" t="e">
        <f>VLOOKUP(B48,栄養データ!$A$2:$J$482,3,)</f>
        <v>#N/A</v>
      </c>
      <c r="AE48" s="81" t="e">
        <f>VLOOKUP(B48,栄養データ!$A$2:$J$482,4,)</f>
        <v>#N/A</v>
      </c>
      <c r="AF48" s="81" t="e">
        <f>VLOOKUP(B48,栄養データ!$A$2:$K$482,11,)</f>
        <v>#N/A</v>
      </c>
      <c r="AG48" s="81" t="e">
        <f>VLOOKUP(B48,栄養データ!$A$2:$J$482,5,)</f>
        <v>#N/A</v>
      </c>
      <c r="AH48" s="81" t="e">
        <f>VLOOKUP(B48,栄養データ!$A$2:$J$482,6,)</f>
        <v>#N/A</v>
      </c>
      <c r="AI48" s="81" t="e">
        <f>VLOOKUP(B48,栄養データ!$A$2:$J$482,7,)</f>
        <v>#N/A</v>
      </c>
      <c r="AJ48" s="81" t="e">
        <f>VLOOKUP(B48,栄養データ!$A$2:$J$482,8,)</f>
        <v>#N/A</v>
      </c>
      <c r="AK48" s="81" t="e">
        <f>VLOOKUP(B48,栄養データ!$A$2:$J$482,9,)</f>
        <v>#N/A</v>
      </c>
      <c r="AL48" s="81" t="e">
        <f>VLOOKUP(B48,栄養データ!$A$2:$J$482,10,)</f>
        <v>#N/A</v>
      </c>
    </row>
    <row r="49" spans="1:38" ht="14.25" customHeight="1" x14ac:dyDescent="0.25">
      <c r="A49" s="82"/>
      <c r="B49" s="83"/>
      <c r="C49" s="84"/>
      <c r="D49" s="85" t="str">
        <f t="shared" si="21"/>
        <v/>
      </c>
      <c r="E49" s="86" t="e">
        <f t="shared" si="22"/>
        <v>#N/A</v>
      </c>
      <c r="F49" s="87" t="str">
        <f t="shared" si="23"/>
        <v/>
      </c>
      <c r="G49" s="73" t="str">
        <f t="shared" si="24"/>
        <v/>
      </c>
      <c r="H49" s="88" t="str">
        <f t="shared" si="25"/>
        <v/>
      </c>
      <c r="I49" s="89" t="str">
        <f t="shared" si="26"/>
        <v/>
      </c>
      <c r="J49" s="90"/>
      <c r="K49" s="81" t="str">
        <f t="shared" si="27"/>
        <v/>
      </c>
      <c r="L49" s="86" t="e">
        <f t="shared" si="28"/>
        <v>#N/A</v>
      </c>
      <c r="M49" s="91" t="str">
        <f t="shared" si="29"/>
        <v/>
      </c>
      <c r="N49" s="86" t="str">
        <f t="shared" si="30"/>
        <v/>
      </c>
      <c r="O49" s="87" t="str">
        <f t="shared" si="31"/>
        <v/>
      </c>
      <c r="P49" s="89" t="str">
        <f t="shared" si="32"/>
        <v/>
      </c>
      <c r="Q49" s="87" t="str">
        <f t="shared" si="33"/>
        <v/>
      </c>
      <c r="R49" s="89" t="str">
        <f t="shared" si="34"/>
        <v/>
      </c>
      <c r="S49" s="87" t="str">
        <f t="shared" si="35"/>
        <v/>
      </c>
      <c r="T49" s="89" t="str">
        <f t="shared" si="36"/>
        <v/>
      </c>
      <c r="U49" s="87" t="str">
        <f t="shared" si="37"/>
        <v/>
      </c>
      <c r="V49" s="89" t="str">
        <f t="shared" si="38"/>
        <v/>
      </c>
      <c r="W49" s="87" t="str">
        <f t="shared" si="39"/>
        <v/>
      </c>
      <c r="X49" s="86" t="str">
        <f t="shared" si="40"/>
        <v/>
      </c>
      <c r="Y49" s="92"/>
      <c r="Z49" s="93"/>
      <c r="AC49" s="81" t="e">
        <f>VLOOKUP(B49,栄養データ!$A$2:$J$482,1,)</f>
        <v>#N/A</v>
      </c>
      <c r="AD49" s="81" t="e">
        <f>VLOOKUP(B49,栄養データ!$A$2:$J$482,3,)</f>
        <v>#N/A</v>
      </c>
      <c r="AE49" s="81" t="e">
        <f>VLOOKUP(B49,栄養データ!$A$2:$J$482,4,)</f>
        <v>#N/A</v>
      </c>
      <c r="AF49" s="81" t="e">
        <f>VLOOKUP(B49,栄養データ!$A$2:$K$482,11,)</f>
        <v>#N/A</v>
      </c>
      <c r="AG49" s="81" t="e">
        <f>VLOOKUP(B49,栄養データ!$A$2:$J$482,5,)</f>
        <v>#N/A</v>
      </c>
      <c r="AH49" s="81" t="e">
        <f>VLOOKUP(B49,栄養データ!$A$2:$J$482,6,)</f>
        <v>#N/A</v>
      </c>
      <c r="AI49" s="81" t="e">
        <f>VLOOKUP(B49,栄養データ!$A$2:$J$482,7,)</f>
        <v>#N/A</v>
      </c>
      <c r="AJ49" s="81" t="e">
        <f>VLOOKUP(B49,栄養データ!$A$2:$J$482,8,)</f>
        <v>#N/A</v>
      </c>
      <c r="AK49" s="81" t="e">
        <f>VLOOKUP(B49,栄養データ!$A$2:$J$482,9,)</f>
        <v>#N/A</v>
      </c>
      <c r="AL49" s="81" t="e">
        <f>VLOOKUP(B49,栄養データ!$A$2:$J$482,10,)</f>
        <v>#N/A</v>
      </c>
    </row>
    <row r="50" spans="1:38" ht="14.25" customHeight="1" x14ac:dyDescent="0.25">
      <c r="A50" s="82"/>
      <c r="B50" s="83"/>
      <c r="C50" s="84"/>
      <c r="D50" s="85" t="str">
        <f t="shared" si="21"/>
        <v/>
      </c>
      <c r="E50" s="86" t="e">
        <f t="shared" si="22"/>
        <v>#N/A</v>
      </c>
      <c r="F50" s="87" t="str">
        <f t="shared" si="23"/>
        <v/>
      </c>
      <c r="G50" s="73" t="str">
        <f t="shared" si="24"/>
        <v/>
      </c>
      <c r="H50" s="88" t="str">
        <f t="shared" si="25"/>
        <v/>
      </c>
      <c r="I50" s="89" t="str">
        <f t="shared" si="26"/>
        <v/>
      </c>
      <c r="J50" s="90"/>
      <c r="K50" s="81" t="str">
        <f t="shared" si="27"/>
        <v/>
      </c>
      <c r="L50" s="86" t="e">
        <f t="shared" si="28"/>
        <v>#N/A</v>
      </c>
      <c r="M50" s="91" t="str">
        <f t="shared" si="29"/>
        <v/>
      </c>
      <c r="N50" s="86" t="str">
        <f t="shared" si="30"/>
        <v/>
      </c>
      <c r="O50" s="87" t="str">
        <f t="shared" si="31"/>
        <v/>
      </c>
      <c r="P50" s="89" t="str">
        <f t="shared" si="32"/>
        <v/>
      </c>
      <c r="Q50" s="87" t="str">
        <f t="shared" si="33"/>
        <v/>
      </c>
      <c r="R50" s="89" t="str">
        <f t="shared" si="34"/>
        <v/>
      </c>
      <c r="S50" s="87" t="str">
        <f t="shared" si="35"/>
        <v/>
      </c>
      <c r="T50" s="89" t="str">
        <f t="shared" si="36"/>
        <v/>
      </c>
      <c r="U50" s="87" t="str">
        <f t="shared" si="37"/>
        <v/>
      </c>
      <c r="V50" s="89" t="str">
        <f t="shared" si="38"/>
        <v/>
      </c>
      <c r="W50" s="87" t="str">
        <f t="shared" si="39"/>
        <v/>
      </c>
      <c r="X50" s="86" t="str">
        <f t="shared" si="40"/>
        <v/>
      </c>
      <c r="Y50" s="92"/>
      <c r="Z50" s="95"/>
      <c r="AC50" s="81" t="e">
        <f>VLOOKUP(B50,栄養データ!$A$2:$J$482,1,)</f>
        <v>#N/A</v>
      </c>
      <c r="AD50" s="81" t="e">
        <f>VLOOKUP(B50,栄養データ!$A$2:$J$482,3,)</f>
        <v>#N/A</v>
      </c>
      <c r="AE50" s="81" t="e">
        <f>VLOOKUP(B50,栄養データ!$A$2:$J$482,4,)</f>
        <v>#N/A</v>
      </c>
      <c r="AF50" s="81" t="e">
        <f>VLOOKUP(B50,栄養データ!$A$2:$K$482,11,)</f>
        <v>#N/A</v>
      </c>
      <c r="AG50" s="81" t="e">
        <f>VLOOKUP(B50,栄養データ!$A$2:$J$482,5,)</f>
        <v>#N/A</v>
      </c>
      <c r="AH50" s="81" t="e">
        <f>VLOOKUP(B50,栄養データ!$A$2:$J$482,6,)</f>
        <v>#N/A</v>
      </c>
      <c r="AI50" s="81" t="e">
        <f>VLOOKUP(B50,栄養データ!$A$2:$J$482,7,)</f>
        <v>#N/A</v>
      </c>
      <c r="AJ50" s="81" t="e">
        <f>VLOOKUP(B50,栄養データ!$A$2:$J$482,8,)</f>
        <v>#N/A</v>
      </c>
      <c r="AK50" s="81" t="e">
        <f>VLOOKUP(B50,栄養データ!$A$2:$J$482,9,)</f>
        <v>#N/A</v>
      </c>
      <c r="AL50" s="81" t="e">
        <f>VLOOKUP(B50,栄養データ!$A$2:$J$482,10,)</f>
        <v>#N/A</v>
      </c>
    </row>
    <row r="51" spans="1:38" ht="14.25" customHeight="1" x14ac:dyDescent="0.25">
      <c r="A51" s="82"/>
      <c r="B51" s="83"/>
      <c r="C51" s="84"/>
      <c r="D51" s="85" t="str">
        <f t="shared" si="21"/>
        <v/>
      </c>
      <c r="E51" s="86" t="e">
        <f t="shared" si="22"/>
        <v>#N/A</v>
      </c>
      <c r="F51" s="87" t="str">
        <f t="shared" si="23"/>
        <v/>
      </c>
      <c r="G51" s="73" t="str">
        <f t="shared" si="24"/>
        <v/>
      </c>
      <c r="H51" s="88" t="str">
        <f t="shared" si="25"/>
        <v/>
      </c>
      <c r="I51" s="89" t="str">
        <f t="shared" si="26"/>
        <v/>
      </c>
      <c r="J51" s="90"/>
      <c r="K51" s="81" t="str">
        <f t="shared" si="27"/>
        <v/>
      </c>
      <c r="L51" s="86" t="e">
        <f t="shared" si="28"/>
        <v>#N/A</v>
      </c>
      <c r="M51" s="91" t="str">
        <f t="shared" si="29"/>
        <v/>
      </c>
      <c r="N51" s="86" t="str">
        <f t="shared" si="30"/>
        <v/>
      </c>
      <c r="O51" s="87" t="str">
        <f t="shared" si="31"/>
        <v/>
      </c>
      <c r="P51" s="89" t="str">
        <f t="shared" si="32"/>
        <v/>
      </c>
      <c r="Q51" s="87" t="str">
        <f t="shared" si="33"/>
        <v/>
      </c>
      <c r="R51" s="89" t="str">
        <f t="shared" si="34"/>
        <v/>
      </c>
      <c r="S51" s="87" t="str">
        <f t="shared" si="35"/>
        <v/>
      </c>
      <c r="T51" s="89" t="str">
        <f t="shared" si="36"/>
        <v/>
      </c>
      <c r="U51" s="87" t="str">
        <f t="shared" si="37"/>
        <v/>
      </c>
      <c r="V51" s="89" t="str">
        <f t="shared" si="38"/>
        <v/>
      </c>
      <c r="W51" s="87" t="str">
        <f t="shared" si="39"/>
        <v/>
      </c>
      <c r="X51" s="86" t="str">
        <f t="shared" si="40"/>
        <v/>
      </c>
      <c r="Y51" s="92"/>
      <c r="Z51" s="95"/>
      <c r="AC51" s="81" t="e">
        <f>VLOOKUP(B51,栄養データ!$A$2:$J$482,1,)</f>
        <v>#N/A</v>
      </c>
      <c r="AD51" s="81" t="e">
        <f>VLOOKUP(B51,栄養データ!$A$2:$J$482,3,)</f>
        <v>#N/A</v>
      </c>
      <c r="AE51" s="81" t="e">
        <f>VLOOKUP(B51,栄養データ!$A$2:$J$482,4,)</f>
        <v>#N/A</v>
      </c>
      <c r="AF51" s="81" t="e">
        <f>VLOOKUP(B51,栄養データ!$A$2:$K$482,11,)</f>
        <v>#N/A</v>
      </c>
      <c r="AG51" s="81" t="e">
        <f>VLOOKUP(B51,栄養データ!$A$2:$J$482,5,)</f>
        <v>#N/A</v>
      </c>
      <c r="AH51" s="81" t="e">
        <f>VLOOKUP(B51,栄養データ!$A$2:$J$482,6,)</f>
        <v>#N/A</v>
      </c>
      <c r="AI51" s="81" t="e">
        <f>VLOOKUP(B51,栄養データ!$A$2:$J$482,7,)</f>
        <v>#N/A</v>
      </c>
      <c r="AJ51" s="81" t="e">
        <f>VLOOKUP(B51,栄養データ!$A$2:$J$482,8,)</f>
        <v>#N/A</v>
      </c>
      <c r="AK51" s="81" t="e">
        <f>VLOOKUP(B51,栄養データ!$A$2:$J$482,9,)</f>
        <v>#N/A</v>
      </c>
      <c r="AL51" s="81" t="e">
        <f>VLOOKUP(B51,栄養データ!$A$2:$J$482,10,)</f>
        <v>#N/A</v>
      </c>
    </row>
    <row r="52" spans="1:38" ht="14.25" customHeight="1" x14ac:dyDescent="0.25">
      <c r="A52" s="82"/>
      <c r="B52" s="83"/>
      <c r="C52" s="84"/>
      <c r="D52" s="85" t="str">
        <f t="shared" si="21"/>
        <v/>
      </c>
      <c r="E52" s="86" t="e">
        <f t="shared" si="22"/>
        <v>#N/A</v>
      </c>
      <c r="F52" s="87" t="str">
        <f t="shared" si="23"/>
        <v/>
      </c>
      <c r="G52" s="73" t="str">
        <f t="shared" si="24"/>
        <v/>
      </c>
      <c r="H52" s="88" t="str">
        <f t="shared" si="25"/>
        <v/>
      </c>
      <c r="I52" s="89" t="str">
        <f t="shared" si="26"/>
        <v/>
      </c>
      <c r="J52" s="90"/>
      <c r="K52" s="81" t="str">
        <f t="shared" si="27"/>
        <v/>
      </c>
      <c r="L52" s="86" t="e">
        <f t="shared" si="28"/>
        <v>#N/A</v>
      </c>
      <c r="M52" s="91" t="str">
        <f t="shared" si="29"/>
        <v/>
      </c>
      <c r="N52" s="86" t="str">
        <f t="shared" si="30"/>
        <v/>
      </c>
      <c r="O52" s="87" t="str">
        <f t="shared" si="31"/>
        <v/>
      </c>
      <c r="P52" s="89" t="str">
        <f t="shared" si="32"/>
        <v/>
      </c>
      <c r="Q52" s="87" t="str">
        <f t="shared" si="33"/>
        <v/>
      </c>
      <c r="R52" s="89" t="str">
        <f t="shared" si="34"/>
        <v/>
      </c>
      <c r="S52" s="87" t="str">
        <f t="shared" si="35"/>
        <v/>
      </c>
      <c r="T52" s="89" t="str">
        <f t="shared" si="36"/>
        <v/>
      </c>
      <c r="U52" s="87" t="str">
        <f t="shared" si="37"/>
        <v/>
      </c>
      <c r="V52" s="89" t="str">
        <f t="shared" si="38"/>
        <v/>
      </c>
      <c r="W52" s="87" t="str">
        <f t="shared" si="39"/>
        <v/>
      </c>
      <c r="X52" s="86" t="str">
        <f t="shared" si="40"/>
        <v/>
      </c>
      <c r="Y52" s="92"/>
      <c r="Z52" s="95"/>
      <c r="AC52" s="81" t="e">
        <f>VLOOKUP(B52,栄養データ!$A$2:$J$482,1,)</f>
        <v>#N/A</v>
      </c>
      <c r="AD52" s="81" t="e">
        <f>VLOOKUP(B52,栄養データ!$A$2:$J$482,3,)</f>
        <v>#N/A</v>
      </c>
      <c r="AE52" s="81" t="e">
        <f>VLOOKUP(B52,栄養データ!$A$2:$J$482,4,)</f>
        <v>#N/A</v>
      </c>
      <c r="AF52" s="81" t="e">
        <f>VLOOKUP(B52,栄養データ!$A$2:$K$482,11,)</f>
        <v>#N/A</v>
      </c>
      <c r="AG52" s="81" t="e">
        <f>VLOOKUP(B52,栄養データ!$A$2:$J$482,5,)</f>
        <v>#N/A</v>
      </c>
      <c r="AH52" s="81" t="e">
        <f>VLOOKUP(B52,栄養データ!$A$2:$J$482,6,)</f>
        <v>#N/A</v>
      </c>
      <c r="AI52" s="81" t="e">
        <f>VLOOKUP(B52,栄養データ!$A$2:$J$482,7,)</f>
        <v>#N/A</v>
      </c>
      <c r="AJ52" s="81" t="e">
        <f>VLOOKUP(B52,栄養データ!$A$2:$J$482,8,)</f>
        <v>#N/A</v>
      </c>
      <c r="AK52" s="81" t="e">
        <f>VLOOKUP(B52,栄養データ!$A$2:$J$482,9,)</f>
        <v>#N/A</v>
      </c>
      <c r="AL52" s="81" t="e">
        <f>VLOOKUP(B52,栄養データ!$A$2:$J$482,10,)</f>
        <v>#N/A</v>
      </c>
    </row>
    <row r="53" spans="1:38" ht="14.25" customHeight="1" x14ac:dyDescent="0.25">
      <c r="A53" s="82"/>
      <c r="B53" s="83"/>
      <c r="C53" s="84"/>
      <c r="D53" s="85" t="str">
        <f t="shared" si="21"/>
        <v/>
      </c>
      <c r="E53" s="86" t="e">
        <f t="shared" si="22"/>
        <v>#N/A</v>
      </c>
      <c r="F53" s="87" t="str">
        <f t="shared" si="23"/>
        <v/>
      </c>
      <c r="G53" s="73" t="str">
        <f t="shared" si="24"/>
        <v/>
      </c>
      <c r="H53" s="88" t="str">
        <f t="shared" si="25"/>
        <v/>
      </c>
      <c r="I53" s="89" t="str">
        <f t="shared" si="26"/>
        <v/>
      </c>
      <c r="J53" s="90"/>
      <c r="K53" s="81" t="str">
        <f t="shared" si="27"/>
        <v/>
      </c>
      <c r="L53" s="86" t="e">
        <f t="shared" si="28"/>
        <v>#N/A</v>
      </c>
      <c r="M53" s="91" t="str">
        <f t="shared" si="29"/>
        <v/>
      </c>
      <c r="N53" s="86" t="str">
        <f t="shared" si="30"/>
        <v/>
      </c>
      <c r="O53" s="87" t="str">
        <f t="shared" si="31"/>
        <v/>
      </c>
      <c r="P53" s="89" t="str">
        <f t="shared" si="32"/>
        <v/>
      </c>
      <c r="Q53" s="87" t="str">
        <f t="shared" si="33"/>
        <v/>
      </c>
      <c r="R53" s="89" t="str">
        <f t="shared" si="34"/>
        <v/>
      </c>
      <c r="S53" s="87" t="str">
        <f t="shared" si="35"/>
        <v/>
      </c>
      <c r="T53" s="89" t="str">
        <f t="shared" si="36"/>
        <v/>
      </c>
      <c r="U53" s="87" t="str">
        <f t="shared" si="37"/>
        <v/>
      </c>
      <c r="V53" s="89" t="str">
        <f t="shared" si="38"/>
        <v/>
      </c>
      <c r="W53" s="87" t="str">
        <f t="shared" si="39"/>
        <v/>
      </c>
      <c r="X53" s="86" t="str">
        <f t="shared" si="40"/>
        <v/>
      </c>
      <c r="Y53" s="92"/>
      <c r="Z53" s="96"/>
      <c r="AC53" s="81" t="e">
        <f>VLOOKUP(B53,栄養データ!$A$2:$J$482,1,)</f>
        <v>#N/A</v>
      </c>
      <c r="AD53" s="81" t="e">
        <f>VLOOKUP(B53,栄養データ!$A$2:$J$482,3,)</f>
        <v>#N/A</v>
      </c>
      <c r="AE53" s="81" t="e">
        <f>VLOOKUP(B53,栄養データ!$A$2:$J$482,4,)</f>
        <v>#N/A</v>
      </c>
      <c r="AF53" s="81" t="e">
        <f>VLOOKUP(B53,栄養データ!$A$2:$K$482,11,)</f>
        <v>#N/A</v>
      </c>
      <c r="AG53" s="81" t="e">
        <f>VLOOKUP(B53,栄養データ!$A$2:$J$482,5,)</f>
        <v>#N/A</v>
      </c>
      <c r="AH53" s="81" t="e">
        <f>VLOOKUP(B53,栄養データ!$A$2:$J$482,6,)</f>
        <v>#N/A</v>
      </c>
      <c r="AI53" s="81" t="e">
        <f>VLOOKUP(B53,栄養データ!$A$2:$J$482,7,)</f>
        <v>#N/A</v>
      </c>
      <c r="AJ53" s="81" t="e">
        <f>VLOOKUP(B53,栄養データ!$A$2:$J$482,8,)</f>
        <v>#N/A</v>
      </c>
      <c r="AK53" s="81" t="e">
        <f>VLOOKUP(B53,栄養データ!$A$2:$J$482,9,)</f>
        <v>#N/A</v>
      </c>
      <c r="AL53" s="81" t="e">
        <f>VLOOKUP(B53,栄養データ!$A$2:$J$482,10,)</f>
        <v>#N/A</v>
      </c>
    </row>
    <row r="54" spans="1:38" ht="14.25" customHeight="1" x14ac:dyDescent="0.25">
      <c r="A54" s="82"/>
      <c r="B54" s="83"/>
      <c r="C54" s="84"/>
      <c r="D54" s="85" t="str">
        <f t="shared" si="21"/>
        <v/>
      </c>
      <c r="E54" s="86" t="e">
        <f t="shared" si="22"/>
        <v>#N/A</v>
      </c>
      <c r="F54" s="87" t="str">
        <f t="shared" si="23"/>
        <v/>
      </c>
      <c r="G54" s="73" t="str">
        <f t="shared" si="24"/>
        <v/>
      </c>
      <c r="H54" s="88" t="str">
        <f t="shared" si="25"/>
        <v/>
      </c>
      <c r="I54" s="89" t="str">
        <f t="shared" si="26"/>
        <v/>
      </c>
      <c r="J54" s="90"/>
      <c r="K54" s="81" t="str">
        <f t="shared" si="27"/>
        <v/>
      </c>
      <c r="L54" s="86" t="e">
        <f t="shared" si="28"/>
        <v>#N/A</v>
      </c>
      <c r="M54" s="91" t="str">
        <f t="shared" si="29"/>
        <v/>
      </c>
      <c r="N54" s="86" t="str">
        <f t="shared" si="30"/>
        <v/>
      </c>
      <c r="O54" s="87" t="str">
        <f t="shared" si="31"/>
        <v/>
      </c>
      <c r="P54" s="89" t="str">
        <f t="shared" si="32"/>
        <v/>
      </c>
      <c r="Q54" s="87" t="str">
        <f t="shared" si="33"/>
        <v/>
      </c>
      <c r="R54" s="89" t="str">
        <f t="shared" si="34"/>
        <v/>
      </c>
      <c r="S54" s="87" t="str">
        <f t="shared" si="35"/>
        <v/>
      </c>
      <c r="T54" s="89" t="str">
        <f t="shared" si="36"/>
        <v/>
      </c>
      <c r="U54" s="87" t="str">
        <f t="shared" si="37"/>
        <v/>
      </c>
      <c r="V54" s="89" t="str">
        <f t="shared" si="38"/>
        <v/>
      </c>
      <c r="W54" s="87" t="str">
        <f t="shared" si="39"/>
        <v/>
      </c>
      <c r="X54" s="86" t="str">
        <f t="shared" si="40"/>
        <v/>
      </c>
      <c r="Y54" s="92"/>
      <c r="Z54" s="97"/>
      <c r="AC54" s="81" t="e">
        <f>VLOOKUP(B54,栄養データ!$A$2:$J$482,1,)</f>
        <v>#N/A</v>
      </c>
      <c r="AD54" s="81" t="e">
        <f>VLOOKUP(B54,栄養データ!$A$2:$J$482,3,)</f>
        <v>#N/A</v>
      </c>
      <c r="AE54" s="81" t="e">
        <f>VLOOKUP(B54,栄養データ!$A$2:$J$482,4,)</f>
        <v>#N/A</v>
      </c>
      <c r="AF54" s="81" t="e">
        <f>VLOOKUP(B54,栄養データ!$A$2:$K$482,11,)</f>
        <v>#N/A</v>
      </c>
      <c r="AG54" s="81" t="e">
        <f>VLOOKUP(B54,栄養データ!$A$2:$J$482,5,)</f>
        <v>#N/A</v>
      </c>
      <c r="AH54" s="81" t="e">
        <f>VLOOKUP(B54,栄養データ!$A$2:$J$482,6,)</f>
        <v>#N/A</v>
      </c>
      <c r="AI54" s="81" t="e">
        <f>VLOOKUP(B54,栄養データ!$A$2:$J$482,7,)</f>
        <v>#N/A</v>
      </c>
      <c r="AJ54" s="81" t="e">
        <f>VLOOKUP(B54,栄養データ!$A$2:$J$482,8,)</f>
        <v>#N/A</v>
      </c>
      <c r="AK54" s="81" t="e">
        <f>VLOOKUP(B54,栄養データ!$A$2:$J$482,9,)</f>
        <v>#N/A</v>
      </c>
      <c r="AL54" s="81" t="e">
        <f>VLOOKUP(B54,栄養データ!$A$2:$J$482,10,)</f>
        <v>#N/A</v>
      </c>
    </row>
    <row r="55" spans="1:38" ht="14.25" customHeight="1" x14ac:dyDescent="0.25">
      <c r="A55" s="82"/>
      <c r="B55" s="83"/>
      <c r="C55" s="84"/>
      <c r="D55" s="85" t="str">
        <f t="shared" si="21"/>
        <v/>
      </c>
      <c r="E55" s="86" t="e">
        <f t="shared" si="22"/>
        <v>#N/A</v>
      </c>
      <c r="F55" s="87" t="str">
        <f t="shared" si="23"/>
        <v/>
      </c>
      <c r="G55" s="73" t="str">
        <f t="shared" si="24"/>
        <v/>
      </c>
      <c r="H55" s="88" t="str">
        <f t="shared" si="25"/>
        <v/>
      </c>
      <c r="I55" s="89" t="str">
        <f t="shared" si="26"/>
        <v/>
      </c>
      <c r="J55" s="90"/>
      <c r="K55" s="81" t="str">
        <f>IF(B55="","",L55)</f>
        <v/>
      </c>
      <c r="L55" s="86" t="e">
        <f t="shared" si="28"/>
        <v>#N/A</v>
      </c>
      <c r="M55" s="91" t="str">
        <f t="shared" si="29"/>
        <v/>
      </c>
      <c r="N55" s="86" t="str">
        <f t="shared" si="30"/>
        <v/>
      </c>
      <c r="O55" s="87" t="str">
        <f t="shared" si="31"/>
        <v/>
      </c>
      <c r="P55" s="89" t="str">
        <f t="shared" si="32"/>
        <v/>
      </c>
      <c r="Q55" s="87" t="str">
        <f t="shared" si="33"/>
        <v/>
      </c>
      <c r="R55" s="89" t="str">
        <f t="shared" si="34"/>
        <v/>
      </c>
      <c r="S55" s="87" t="str">
        <f t="shared" si="35"/>
        <v/>
      </c>
      <c r="T55" s="89" t="str">
        <f t="shared" si="36"/>
        <v/>
      </c>
      <c r="U55" s="87" t="str">
        <f t="shared" si="37"/>
        <v/>
      </c>
      <c r="V55" s="89" t="str">
        <f t="shared" si="38"/>
        <v/>
      </c>
      <c r="W55" s="87" t="str">
        <f t="shared" si="39"/>
        <v/>
      </c>
      <c r="X55" s="86" t="str">
        <f t="shared" si="40"/>
        <v/>
      </c>
      <c r="Y55" s="92"/>
      <c r="Z55" s="97"/>
      <c r="AC55" s="81" t="e">
        <f>VLOOKUP(B55,栄養データ!$A$2:$J$482,1,)</f>
        <v>#N/A</v>
      </c>
      <c r="AD55" s="81" t="e">
        <f>VLOOKUP(B55,栄養データ!$A$2:$J$482,3,)</f>
        <v>#N/A</v>
      </c>
      <c r="AE55" s="81" t="e">
        <f>VLOOKUP(B55,栄養データ!$A$2:$J$482,4,)</f>
        <v>#N/A</v>
      </c>
      <c r="AF55" s="81" t="e">
        <f>VLOOKUP(B55,栄養データ!$A$2:$K$482,11,)</f>
        <v>#N/A</v>
      </c>
      <c r="AG55" s="81" t="e">
        <f>VLOOKUP(B55,栄養データ!$A$2:$J$482,5,)</f>
        <v>#N/A</v>
      </c>
      <c r="AH55" s="81" t="e">
        <f>VLOOKUP(B55,栄養データ!$A$2:$J$482,6,)</f>
        <v>#N/A</v>
      </c>
      <c r="AI55" s="81" t="e">
        <f>VLOOKUP(B55,栄養データ!$A$2:$J$482,7,)</f>
        <v>#N/A</v>
      </c>
      <c r="AJ55" s="81" t="e">
        <f>VLOOKUP(B55,栄養データ!$A$2:$J$482,8,)</f>
        <v>#N/A</v>
      </c>
      <c r="AK55" s="81" t="e">
        <f>VLOOKUP(B55,栄養データ!$A$2:$J$482,9,)</f>
        <v>#N/A</v>
      </c>
      <c r="AL55" s="81" t="e">
        <f>VLOOKUP(B55,栄養データ!$A$2:$J$482,10,)</f>
        <v>#N/A</v>
      </c>
    </row>
    <row r="56" spans="1:38" ht="14.25" customHeight="1" x14ac:dyDescent="0.25">
      <c r="A56" s="94"/>
      <c r="B56" s="83"/>
      <c r="C56" s="84"/>
      <c r="D56" s="85" t="str">
        <f t="shared" si="21"/>
        <v/>
      </c>
      <c r="E56" s="86" t="e">
        <f t="shared" si="22"/>
        <v>#N/A</v>
      </c>
      <c r="F56" s="87" t="str">
        <f t="shared" si="23"/>
        <v/>
      </c>
      <c r="G56" s="73" t="str">
        <f t="shared" si="24"/>
        <v/>
      </c>
      <c r="H56" s="88" t="str">
        <f t="shared" si="25"/>
        <v/>
      </c>
      <c r="I56" s="89" t="str">
        <f t="shared" si="26"/>
        <v/>
      </c>
      <c r="J56" s="90"/>
      <c r="K56" s="81" t="str">
        <f t="shared" ref="K56:K68" si="41">IF(B56="","",L56)</f>
        <v/>
      </c>
      <c r="L56" s="86" t="e">
        <f t="shared" si="28"/>
        <v>#N/A</v>
      </c>
      <c r="M56" s="91" t="str">
        <f t="shared" si="29"/>
        <v/>
      </c>
      <c r="N56" s="86" t="str">
        <f t="shared" si="30"/>
        <v/>
      </c>
      <c r="O56" s="87" t="str">
        <f t="shared" si="31"/>
        <v/>
      </c>
      <c r="P56" s="89" t="str">
        <f t="shared" si="32"/>
        <v/>
      </c>
      <c r="Q56" s="87" t="str">
        <f t="shared" si="33"/>
        <v/>
      </c>
      <c r="R56" s="89" t="str">
        <f t="shared" si="34"/>
        <v/>
      </c>
      <c r="S56" s="87" t="str">
        <f t="shared" si="35"/>
        <v/>
      </c>
      <c r="T56" s="89" t="str">
        <f t="shared" si="36"/>
        <v/>
      </c>
      <c r="U56" s="87" t="str">
        <f t="shared" si="37"/>
        <v/>
      </c>
      <c r="V56" s="89" t="str">
        <f t="shared" si="38"/>
        <v/>
      </c>
      <c r="W56" s="87" t="str">
        <f t="shared" si="39"/>
        <v/>
      </c>
      <c r="X56" s="86" t="str">
        <f t="shared" si="40"/>
        <v/>
      </c>
      <c r="Y56" s="92"/>
      <c r="Z56" s="97"/>
      <c r="AC56" s="81" t="e">
        <f>VLOOKUP(B56,栄養データ!$A$2:$J$482,1,)</f>
        <v>#N/A</v>
      </c>
      <c r="AD56" s="81" t="e">
        <f>VLOOKUP(B56,栄養データ!$A$2:$J$482,3,)</f>
        <v>#N/A</v>
      </c>
      <c r="AE56" s="81" t="e">
        <f>VLOOKUP(B56,栄養データ!$A$2:$J$482,4,)</f>
        <v>#N/A</v>
      </c>
      <c r="AF56" s="81" t="e">
        <f>VLOOKUP(B56,栄養データ!$A$2:$K$482,11,)</f>
        <v>#N/A</v>
      </c>
      <c r="AG56" s="81" t="e">
        <f>VLOOKUP(B56,栄養データ!$A$2:$J$482,5,)</f>
        <v>#N/A</v>
      </c>
      <c r="AH56" s="81" t="e">
        <f>VLOOKUP(B56,栄養データ!$A$2:$J$482,6,)</f>
        <v>#N/A</v>
      </c>
      <c r="AI56" s="81" t="e">
        <f>VLOOKUP(B56,栄養データ!$A$2:$J$482,7,)</f>
        <v>#N/A</v>
      </c>
      <c r="AJ56" s="81" t="e">
        <f>VLOOKUP(B56,栄養データ!$A$2:$J$482,8,)</f>
        <v>#N/A</v>
      </c>
      <c r="AK56" s="81" t="e">
        <f>VLOOKUP(B56,栄養データ!$A$2:$J$482,9,)</f>
        <v>#N/A</v>
      </c>
      <c r="AL56" s="81" t="e">
        <f>VLOOKUP(B56,栄養データ!$A$2:$J$482,10,)</f>
        <v>#N/A</v>
      </c>
    </row>
    <row r="57" spans="1:38" ht="14.25" customHeight="1" x14ac:dyDescent="0.25">
      <c r="A57" s="94"/>
      <c r="B57" s="83"/>
      <c r="C57" s="84"/>
      <c r="D57" s="85" t="str">
        <f t="shared" si="21"/>
        <v/>
      </c>
      <c r="E57" s="86" t="e">
        <f t="shared" si="22"/>
        <v>#N/A</v>
      </c>
      <c r="F57" s="87" t="str">
        <f t="shared" si="23"/>
        <v/>
      </c>
      <c r="G57" s="73" t="str">
        <f t="shared" si="24"/>
        <v/>
      </c>
      <c r="H57" s="88" t="str">
        <f t="shared" si="25"/>
        <v/>
      </c>
      <c r="I57" s="89" t="str">
        <f t="shared" si="26"/>
        <v/>
      </c>
      <c r="J57" s="90"/>
      <c r="K57" s="81" t="str">
        <f t="shared" si="41"/>
        <v/>
      </c>
      <c r="L57" s="86" t="e">
        <f t="shared" si="28"/>
        <v>#N/A</v>
      </c>
      <c r="M57" s="91" t="str">
        <f t="shared" si="29"/>
        <v/>
      </c>
      <c r="N57" s="86" t="str">
        <f t="shared" si="30"/>
        <v/>
      </c>
      <c r="O57" s="87" t="str">
        <f t="shared" si="31"/>
        <v/>
      </c>
      <c r="P57" s="89" t="str">
        <f t="shared" si="32"/>
        <v/>
      </c>
      <c r="Q57" s="87" t="str">
        <f t="shared" si="33"/>
        <v/>
      </c>
      <c r="R57" s="89" t="str">
        <f t="shared" si="34"/>
        <v/>
      </c>
      <c r="S57" s="87" t="str">
        <f t="shared" si="35"/>
        <v/>
      </c>
      <c r="T57" s="89" t="str">
        <f t="shared" si="36"/>
        <v/>
      </c>
      <c r="U57" s="87" t="str">
        <f t="shared" si="37"/>
        <v/>
      </c>
      <c r="V57" s="89" t="str">
        <f t="shared" si="38"/>
        <v/>
      </c>
      <c r="W57" s="87" t="str">
        <f t="shared" si="39"/>
        <v/>
      </c>
      <c r="X57" s="86" t="str">
        <f t="shared" si="40"/>
        <v/>
      </c>
      <c r="Y57" s="92"/>
      <c r="Z57" s="97"/>
      <c r="AC57" s="81" t="e">
        <f>VLOOKUP(B57,栄養データ!$A$2:$J$482,1,)</f>
        <v>#N/A</v>
      </c>
      <c r="AD57" s="81" t="e">
        <f>VLOOKUP(B57,栄養データ!$A$2:$J$482,3,)</f>
        <v>#N/A</v>
      </c>
      <c r="AE57" s="81" t="e">
        <f>VLOOKUP(B57,栄養データ!$A$2:$J$482,4,)</f>
        <v>#N/A</v>
      </c>
      <c r="AF57" s="81" t="e">
        <f>VLOOKUP(B57,栄養データ!$A$2:$K$482,11,)</f>
        <v>#N/A</v>
      </c>
      <c r="AG57" s="81" t="e">
        <f>VLOOKUP(B57,栄養データ!$A$2:$J$482,5,)</f>
        <v>#N/A</v>
      </c>
      <c r="AH57" s="81" t="e">
        <f>VLOOKUP(B57,栄養データ!$A$2:$J$482,6,)</f>
        <v>#N/A</v>
      </c>
      <c r="AI57" s="81" t="e">
        <f>VLOOKUP(B57,栄養データ!$A$2:$J$482,7,)</f>
        <v>#N/A</v>
      </c>
      <c r="AJ57" s="81" t="e">
        <f>VLOOKUP(B57,栄養データ!$A$2:$J$482,8,)</f>
        <v>#N/A</v>
      </c>
      <c r="AK57" s="81" t="e">
        <f>VLOOKUP(B57,栄養データ!$A$2:$J$482,9,)</f>
        <v>#N/A</v>
      </c>
      <c r="AL57" s="81" t="e">
        <f>VLOOKUP(B57,栄養データ!$A$2:$J$482,10,)</f>
        <v>#N/A</v>
      </c>
    </row>
    <row r="58" spans="1:38" ht="14.25" customHeight="1" x14ac:dyDescent="0.25">
      <c r="A58" s="82"/>
      <c r="B58" s="83"/>
      <c r="C58" s="84"/>
      <c r="D58" s="85" t="str">
        <f t="shared" si="21"/>
        <v/>
      </c>
      <c r="E58" s="86" t="e">
        <f t="shared" si="22"/>
        <v>#N/A</v>
      </c>
      <c r="F58" s="87" t="str">
        <f t="shared" si="23"/>
        <v/>
      </c>
      <c r="G58" s="73" t="str">
        <f t="shared" si="24"/>
        <v/>
      </c>
      <c r="H58" s="88" t="str">
        <f t="shared" si="25"/>
        <v/>
      </c>
      <c r="I58" s="89" t="str">
        <f t="shared" si="26"/>
        <v/>
      </c>
      <c r="J58" s="90"/>
      <c r="K58" s="81" t="str">
        <f t="shared" si="41"/>
        <v/>
      </c>
      <c r="L58" s="86" t="e">
        <f t="shared" si="28"/>
        <v>#N/A</v>
      </c>
      <c r="M58" s="91" t="str">
        <f t="shared" si="29"/>
        <v/>
      </c>
      <c r="N58" s="86" t="str">
        <f t="shared" si="30"/>
        <v/>
      </c>
      <c r="O58" s="87" t="str">
        <f t="shared" si="31"/>
        <v/>
      </c>
      <c r="P58" s="89" t="str">
        <f t="shared" si="32"/>
        <v/>
      </c>
      <c r="Q58" s="87" t="str">
        <f>R58</f>
        <v/>
      </c>
      <c r="R58" s="89" t="str">
        <f t="shared" si="34"/>
        <v/>
      </c>
      <c r="S58" s="87" t="str">
        <f t="shared" si="35"/>
        <v/>
      </c>
      <c r="T58" s="89" t="str">
        <f t="shared" si="36"/>
        <v/>
      </c>
      <c r="U58" s="87" t="str">
        <f t="shared" si="37"/>
        <v/>
      </c>
      <c r="V58" s="89" t="str">
        <f t="shared" si="38"/>
        <v/>
      </c>
      <c r="W58" s="87" t="str">
        <f t="shared" si="39"/>
        <v/>
      </c>
      <c r="X58" s="86" t="str">
        <f t="shared" si="40"/>
        <v/>
      </c>
      <c r="Y58" s="92"/>
      <c r="Z58" s="97"/>
      <c r="AC58" s="81" t="e">
        <f>VLOOKUP(B58,栄養データ!$A$2:$J$482,1,)</f>
        <v>#N/A</v>
      </c>
      <c r="AD58" s="81" t="e">
        <f>VLOOKUP(B58,栄養データ!$A$2:$J$482,3,)</f>
        <v>#N/A</v>
      </c>
      <c r="AE58" s="81" t="e">
        <f>VLOOKUP(B58,栄養データ!$A$2:$J$482,4,)</f>
        <v>#N/A</v>
      </c>
      <c r="AF58" s="81" t="e">
        <f>VLOOKUP(B58,栄養データ!$A$2:$K$482,11,)</f>
        <v>#N/A</v>
      </c>
      <c r="AG58" s="81" t="e">
        <f>VLOOKUP(B58,栄養データ!$A$2:$J$482,5,)</f>
        <v>#N/A</v>
      </c>
      <c r="AH58" s="81" t="e">
        <f>VLOOKUP(B58,栄養データ!$A$2:$J$482,6,)</f>
        <v>#N/A</v>
      </c>
      <c r="AI58" s="81" t="e">
        <f>VLOOKUP(B58,栄養データ!$A$2:$J$482,7,)</f>
        <v>#N/A</v>
      </c>
      <c r="AJ58" s="81" t="e">
        <f>VLOOKUP(B58,栄養データ!$A$2:$J$482,8,)</f>
        <v>#N/A</v>
      </c>
      <c r="AK58" s="81" t="e">
        <f>VLOOKUP(B58,栄養データ!$A$2:$J$482,9,)</f>
        <v>#N/A</v>
      </c>
      <c r="AL58" s="81" t="e">
        <f>VLOOKUP(B58,栄養データ!$A$2:$J$482,10,)</f>
        <v>#N/A</v>
      </c>
    </row>
    <row r="59" spans="1:38" ht="14.25" customHeight="1" x14ac:dyDescent="0.25">
      <c r="A59" s="82"/>
      <c r="B59" s="83"/>
      <c r="C59" s="84"/>
      <c r="D59" s="85" t="str">
        <f t="shared" si="21"/>
        <v/>
      </c>
      <c r="E59" s="86" t="e">
        <f t="shared" si="22"/>
        <v>#N/A</v>
      </c>
      <c r="F59" s="87" t="str">
        <f t="shared" si="23"/>
        <v/>
      </c>
      <c r="G59" s="73" t="str">
        <f t="shared" si="24"/>
        <v/>
      </c>
      <c r="H59" s="88" t="str">
        <f t="shared" si="25"/>
        <v/>
      </c>
      <c r="I59" s="89" t="str">
        <f t="shared" si="26"/>
        <v/>
      </c>
      <c r="J59" s="90"/>
      <c r="K59" s="81" t="str">
        <f t="shared" si="41"/>
        <v/>
      </c>
      <c r="L59" s="86" t="e">
        <f t="shared" si="28"/>
        <v>#N/A</v>
      </c>
      <c r="M59" s="91" t="str">
        <f t="shared" si="29"/>
        <v/>
      </c>
      <c r="N59" s="86" t="str">
        <f t="shared" si="30"/>
        <v/>
      </c>
      <c r="O59" s="87" t="str">
        <f t="shared" si="31"/>
        <v/>
      </c>
      <c r="P59" s="89" t="str">
        <f t="shared" si="32"/>
        <v/>
      </c>
      <c r="Q59" s="87" t="str">
        <f t="shared" si="33"/>
        <v/>
      </c>
      <c r="R59" s="89" t="str">
        <f t="shared" si="34"/>
        <v/>
      </c>
      <c r="S59" s="87" t="str">
        <f t="shared" si="35"/>
        <v/>
      </c>
      <c r="T59" s="89" t="str">
        <f t="shared" si="36"/>
        <v/>
      </c>
      <c r="U59" s="87" t="str">
        <f t="shared" si="37"/>
        <v/>
      </c>
      <c r="V59" s="89" t="str">
        <f t="shared" si="38"/>
        <v/>
      </c>
      <c r="W59" s="87" t="str">
        <f t="shared" si="39"/>
        <v/>
      </c>
      <c r="X59" s="86" t="str">
        <f t="shared" si="40"/>
        <v/>
      </c>
      <c r="Y59" s="92"/>
      <c r="Z59" s="97"/>
      <c r="AC59" s="81" t="e">
        <f>VLOOKUP(B59,栄養データ!$A$2:$J$482,1,)</f>
        <v>#N/A</v>
      </c>
      <c r="AD59" s="81" t="e">
        <f>VLOOKUP(B59,栄養データ!$A$2:$J$482,3,)</f>
        <v>#N/A</v>
      </c>
      <c r="AE59" s="81" t="e">
        <f>VLOOKUP(B59,栄養データ!$A$2:$J$482,4,)</f>
        <v>#N/A</v>
      </c>
      <c r="AF59" s="81" t="e">
        <f>VLOOKUP(B59,栄養データ!$A$2:$K$482,11,)</f>
        <v>#N/A</v>
      </c>
      <c r="AG59" s="81" t="e">
        <f>VLOOKUP(B59,栄養データ!$A$2:$J$482,5,)</f>
        <v>#N/A</v>
      </c>
      <c r="AH59" s="81" t="e">
        <f>VLOOKUP(B59,栄養データ!$A$2:$J$482,6,)</f>
        <v>#N/A</v>
      </c>
      <c r="AI59" s="81" t="e">
        <f>VLOOKUP(B59,栄養データ!$A$2:$J$482,7,)</f>
        <v>#N/A</v>
      </c>
      <c r="AJ59" s="81" t="e">
        <f>VLOOKUP(B59,栄養データ!$A$2:$J$482,8,)</f>
        <v>#N/A</v>
      </c>
      <c r="AK59" s="81" t="e">
        <f>VLOOKUP(B59,栄養データ!$A$2:$J$482,9,)</f>
        <v>#N/A</v>
      </c>
      <c r="AL59" s="81" t="e">
        <f>VLOOKUP(B59,栄養データ!$A$2:$J$482,10,)</f>
        <v>#N/A</v>
      </c>
    </row>
    <row r="60" spans="1:38" ht="14.25" customHeight="1" x14ac:dyDescent="0.25">
      <c r="A60" s="82"/>
      <c r="B60" s="83"/>
      <c r="C60" s="84"/>
      <c r="D60" s="85" t="str">
        <f t="shared" si="21"/>
        <v/>
      </c>
      <c r="E60" s="86" t="e">
        <f t="shared" si="22"/>
        <v>#N/A</v>
      </c>
      <c r="F60" s="87" t="str">
        <f t="shared" si="23"/>
        <v/>
      </c>
      <c r="G60" s="73" t="str">
        <f t="shared" si="24"/>
        <v/>
      </c>
      <c r="H60" s="88" t="str">
        <f t="shared" si="25"/>
        <v/>
      </c>
      <c r="I60" s="89" t="str">
        <f t="shared" si="26"/>
        <v/>
      </c>
      <c r="J60" s="90"/>
      <c r="K60" s="81" t="str">
        <f t="shared" si="41"/>
        <v/>
      </c>
      <c r="L60" s="86" t="e">
        <f t="shared" si="28"/>
        <v>#N/A</v>
      </c>
      <c r="M60" s="91" t="str">
        <f t="shared" si="29"/>
        <v/>
      </c>
      <c r="N60" s="86" t="str">
        <f t="shared" si="30"/>
        <v/>
      </c>
      <c r="O60" s="87" t="str">
        <f t="shared" si="31"/>
        <v/>
      </c>
      <c r="P60" s="89" t="str">
        <f t="shared" si="32"/>
        <v/>
      </c>
      <c r="Q60" s="87" t="str">
        <f t="shared" si="33"/>
        <v/>
      </c>
      <c r="R60" s="89" t="str">
        <f t="shared" si="34"/>
        <v/>
      </c>
      <c r="S60" s="87" t="str">
        <f t="shared" si="35"/>
        <v/>
      </c>
      <c r="T60" s="89" t="str">
        <f t="shared" si="36"/>
        <v/>
      </c>
      <c r="U60" s="87" t="str">
        <f t="shared" si="37"/>
        <v/>
      </c>
      <c r="V60" s="89" t="str">
        <f t="shared" si="38"/>
        <v/>
      </c>
      <c r="W60" s="87" t="str">
        <f t="shared" si="39"/>
        <v/>
      </c>
      <c r="X60" s="86" t="str">
        <f t="shared" si="40"/>
        <v/>
      </c>
      <c r="Y60" s="92"/>
      <c r="Z60" s="97"/>
      <c r="AC60" s="81" t="e">
        <f>VLOOKUP(B60,栄養データ!$A$2:$J$482,1,)</f>
        <v>#N/A</v>
      </c>
      <c r="AD60" s="81" t="e">
        <f>VLOOKUP(B60,栄養データ!$A$2:$J$482,3,)</f>
        <v>#N/A</v>
      </c>
      <c r="AE60" s="81" t="e">
        <f>VLOOKUP(B60,栄養データ!$A$2:$J$482,4,)</f>
        <v>#N/A</v>
      </c>
      <c r="AF60" s="81" t="e">
        <f>VLOOKUP(B60,栄養データ!$A$2:$K$482,11,)</f>
        <v>#N/A</v>
      </c>
      <c r="AG60" s="81" t="e">
        <f>VLOOKUP(B60,栄養データ!$A$2:$J$482,5,)</f>
        <v>#N/A</v>
      </c>
      <c r="AH60" s="81" t="e">
        <f>VLOOKUP(B60,栄養データ!$A$2:$J$482,6,)</f>
        <v>#N/A</v>
      </c>
      <c r="AI60" s="81" t="e">
        <f>VLOOKUP(B60,栄養データ!$A$2:$J$482,7,)</f>
        <v>#N/A</v>
      </c>
      <c r="AJ60" s="81" t="e">
        <f>VLOOKUP(B60,栄養データ!$A$2:$J$482,8,)</f>
        <v>#N/A</v>
      </c>
      <c r="AK60" s="81" t="e">
        <f>VLOOKUP(B60,栄養データ!$A$2:$J$482,9,)</f>
        <v>#N/A</v>
      </c>
      <c r="AL60" s="81" t="e">
        <f>VLOOKUP(B60,栄養データ!$A$2:$J$482,10,)</f>
        <v>#N/A</v>
      </c>
    </row>
    <row r="61" spans="1:38" ht="14.25" customHeight="1" x14ac:dyDescent="0.25">
      <c r="A61" s="82"/>
      <c r="B61" s="83"/>
      <c r="C61" s="84"/>
      <c r="D61" s="85" t="str">
        <f t="shared" si="21"/>
        <v/>
      </c>
      <c r="E61" s="86" t="e">
        <f t="shared" si="22"/>
        <v>#N/A</v>
      </c>
      <c r="F61" s="87" t="str">
        <f t="shared" si="23"/>
        <v/>
      </c>
      <c r="G61" s="73" t="str">
        <f t="shared" si="24"/>
        <v/>
      </c>
      <c r="H61" s="88" t="str">
        <f t="shared" si="25"/>
        <v/>
      </c>
      <c r="I61" s="89" t="str">
        <f t="shared" si="26"/>
        <v/>
      </c>
      <c r="J61" s="90"/>
      <c r="K61" s="81" t="str">
        <f t="shared" si="41"/>
        <v/>
      </c>
      <c r="L61" s="86" t="e">
        <f t="shared" si="28"/>
        <v>#N/A</v>
      </c>
      <c r="M61" s="91" t="str">
        <f t="shared" si="29"/>
        <v/>
      </c>
      <c r="N61" s="86" t="str">
        <f t="shared" si="30"/>
        <v/>
      </c>
      <c r="O61" s="87" t="str">
        <f t="shared" si="31"/>
        <v/>
      </c>
      <c r="P61" s="89" t="str">
        <f t="shared" si="32"/>
        <v/>
      </c>
      <c r="Q61" s="87" t="str">
        <f t="shared" si="33"/>
        <v/>
      </c>
      <c r="R61" s="89" t="str">
        <f t="shared" si="34"/>
        <v/>
      </c>
      <c r="S61" s="87" t="str">
        <f t="shared" si="35"/>
        <v/>
      </c>
      <c r="T61" s="89" t="str">
        <f t="shared" si="36"/>
        <v/>
      </c>
      <c r="U61" s="87" t="str">
        <f t="shared" si="37"/>
        <v/>
      </c>
      <c r="V61" s="89" t="str">
        <f t="shared" si="38"/>
        <v/>
      </c>
      <c r="W61" s="87" t="str">
        <f t="shared" si="39"/>
        <v/>
      </c>
      <c r="X61" s="86" t="str">
        <f t="shared" si="40"/>
        <v/>
      </c>
      <c r="Y61" s="92"/>
      <c r="Z61" s="97"/>
      <c r="AC61" s="81" t="e">
        <f>VLOOKUP(B61,栄養データ!$A$2:$J$482,1,)</f>
        <v>#N/A</v>
      </c>
      <c r="AD61" s="81" t="e">
        <f>VLOOKUP(B61,栄養データ!$A$2:$J$482,3,)</f>
        <v>#N/A</v>
      </c>
      <c r="AE61" s="81" t="e">
        <f>VLOOKUP(B61,栄養データ!$A$2:$J$482,4,)</f>
        <v>#N/A</v>
      </c>
      <c r="AF61" s="81" t="e">
        <f>VLOOKUP(B61,栄養データ!$A$2:$K$482,11,)</f>
        <v>#N/A</v>
      </c>
      <c r="AG61" s="81" t="e">
        <f>VLOOKUP(B61,栄養データ!$A$2:$J$482,5,)</f>
        <v>#N/A</v>
      </c>
      <c r="AH61" s="81" t="e">
        <f>VLOOKUP(B61,栄養データ!$A$2:$J$482,6,)</f>
        <v>#N/A</v>
      </c>
      <c r="AI61" s="81" t="e">
        <f>VLOOKUP(B61,栄養データ!$A$2:$J$482,7,)</f>
        <v>#N/A</v>
      </c>
      <c r="AJ61" s="81" t="e">
        <f>VLOOKUP(B61,栄養データ!$A$2:$J$482,8,)</f>
        <v>#N/A</v>
      </c>
      <c r="AK61" s="81" t="e">
        <f>VLOOKUP(B61,栄養データ!$A$2:$J$482,9,)</f>
        <v>#N/A</v>
      </c>
      <c r="AL61" s="81" t="e">
        <f>VLOOKUP(B61,栄養データ!$A$2:$J$482,10,)</f>
        <v>#N/A</v>
      </c>
    </row>
    <row r="62" spans="1:38" ht="14.25" customHeight="1" x14ac:dyDescent="0.25">
      <c r="A62" s="82"/>
      <c r="B62" s="83"/>
      <c r="C62" s="84"/>
      <c r="D62" s="85" t="str">
        <f t="shared" si="21"/>
        <v/>
      </c>
      <c r="E62" s="86" t="e">
        <f t="shared" si="22"/>
        <v>#N/A</v>
      </c>
      <c r="F62" s="87" t="str">
        <f t="shared" si="23"/>
        <v/>
      </c>
      <c r="G62" s="73" t="str">
        <f t="shared" si="24"/>
        <v/>
      </c>
      <c r="H62" s="88" t="str">
        <f t="shared" si="25"/>
        <v/>
      </c>
      <c r="I62" s="89" t="str">
        <f t="shared" si="26"/>
        <v/>
      </c>
      <c r="J62" s="90"/>
      <c r="K62" s="81" t="str">
        <f t="shared" si="41"/>
        <v/>
      </c>
      <c r="L62" s="86" t="e">
        <f t="shared" si="28"/>
        <v>#N/A</v>
      </c>
      <c r="M62" s="91" t="str">
        <f t="shared" si="29"/>
        <v/>
      </c>
      <c r="N62" s="86" t="str">
        <f t="shared" si="30"/>
        <v/>
      </c>
      <c r="O62" s="87" t="str">
        <f t="shared" si="31"/>
        <v/>
      </c>
      <c r="P62" s="89" t="str">
        <f t="shared" si="32"/>
        <v/>
      </c>
      <c r="Q62" s="87" t="str">
        <f t="shared" si="33"/>
        <v/>
      </c>
      <c r="R62" s="89" t="str">
        <f t="shared" si="34"/>
        <v/>
      </c>
      <c r="S62" s="87" t="str">
        <f t="shared" si="35"/>
        <v/>
      </c>
      <c r="T62" s="89" t="str">
        <f t="shared" si="36"/>
        <v/>
      </c>
      <c r="U62" s="87" t="str">
        <f t="shared" si="37"/>
        <v/>
      </c>
      <c r="V62" s="89" t="str">
        <f t="shared" si="38"/>
        <v/>
      </c>
      <c r="W62" s="87" t="str">
        <f t="shared" si="39"/>
        <v/>
      </c>
      <c r="X62" s="86" t="str">
        <f t="shared" si="40"/>
        <v/>
      </c>
      <c r="Y62" s="92"/>
      <c r="Z62" s="97"/>
      <c r="AC62" s="81" t="e">
        <f>VLOOKUP(B62,栄養データ!$A$2:$J$482,1,)</f>
        <v>#N/A</v>
      </c>
      <c r="AD62" s="81" t="e">
        <f>VLOOKUP(B62,栄養データ!$A$2:$J$482,3,)</f>
        <v>#N/A</v>
      </c>
      <c r="AE62" s="81" t="e">
        <f>VLOOKUP(B62,栄養データ!$A$2:$J$482,4,)</f>
        <v>#N/A</v>
      </c>
      <c r="AF62" s="81" t="e">
        <f>VLOOKUP(B62,栄養データ!$A$2:$K$482,11,)</f>
        <v>#N/A</v>
      </c>
      <c r="AG62" s="81" t="e">
        <f>VLOOKUP(B62,栄養データ!$A$2:$J$482,5,)</f>
        <v>#N/A</v>
      </c>
      <c r="AH62" s="81" t="e">
        <f>VLOOKUP(B62,栄養データ!$A$2:$J$482,6,)</f>
        <v>#N/A</v>
      </c>
      <c r="AI62" s="81" t="e">
        <f>VLOOKUP(B62,栄養データ!$A$2:$J$482,7,)</f>
        <v>#N/A</v>
      </c>
      <c r="AJ62" s="81" t="e">
        <f>VLOOKUP(B62,栄養データ!$A$2:$J$482,8,)</f>
        <v>#N/A</v>
      </c>
      <c r="AK62" s="81" t="e">
        <f>VLOOKUP(B62,栄養データ!$A$2:$J$482,9,)</f>
        <v>#N/A</v>
      </c>
      <c r="AL62" s="81" t="e">
        <f>VLOOKUP(B62,栄養データ!$A$2:$J$482,10,)</f>
        <v>#N/A</v>
      </c>
    </row>
    <row r="63" spans="1:38" ht="14.25" customHeight="1" x14ac:dyDescent="0.25">
      <c r="A63" s="82"/>
      <c r="B63" s="83"/>
      <c r="C63" s="84"/>
      <c r="D63" s="85" t="str">
        <f t="shared" si="21"/>
        <v/>
      </c>
      <c r="E63" s="86" t="e">
        <f t="shared" si="22"/>
        <v>#N/A</v>
      </c>
      <c r="F63" s="87" t="str">
        <f t="shared" si="23"/>
        <v/>
      </c>
      <c r="G63" s="73" t="str">
        <f t="shared" si="24"/>
        <v/>
      </c>
      <c r="H63" s="88" t="str">
        <f t="shared" si="25"/>
        <v/>
      </c>
      <c r="I63" s="89" t="str">
        <f t="shared" si="26"/>
        <v/>
      </c>
      <c r="J63" s="90"/>
      <c r="K63" s="81" t="str">
        <f t="shared" si="41"/>
        <v/>
      </c>
      <c r="L63" s="86" t="e">
        <f t="shared" si="28"/>
        <v>#N/A</v>
      </c>
      <c r="M63" s="91" t="str">
        <f t="shared" si="29"/>
        <v/>
      </c>
      <c r="N63" s="86" t="str">
        <f t="shared" si="30"/>
        <v/>
      </c>
      <c r="O63" s="87" t="str">
        <f t="shared" si="31"/>
        <v/>
      </c>
      <c r="P63" s="89" t="str">
        <f t="shared" si="32"/>
        <v/>
      </c>
      <c r="Q63" s="87" t="str">
        <f t="shared" si="33"/>
        <v/>
      </c>
      <c r="R63" s="89" t="str">
        <f t="shared" si="34"/>
        <v/>
      </c>
      <c r="S63" s="87" t="str">
        <f t="shared" si="35"/>
        <v/>
      </c>
      <c r="T63" s="89" t="str">
        <f t="shared" si="36"/>
        <v/>
      </c>
      <c r="U63" s="87" t="str">
        <f t="shared" si="37"/>
        <v/>
      </c>
      <c r="V63" s="89" t="str">
        <f t="shared" si="38"/>
        <v/>
      </c>
      <c r="W63" s="87" t="str">
        <f t="shared" si="39"/>
        <v/>
      </c>
      <c r="X63" s="86" t="str">
        <f t="shared" si="40"/>
        <v/>
      </c>
      <c r="Y63" s="92"/>
      <c r="Z63" s="97"/>
      <c r="AC63" s="81" t="e">
        <f>VLOOKUP(B63,栄養データ!$A$2:$J$482,1,)</f>
        <v>#N/A</v>
      </c>
      <c r="AD63" s="81" t="e">
        <f>VLOOKUP(B63,栄養データ!$A$2:$J$482,3,)</f>
        <v>#N/A</v>
      </c>
      <c r="AE63" s="81" t="e">
        <f>VLOOKUP(B63,栄養データ!$A$2:$J$482,4,)</f>
        <v>#N/A</v>
      </c>
      <c r="AF63" s="81" t="e">
        <f>VLOOKUP(B63,栄養データ!$A$2:$K$482,11,)</f>
        <v>#N/A</v>
      </c>
      <c r="AG63" s="81" t="e">
        <f>VLOOKUP(B63,栄養データ!$A$2:$J$482,5,)</f>
        <v>#N/A</v>
      </c>
      <c r="AH63" s="81" t="e">
        <f>VLOOKUP(B63,栄養データ!$A$2:$J$482,6,)</f>
        <v>#N/A</v>
      </c>
      <c r="AI63" s="81" t="e">
        <f>VLOOKUP(B63,栄養データ!$A$2:$J$482,7,)</f>
        <v>#N/A</v>
      </c>
      <c r="AJ63" s="81" t="e">
        <f>VLOOKUP(B63,栄養データ!$A$2:$J$482,8,)</f>
        <v>#N/A</v>
      </c>
      <c r="AK63" s="81" t="e">
        <f>VLOOKUP(B63,栄養データ!$A$2:$J$482,9,)</f>
        <v>#N/A</v>
      </c>
      <c r="AL63" s="81" t="e">
        <f>VLOOKUP(B63,栄養データ!$A$2:$J$482,10,)</f>
        <v>#N/A</v>
      </c>
    </row>
    <row r="64" spans="1:38" ht="14.25" customHeight="1" x14ac:dyDescent="0.25">
      <c r="A64" s="82"/>
      <c r="B64" s="83"/>
      <c r="C64" s="84"/>
      <c r="D64" s="85" t="str">
        <f t="shared" si="21"/>
        <v/>
      </c>
      <c r="E64" s="86" t="e">
        <f t="shared" si="22"/>
        <v>#N/A</v>
      </c>
      <c r="F64" s="87" t="str">
        <f t="shared" si="23"/>
        <v/>
      </c>
      <c r="G64" s="73" t="str">
        <f t="shared" si="24"/>
        <v/>
      </c>
      <c r="H64" s="88" t="str">
        <f t="shared" si="25"/>
        <v/>
      </c>
      <c r="I64" s="89" t="str">
        <f t="shared" si="26"/>
        <v/>
      </c>
      <c r="J64" s="90"/>
      <c r="K64" s="81" t="str">
        <f t="shared" si="41"/>
        <v/>
      </c>
      <c r="L64" s="86" t="e">
        <f t="shared" si="28"/>
        <v>#N/A</v>
      </c>
      <c r="M64" s="91" t="str">
        <f t="shared" si="29"/>
        <v/>
      </c>
      <c r="N64" s="86" t="str">
        <f t="shared" si="30"/>
        <v/>
      </c>
      <c r="O64" s="87" t="str">
        <f t="shared" si="31"/>
        <v/>
      </c>
      <c r="P64" s="89" t="str">
        <f t="shared" si="32"/>
        <v/>
      </c>
      <c r="Q64" s="87" t="str">
        <f t="shared" si="33"/>
        <v/>
      </c>
      <c r="R64" s="89" t="str">
        <f t="shared" si="34"/>
        <v/>
      </c>
      <c r="S64" s="87" t="str">
        <f>T64</f>
        <v/>
      </c>
      <c r="T64" s="89" t="str">
        <f t="shared" si="36"/>
        <v/>
      </c>
      <c r="U64" s="87" t="str">
        <f t="shared" si="37"/>
        <v/>
      </c>
      <c r="V64" s="89" t="str">
        <f t="shared" si="38"/>
        <v/>
      </c>
      <c r="W64" s="87" t="str">
        <f t="shared" si="39"/>
        <v/>
      </c>
      <c r="X64" s="86" t="str">
        <f t="shared" si="40"/>
        <v/>
      </c>
      <c r="Y64" s="92"/>
      <c r="Z64" s="97"/>
      <c r="AC64" s="81" t="e">
        <f>VLOOKUP(B64,栄養データ!$A$2:$J$482,1,)</f>
        <v>#N/A</v>
      </c>
      <c r="AD64" s="81" t="e">
        <f>VLOOKUP(B64,栄養データ!$A$2:$J$482,3,)</f>
        <v>#N/A</v>
      </c>
      <c r="AE64" s="81" t="e">
        <f>VLOOKUP(B64,栄養データ!$A$2:$J$482,4,)</f>
        <v>#N/A</v>
      </c>
      <c r="AF64" s="81" t="e">
        <f>VLOOKUP(B64,栄養データ!$A$2:$K$482,11,)</f>
        <v>#N/A</v>
      </c>
      <c r="AG64" s="81" t="e">
        <f>VLOOKUP(B64,栄養データ!$A$2:$J$482,5,)</f>
        <v>#N/A</v>
      </c>
      <c r="AH64" s="81" t="e">
        <f>VLOOKUP(B64,栄養データ!$A$2:$J$482,6,)</f>
        <v>#N/A</v>
      </c>
      <c r="AI64" s="81" t="e">
        <f>VLOOKUP(B64,栄養データ!$A$2:$J$482,7,)</f>
        <v>#N/A</v>
      </c>
      <c r="AJ64" s="81" t="e">
        <f>VLOOKUP(B64,栄養データ!$A$2:$J$482,8,)</f>
        <v>#N/A</v>
      </c>
      <c r="AK64" s="81" t="e">
        <f>VLOOKUP(B64,栄養データ!$A$2:$J$482,9,)</f>
        <v>#N/A</v>
      </c>
      <c r="AL64" s="81" t="e">
        <f>VLOOKUP(B64,栄養データ!$A$2:$J$482,10,)</f>
        <v>#N/A</v>
      </c>
    </row>
    <row r="65" spans="1:38" ht="14.25" customHeight="1" x14ac:dyDescent="0.25">
      <c r="A65" s="82"/>
      <c r="B65" s="83"/>
      <c r="C65" s="84"/>
      <c r="D65" s="85" t="str">
        <f t="shared" si="21"/>
        <v/>
      </c>
      <c r="E65" s="86" t="e">
        <f t="shared" si="22"/>
        <v>#N/A</v>
      </c>
      <c r="F65" s="87" t="str">
        <f t="shared" si="23"/>
        <v/>
      </c>
      <c r="G65" s="73" t="str">
        <f t="shared" si="24"/>
        <v/>
      </c>
      <c r="H65" s="88" t="str">
        <f t="shared" si="25"/>
        <v/>
      </c>
      <c r="I65" s="89" t="str">
        <f t="shared" si="26"/>
        <v/>
      </c>
      <c r="J65" s="90"/>
      <c r="K65" s="81" t="str">
        <f t="shared" si="41"/>
        <v/>
      </c>
      <c r="L65" s="86" t="e">
        <f t="shared" si="28"/>
        <v>#N/A</v>
      </c>
      <c r="M65" s="91" t="str">
        <f t="shared" si="29"/>
        <v/>
      </c>
      <c r="N65" s="86" t="str">
        <f t="shared" si="30"/>
        <v/>
      </c>
      <c r="O65" s="87" t="str">
        <f t="shared" si="31"/>
        <v/>
      </c>
      <c r="P65" s="89" t="str">
        <f t="shared" si="32"/>
        <v/>
      </c>
      <c r="Q65" s="87" t="str">
        <f t="shared" si="33"/>
        <v/>
      </c>
      <c r="R65" s="89" t="str">
        <f t="shared" si="34"/>
        <v/>
      </c>
      <c r="S65" s="87" t="str">
        <f t="shared" si="35"/>
        <v/>
      </c>
      <c r="T65" s="89" t="str">
        <f t="shared" si="36"/>
        <v/>
      </c>
      <c r="U65" s="87" t="str">
        <f t="shared" si="37"/>
        <v/>
      </c>
      <c r="V65" s="89" t="str">
        <f t="shared" si="38"/>
        <v/>
      </c>
      <c r="W65" s="87" t="str">
        <f t="shared" si="39"/>
        <v/>
      </c>
      <c r="X65" s="86" t="str">
        <f t="shared" si="40"/>
        <v/>
      </c>
      <c r="Y65" s="92"/>
      <c r="Z65" s="97"/>
      <c r="AC65" s="81" t="e">
        <f>VLOOKUP(B65,栄養データ!$A$2:$J$482,1,)</f>
        <v>#N/A</v>
      </c>
      <c r="AD65" s="81" t="e">
        <f>VLOOKUP(B65,栄養データ!$A$2:$J$482,3,)</f>
        <v>#N/A</v>
      </c>
      <c r="AE65" s="81" t="e">
        <f>VLOOKUP(B65,栄養データ!$A$2:$J$482,4,)</f>
        <v>#N/A</v>
      </c>
      <c r="AF65" s="81" t="e">
        <f>VLOOKUP(B65,栄養データ!$A$2:$K$482,11,)</f>
        <v>#N/A</v>
      </c>
      <c r="AG65" s="81" t="e">
        <f>VLOOKUP(B65,栄養データ!$A$2:$J$482,5,)</f>
        <v>#N/A</v>
      </c>
      <c r="AH65" s="81" t="e">
        <f>VLOOKUP(B65,栄養データ!$A$2:$J$482,6,)</f>
        <v>#N/A</v>
      </c>
      <c r="AI65" s="81" t="e">
        <f>VLOOKUP(B65,栄養データ!$A$2:$J$482,7,)</f>
        <v>#N/A</v>
      </c>
      <c r="AJ65" s="81" t="e">
        <f>VLOOKUP(B65,栄養データ!$A$2:$J$482,8,)</f>
        <v>#N/A</v>
      </c>
      <c r="AK65" s="81" t="e">
        <f>VLOOKUP(B65,栄養データ!$A$2:$J$482,9,)</f>
        <v>#N/A</v>
      </c>
      <c r="AL65" s="81" t="e">
        <f>VLOOKUP(B65,栄養データ!$A$2:$J$482,10,)</f>
        <v>#N/A</v>
      </c>
    </row>
    <row r="66" spans="1:38" ht="14.25" customHeight="1" x14ac:dyDescent="0.25">
      <c r="A66" s="82"/>
      <c r="B66" s="83"/>
      <c r="C66" s="84"/>
      <c r="D66" s="85" t="str">
        <f t="shared" si="21"/>
        <v/>
      </c>
      <c r="E66" s="86" t="e">
        <f t="shared" si="22"/>
        <v>#N/A</v>
      </c>
      <c r="F66" s="87" t="str">
        <f t="shared" si="23"/>
        <v/>
      </c>
      <c r="G66" s="73" t="str">
        <f t="shared" si="24"/>
        <v/>
      </c>
      <c r="H66" s="88" t="str">
        <f t="shared" si="25"/>
        <v/>
      </c>
      <c r="I66" s="89" t="str">
        <f t="shared" si="26"/>
        <v/>
      </c>
      <c r="J66" s="90"/>
      <c r="K66" s="81" t="str">
        <f t="shared" si="41"/>
        <v/>
      </c>
      <c r="L66" s="86" t="e">
        <f t="shared" si="28"/>
        <v>#N/A</v>
      </c>
      <c r="M66" s="91" t="str">
        <f t="shared" si="29"/>
        <v/>
      </c>
      <c r="N66" s="86" t="str">
        <f t="shared" si="30"/>
        <v/>
      </c>
      <c r="O66" s="87" t="str">
        <f t="shared" si="31"/>
        <v/>
      </c>
      <c r="P66" s="89" t="str">
        <f t="shared" si="32"/>
        <v/>
      </c>
      <c r="Q66" s="87" t="str">
        <f t="shared" si="33"/>
        <v/>
      </c>
      <c r="R66" s="89" t="str">
        <f t="shared" si="34"/>
        <v/>
      </c>
      <c r="S66" s="87" t="str">
        <f t="shared" si="35"/>
        <v/>
      </c>
      <c r="T66" s="89" t="str">
        <f t="shared" si="36"/>
        <v/>
      </c>
      <c r="U66" s="87" t="str">
        <f t="shared" si="37"/>
        <v/>
      </c>
      <c r="V66" s="89" t="str">
        <f t="shared" si="38"/>
        <v/>
      </c>
      <c r="W66" s="87" t="str">
        <f t="shared" si="39"/>
        <v/>
      </c>
      <c r="X66" s="86" t="str">
        <f t="shared" si="40"/>
        <v/>
      </c>
      <c r="Y66" s="92"/>
      <c r="Z66" s="97"/>
      <c r="AC66" s="81" t="e">
        <f>VLOOKUP(B66,栄養データ!$A$2:$J$482,1,)</f>
        <v>#N/A</v>
      </c>
      <c r="AD66" s="81" t="e">
        <f>VLOOKUP(B66,栄養データ!$A$2:$J$482,3,)</f>
        <v>#N/A</v>
      </c>
      <c r="AE66" s="81" t="e">
        <f>VLOOKUP(B66,栄養データ!$A$2:$J$482,4,)</f>
        <v>#N/A</v>
      </c>
      <c r="AF66" s="81" t="e">
        <f>VLOOKUP(B66,栄養データ!$A$2:$K$482,11,)</f>
        <v>#N/A</v>
      </c>
      <c r="AG66" s="81" t="e">
        <f>VLOOKUP(B66,栄養データ!$A$2:$J$482,5,)</f>
        <v>#N/A</v>
      </c>
      <c r="AH66" s="81" t="e">
        <f>VLOOKUP(B66,栄養データ!$A$2:$J$482,6,)</f>
        <v>#N/A</v>
      </c>
      <c r="AI66" s="81" t="e">
        <f>VLOOKUP(B66,栄養データ!$A$2:$J$482,7,)</f>
        <v>#N/A</v>
      </c>
      <c r="AJ66" s="81" t="e">
        <f>VLOOKUP(B66,栄養データ!$A$2:$J$482,8,)</f>
        <v>#N/A</v>
      </c>
      <c r="AK66" s="81" t="e">
        <f>VLOOKUP(B66,栄養データ!$A$2:$J$482,9,)</f>
        <v>#N/A</v>
      </c>
      <c r="AL66" s="81" t="e">
        <f>VLOOKUP(B66,栄養データ!$A$2:$J$482,10,)</f>
        <v>#N/A</v>
      </c>
    </row>
    <row r="67" spans="1:38" ht="14.25" customHeight="1" x14ac:dyDescent="0.25">
      <c r="A67" s="82"/>
      <c r="B67" s="83"/>
      <c r="C67" s="84"/>
      <c r="D67" s="85" t="str">
        <f t="shared" si="21"/>
        <v/>
      </c>
      <c r="E67" s="86" t="e">
        <f t="shared" si="22"/>
        <v>#N/A</v>
      </c>
      <c r="F67" s="87" t="str">
        <f t="shared" si="23"/>
        <v/>
      </c>
      <c r="G67" s="73" t="str">
        <f t="shared" si="24"/>
        <v/>
      </c>
      <c r="H67" s="88" t="str">
        <f t="shared" si="25"/>
        <v/>
      </c>
      <c r="I67" s="89" t="str">
        <f t="shared" si="26"/>
        <v/>
      </c>
      <c r="J67" s="90"/>
      <c r="K67" s="81" t="str">
        <f t="shared" si="41"/>
        <v/>
      </c>
      <c r="L67" s="86" t="e">
        <f t="shared" si="28"/>
        <v>#N/A</v>
      </c>
      <c r="M67" s="91" t="str">
        <f t="shared" si="29"/>
        <v/>
      </c>
      <c r="N67" s="86" t="str">
        <f t="shared" si="30"/>
        <v/>
      </c>
      <c r="O67" s="87" t="str">
        <f t="shared" si="31"/>
        <v/>
      </c>
      <c r="P67" s="89" t="str">
        <f t="shared" si="32"/>
        <v/>
      </c>
      <c r="Q67" s="87" t="str">
        <f t="shared" si="33"/>
        <v/>
      </c>
      <c r="R67" s="89" t="str">
        <f t="shared" si="34"/>
        <v/>
      </c>
      <c r="S67" s="87" t="str">
        <f t="shared" si="35"/>
        <v/>
      </c>
      <c r="T67" s="89" t="str">
        <f t="shared" si="36"/>
        <v/>
      </c>
      <c r="U67" s="87" t="str">
        <f t="shared" si="37"/>
        <v/>
      </c>
      <c r="V67" s="89" t="str">
        <f t="shared" si="38"/>
        <v/>
      </c>
      <c r="W67" s="87" t="str">
        <f t="shared" si="39"/>
        <v/>
      </c>
      <c r="X67" s="86" t="str">
        <f t="shared" si="40"/>
        <v/>
      </c>
      <c r="Y67" s="92"/>
      <c r="Z67" s="95"/>
      <c r="AC67" s="81" t="e">
        <f>VLOOKUP(B67,栄養データ!$A$2:$J$482,1,)</f>
        <v>#N/A</v>
      </c>
      <c r="AD67" s="81" t="e">
        <f>VLOOKUP(B67,栄養データ!$A$2:$J$482,3,)</f>
        <v>#N/A</v>
      </c>
      <c r="AE67" s="81" t="e">
        <f>VLOOKUP(B67,栄養データ!$A$2:$J$482,4,)</f>
        <v>#N/A</v>
      </c>
      <c r="AF67" s="81" t="e">
        <f>VLOOKUP(B67,栄養データ!$A$2:$K$482,11,)</f>
        <v>#N/A</v>
      </c>
      <c r="AG67" s="81" t="e">
        <f>VLOOKUP(B67,栄養データ!$A$2:$J$482,5,)</f>
        <v>#N/A</v>
      </c>
      <c r="AH67" s="81" t="e">
        <f>VLOOKUP(B67,栄養データ!$A$2:$J$482,6,)</f>
        <v>#N/A</v>
      </c>
      <c r="AI67" s="81" t="e">
        <f>VLOOKUP(B67,栄養データ!$A$2:$J$482,7,)</f>
        <v>#N/A</v>
      </c>
      <c r="AJ67" s="81" t="e">
        <f>VLOOKUP(B67,栄養データ!$A$2:$J$482,8,)</f>
        <v>#N/A</v>
      </c>
      <c r="AK67" s="81" t="e">
        <f>VLOOKUP(B67,栄養データ!$A$2:$J$482,9,)</f>
        <v>#N/A</v>
      </c>
      <c r="AL67" s="81" t="e">
        <f>VLOOKUP(B67,栄養データ!$A$2:$J$482,10,)</f>
        <v>#N/A</v>
      </c>
    </row>
    <row r="68" spans="1:38" ht="14.25" customHeight="1" x14ac:dyDescent="0.25">
      <c r="A68" s="98"/>
      <c r="B68" s="83"/>
      <c r="C68" s="84"/>
      <c r="D68" s="85" t="str">
        <f t="shared" si="21"/>
        <v/>
      </c>
      <c r="E68" s="86" t="e">
        <f t="shared" si="22"/>
        <v>#N/A</v>
      </c>
      <c r="F68" s="87" t="str">
        <f t="shared" si="23"/>
        <v/>
      </c>
      <c r="G68" s="73" t="str">
        <f t="shared" si="24"/>
        <v/>
      </c>
      <c r="H68" s="88" t="str">
        <f t="shared" si="25"/>
        <v/>
      </c>
      <c r="I68" s="89" t="str">
        <f t="shared" si="26"/>
        <v/>
      </c>
      <c r="J68" s="90"/>
      <c r="K68" s="81" t="str">
        <f t="shared" si="41"/>
        <v/>
      </c>
      <c r="L68" s="86" t="e">
        <f t="shared" si="28"/>
        <v>#N/A</v>
      </c>
      <c r="M68" s="91" t="str">
        <f t="shared" si="29"/>
        <v/>
      </c>
      <c r="N68" s="86" t="str">
        <f t="shared" si="30"/>
        <v/>
      </c>
      <c r="O68" s="87" t="str">
        <f t="shared" si="31"/>
        <v/>
      </c>
      <c r="P68" s="89" t="str">
        <f t="shared" si="32"/>
        <v/>
      </c>
      <c r="Q68" s="87" t="str">
        <f t="shared" si="33"/>
        <v/>
      </c>
      <c r="R68" s="89" t="str">
        <f t="shared" si="34"/>
        <v/>
      </c>
      <c r="S68" s="87" t="str">
        <f t="shared" si="35"/>
        <v/>
      </c>
      <c r="T68" s="89" t="str">
        <f t="shared" si="36"/>
        <v/>
      </c>
      <c r="U68" s="87" t="str">
        <f t="shared" si="37"/>
        <v/>
      </c>
      <c r="V68" s="89" t="str">
        <f t="shared" si="38"/>
        <v/>
      </c>
      <c r="W68" s="87" t="str">
        <f t="shared" si="39"/>
        <v/>
      </c>
      <c r="X68" s="86" t="str">
        <f t="shared" si="40"/>
        <v/>
      </c>
      <c r="Y68" s="92"/>
      <c r="Z68" s="95"/>
      <c r="AC68" s="81" t="e">
        <f>VLOOKUP(B68,栄養データ!$A$2:$J$482,1,)</f>
        <v>#N/A</v>
      </c>
      <c r="AD68" s="81" t="e">
        <f>VLOOKUP(B68,栄養データ!$A$2:$J$482,3,)</f>
        <v>#N/A</v>
      </c>
      <c r="AE68" s="81" t="e">
        <f>VLOOKUP(B68,栄養データ!$A$2:$J$482,4,)</f>
        <v>#N/A</v>
      </c>
      <c r="AF68" s="81" t="e">
        <f>VLOOKUP(B68,栄養データ!$A$2:$K$482,11,)</f>
        <v>#N/A</v>
      </c>
      <c r="AG68" s="81" t="e">
        <f>VLOOKUP(B68,栄養データ!$A$2:$J$482,5,)</f>
        <v>#N/A</v>
      </c>
      <c r="AH68" s="81" t="e">
        <f>VLOOKUP(B68,栄養データ!$A$2:$J$482,6,)</f>
        <v>#N/A</v>
      </c>
      <c r="AI68" s="81" t="e">
        <f>VLOOKUP(B68,栄養データ!$A$2:$J$482,7,)</f>
        <v>#N/A</v>
      </c>
      <c r="AJ68" s="81" t="e">
        <f>VLOOKUP(B68,栄養データ!$A$2:$J$482,8,)</f>
        <v>#N/A</v>
      </c>
      <c r="AK68" s="81" t="e">
        <f>VLOOKUP(B68,栄養データ!$A$2:$J$482,9,)</f>
        <v>#N/A</v>
      </c>
      <c r="AL68" s="81" t="e">
        <f>VLOOKUP(B68,栄養データ!$A$2:$J$482,10,)</f>
        <v>#N/A</v>
      </c>
    </row>
    <row r="69" spans="1:38" ht="14.25" customHeight="1" x14ac:dyDescent="0.25">
      <c r="A69" s="98"/>
      <c r="B69" s="83"/>
      <c r="C69" s="84"/>
      <c r="D69" s="85" t="str">
        <f t="shared" si="21"/>
        <v/>
      </c>
      <c r="E69" s="86" t="e">
        <f t="shared" si="22"/>
        <v>#N/A</v>
      </c>
      <c r="F69" s="87" t="str">
        <f t="shared" si="23"/>
        <v/>
      </c>
      <c r="G69" s="73" t="str">
        <f t="shared" si="24"/>
        <v/>
      </c>
      <c r="H69" s="88" t="str">
        <f t="shared" si="25"/>
        <v/>
      </c>
      <c r="I69" s="89" t="str">
        <f t="shared" si="26"/>
        <v/>
      </c>
      <c r="J69" s="90"/>
      <c r="K69" s="81" t="str">
        <f>IF(B69="","",L69)</f>
        <v/>
      </c>
      <c r="L69" s="86" t="e">
        <f t="shared" si="28"/>
        <v>#N/A</v>
      </c>
      <c r="M69" s="91" t="str">
        <f t="shared" si="29"/>
        <v/>
      </c>
      <c r="N69" s="86" t="str">
        <f t="shared" si="30"/>
        <v/>
      </c>
      <c r="O69" s="87" t="str">
        <f t="shared" si="31"/>
        <v/>
      </c>
      <c r="P69" s="89" t="str">
        <f t="shared" si="32"/>
        <v/>
      </c>
      <c r="Q69" s="87" t="str">
        <f t="shared" si="33"/>
        <v/>
      </c>
      <c r="R69" s="89" t="str">
        <f t="shared" si="34"/>
        <v/>
      </c>
      <c r="S69" s="87" t="str">
        <f t="shared" si="35"/>
        <v/>
      </c>
      <c r="T69" s="89" t="str">
        <f t="shared" si="36"/>
        <v/>
      </c>
      <c r="U69" s="87" t="str">
        <f t="shared" si="37"/>
        <v/>
      </c>
      <c r="V69" s="89" t="str">
        <f t="shared" si="38"/>
        <v/>
      </c>
      <c r="W69" s="87" t="str">
        <f t="shared" si="39"/>
        <v/>
      </c>
      <c r="X69" s="86" t="str">
        <f t="shared" si="40"/>
        <v/>
      </c>
      <c r="Y69" s="92"/>
      <c r="Z69" s="95"/>
      <c r="AC69" s="81" t="e">
        <f>VLOOKUP(B69,栄養データ!$A$2:$J$482,1,)</f>
        <v>#N/A</v>
      </c>
      <c r="AD69" s="81" t="e">
        <f>VLOOKUP(B69,栄養データ!$A$2:$J$482,3,)</f>
        <v>#N/A</v>
      </c>
      <c r="AE69" s="81" t="e">
        <f>VLOOKUP(B69,栄養データ!$A$2:$J$482,4,)</f>
        <v>#N/A</v>
      </c>
      <c r="AF69" s="81" t="e">
        <f>VLOOKUP(B69,栄養データ!$A$2:$K$482,11,)</f>
        <v>#N/A</v>
      </c>
      <c r="AG69" s="81" t="e">
        <f>VLOOKUP(B69,栄養データ!$A$2:$J$482,5,)</f>
        <v>#N/A</v>
      </c>
      <c r="AH69" s="81" t="e">
        <f>VLOOKUP(B69,栄養データ!$A$2:$J$482,6,)</f>
        <v>#N/A</v>
      </c>
      <c r="AI69" s="81" t="e">
        <f>VLOOKUP(B69,栄養データ!$A$2:$J$482,7,)</f>
        <v>#N/A</v>
      </c>
      <c r="AJ69" s="81" t="e">
        <f>VLOOKUP(B69,栄養データ!$A$2:$J$482,8,)</f>
        <v>#N/A</v>
      </c>
      <c r="AK69" s="81" t="e">
        <f>VLOOKUP(B69,栄養データ!$A$2:$J$482,9,)</f>
        <v>#N/A</v>
      </c>
      <c r="AL69" s="81" t="e">
        <f>VLOOKUP(B69,栄養データ!$A$2:$J$482,10,)</f>
        <v>#N/A</v>
      </c>
    </row>
    <row r="70" spans="1:38" ht="14.25" customHeight="1" x14ac:dyDescent="0.25">
      <c r="A70" s="98"/>
      <c r="B70" s="83"/>
      <c r="C70" s="84"/>
      <c r="D70" s="85" t="str">
        <f t="shared" si="21"/>
        <v/>
      </c>
      <c r="E70" s="86" t="e">
        <f t="shared" si="22"/>
        <v>#N/A</v>
      </c>
      <c r="F70" s="87" t="str">
        <f t="shared" si="23"/>
        <v/>
      </c>
      <c r="G70" s="73" t="str">
        <f t="shared" si="24"/>
        <v/>
      </c>
      <c r="H70" s="88" t="str">
        <f t="shared" si="25"/>
        <v/>
      </c>
      <c r="I70" s="89" t="str">
        <f t="shared" si="26"/>
        <v/>
      </c>
      <c r="J70" s="90"/>
      <c r="K70" s="81" t="str">
        <f>IF(B70="","",L70)</f>
        <v/>
      </c>
      <c r="L70" s="86" t="e">
        <f t="shared" si="28"/>
        <v>#N/A</v>
      </c>
      <c r="M70" s="91" t="str">
        <f t="shared" si="29"/>
        <v/>
      </c>
      <c r="N70" s="86" t="str">
        <f t="shared" si="30"/>
        <v/>
      </c>
      <c r="O70" s="87" t="str">
        <f t="shared" si="31"/>
        <v/>
      </c>
      <c r="P70" s="89" t="str">
        <f t="shared" si="32"/>
        <v/>
      </c>
      <c r="Q70" s="87" t="str">
        <f t="shared" si="33"/>
        <v/>
      </c>
      <c r="R70" s="89" t="str">
        <f t="shared" si="34"/>
        <v/>
      </c>
      <c r="S70" s="87" t="str">
        <f t="shared" si="35"/>
        <v/>
      </c>
      <c r="T70" s="89" t="str">
        <f t="shared" si="36"/>
        <v/>
      </c>
      <c r="U70" s="87" t="str">
        <f t="shared" si="37"/>
        <v/>
      </c>
      <c r="V70" s="89" t="str">
        <f t="shared" si="38"/>
        <v/>
      </c>
      <c r="W70" s="87" t="str">
        <f t="shared" si="39"/>
        <v/>
      </c>
      <c r="X70" s="86" t="str">
        <f t="shared" si="40"/>
        <v/>
      </c>
      <c r="Y70" s="92"/>
      <c r="Z70" s="99"/>
      <c r="AC70" s="81" t="e">
        <f>VLOOKUP(B70,栄養データ!$A$2:$J$482,1,)</f>
        <v>#N/A</v>
      </c>
      <c r="AD70" s="81" t="e">
        <f>VLOOKUP(B70,栄養データ!$A$2:$J$482,3,)</f>
        <v>#N/A</v>
      </c>
      <c r="AE70" s="81" t="e">
        <f>VLOOKUP(B70,栄養データ!$A$2:$J$482,4,)</f>
        <v>#N/A</v>
      </c>
      <c r="AF70" s="81" t="e">
        <f>VLOOKUP(B70,栄養データ!$A$2:$K$482,11,)</f>
        <v>#N/A</v>
      </c>
      <c r="AG70" s="81" t="e">
        <f>VLOOKUP(B70,栄養データ!$A$2:$J$482,5,)</f>
        <v>#N/A</v>
      </c>
      <c r="AH70" s="81" t="e">
        <f>VLOOKUP(B70,栄養データ!$A$2:$J$482,6,)</f>
        <v>#N/A</v>
      </c>
      <c r="AI70" s="81" t="e">
        <f>VLOOKUP(B70,栄養データ!$A$2:$J$482,7,)</f>
        <v>#N/A</v>
      </c>
      <c r="AJ70" s="81" t="e">
        <f>VLOOKUP(B70,栄養データ!$A$2:$J$482,8,)</f>
        <v>#N/A</v>
      </c>
      <c r="AK70" s="81" t="e">
        <f>VLOOKUP(B70,栄養データ!$A$2:$J$482,9,)</f>
        <v>#N/A</v>
      </c>
      <c r="AL70" s="81" t="e">
        <f>VLOOKUP(B70,栄養データ!$A$2:$J$482,10,)</f>
        <v>#N/A</v>
      </c>
    </row>
    <row r="71" spans="1:38" ht="14.25" customHeight="1" x14ac:dyDescent="0.25">
      <c r="A71" s="82"/>
      <c r="B71" s="83"/>
      <c r="C71" s="84"/>
      <c r="D71" s="85" t="str">
        <f t="shared" si="21"/>
        <v/>
      </c>
      <c r="E71" s="86" t="e">
        <f t="shared" si="22"/>
        <v>#N/A</v>
      </c>
      <c r="F71" s="87" t="str">
        <f t="shared" si="23"/>
        <v/>
      </c>
      <c r="G71" s="73" t="str">
        <f t="shared" si="24"/>
        <v/>
      </c>
      <c r="H71" s="88" t="str">
        <f t="shared" si="25"/>
        <v/>
      </c>
      <c r="I71" s="89" t="str">
        <f t="shared" si="26"/>
        <v/>
      </c>
      <c r="J71" s="90"/>
      <c r="K71" s="81" t="str">
        <f>IF(B71="","",L71)</f>
        <v/>
      </c>
      <c r="L71" s="86" t="e">
        <f t="shared" si="28"/>
        <v>#N/A</v>
      </c>
      <c r="M71" s="91" t="str">
        <f t="shared" si="29"/>
        <v/>
      </c>
      <c r="N71" s="86" t="str">
        <f t="shared" si="30"/>
        <v/>
      </c>
      <c r="O71" s="87" t="str">
        <f t="shared" si="31"/>
        <v/>
      </c>
      <c r="P71" s="89" t="str">
        <f t="shared" si="32"/>
        <v/>
      </c>
      <c r="Q71" s="87" t="str">
        <f t="shared" si="33"/>
        <v/>
      </c>
      <c r="R71" s="89" t="str">
        <f t="shared" si="34"/>
        <v/>
      </c>
      <c r="S71" s="87" t="str">
        <f t="shared" si="35"/>
        <v/>
      </c>
      <c r="T71" s="89" t="str">
        <f t="shared" si="36"/>
        <v/>
      </c>
      <c r="U71" s="87" t="str">
        <f t="shared" si="37"/>
        <v/>
      </c>
      <c r="V71" s="89" t="str">
        <f t="shared" si="38"/>
        <v/>
      </c>
      <c r="W71" s="87" t="str">
        <f t="shared" si="39"/>
        <v/>
      </c>
      <c r="X71" s="86" t="str">
        <f t="shared" si="40"/>
        <v/>
      </c>
      <c r="Y71" s="100"/>
      <c r="Z71" s="101"/>
      <c r="AC71" s="81" t="e">
        <f>VLOOKUP(B71,栄養データ!$A$2:$J$482,1,)</f>
        <v>#N/A</v>
      </c>
      <c r="AD71" s="81" t="e">
        <f>VLOOKUP(B71,栄養データ!$A$2:$J$482,3,)</f>
        <v>#N/A</v>
      </c>
      <c r="AE71" s="81" t="e">
        <f>VLOOKUP(B71,栄養データ!$A$2:$J$482,4,)</f>
        <v>#N/A</v>
      </c>
      <c r="AF71" s="81" t="e">
        <f>VLOOKUP(B71,栄養データ!$A$2:$K$482,11,)</f>
        <v>#N/A</v>
      </c>
      <c r="AG71" s="81" t="e">
        <f>VLOOKUP(B71,栄養データ!$A$2:$J$482,5,)</f>
        <v>#N/A</v>
      </c>
      <c r="AH71" s="81" t="e">
        <f>VLOOKUP(B71,栄養データ!$A$2:$J$482,6,)</f>
        <v>#N/A</v>
      </c>
      <c r="AI71" s="81" t="e">
        <f>VLOOKUP(B71,栄養データ!$A$2:$J$482,7,)</f>
        <v>#N/A</v>
      </c>
      <c r="AJ71" s="81" t="e">
        <f>VLOOKUP(B71,栄養データ!$A$2:$J$482,8,)</f>
        <v>#N/A</v>
      </c>
      <c r="AK71" s="81" t="e">
        <f>VLOOKUP(B71,栄養データ!$A$2:$J$482,9,)</f>
        <v>#N/A</v>
      </c>
      <c r="AL71" s="81" t="e">
        <f>VLOOKUP(B71,栄養データ!$A$2:$J$482,10,)</f>
        <v>#N/A</v>
      </c>
    </row>
    <row r="72" spans="1:38" ht="14.25" customHeight="1" x14ac:dyDescent="0.25">
      <c r="A72" s="82"/>
      <c r="B72" s="83"/>
      <c r="C72" s="84"/>
      <c r="D72" s="85" t="str">
        <f t="shared" si="21"/>
        <v/>
      </c>
      <c r="E72" s="86" t="e">
        <f t="shared" si="22"/>
        <v>#N/A</v>
      </c>
      <c r="F72" s="87" t="str">
        <f t="shared" si="23"/>
        <v/>
      </c>
      <c r="G72" s="73" t="str">
        <f t="shared" si="24"/>
        <v/>
      </c>
      <c r="H72" s="88" t="str">
        <f t="shared" si="25"/>
        <v/>
      </c>
      <c r="I72" s="89" t="str">
        <f t="shared" si="26"/>
        <v/>
      </c>
      <c r="J72" s="90"/>
      <c r="K72" s="81" t="str">
        <f t="shared" ref="K72:K80" si="42">IF(B72="","",L72)</f>
        <v/>
      </c>
      <c r="L72" s="86" t="e">
        <f t="shared" si="28"/>
        <v>#N/A</v>
      </c>
      <c r="M72" s="91" t="str">
        <f t="shared" si="29"/>
        <v/>
      </c>
      <c r="N72" s="86" t="str">
        <f t="shared" si="30"/>
        <v/>
      </c>
      <c r="O72" s="87" t="str">
        <f t="shared" si="31"/>
        <v/>
      </c>
      <c r="P72" s="89" t="str">
        <f t="shared" si="32"/>
        <v/>
      </c>
      <c r="Q72" s="87" t="str">
        <f t="shared" si="33"/>
        <v/>
      </c>
      <c r="R72" s="89" t="str">
        <f t="shared" si="34"/>
        <v/>
      </c>
      <c r="S72" s="87" t="str">
        <f t="shared" si="35"/>
        <v/>
      </c>
      <c r="T72" s="89" t="str">
        <f t="shared" si="36"/>
        <v/>
      </c>
      <c r="U72" s="87" t="str">
        <f t="shared" si="37"/>
        <v/>
      </c>
      <c r="V72" s="89" t="str">
        <f t="shared" si="38"/>
        <v/>
      </c>
      <c r="W72" s="87" t="str">
        <f t="shared" si="39"/>
        <v/>
      </c>
      <c r="X72" s="86" t="str">
        <f t="shared" si="40"/>
        <v/>
      </c>
      <c r="Y72" s="100"/>
      <c r="Z72" s="101"/>
      <c r="AC72" s="81" t="e">
        <f>VLOOKUP(B72,栄養データ!$A$2:$J$482,1,)</f>
        <v>#N/A</v>
      </c>
      <c r="AD72" s="81" t="e">
        <f>VLOOKUP(B72,栄養データ!$A$2:$J$482,3,)</f>
        <v>#N/A</v>
      </c>
      <c r="AE72" s="81" t="e">
        <f>VLOOKUP(B72,栄養データ!$A$2:$J$482,4,)</f>
        <v>#N/A</v>
      </c>
      <c r="AF72" s="81" t="e">
        <f>VLOOKUP(B72,栄養データ!$A$2:$K$482,11,)</f>
        <v>#N/A</v>
      </c>
      <c r="AG72" s="81" t="e">
        <f>VLOOKUP(B72,栄養データ!$A$2:$J$482,5,)</f>
        <v>#N/A</v>
      </c>
      <c r="AH72" s="81" t="e">
        <f>VLOOKUP(B72,栄養データ!$A$2:$J$482,6,)</f>
        <v>#N/A</v>
      </c>
      <c r="AI72" s="81" t="e">
        <f>VLOOKUP(B72,栄養データ!$A$2:$J$482,7,)</f>
        <v>#N/A</v>
      </c>
      <c r="AJ72" s="81" t="e">
        <f>VLOOKUP(B72,栄養データ!$A$2:$J$482,8,)</f>
        <v>#N/A</v>
      </c>
      <c r="AK72" s="81" t="e">
        <f>VLOOKUP(B72,栄養データ!$A$2:$J$482,9,)</f>
        <v>#N/A</v>
      </c>
      <c r="AL72" s="81" t="e">
        <f>VLOOKUP(B72,栄養データ!$A$2:$J$482,10,)</f>
        <v>#N/A</v>
      </c>
    </row>
    <row r="73" spans="1:38" ht="14.25" customHeight="1" x14ac:dyDescent="0.25">
      <c r="A73" s="82"/>
      <c r="B73" s="83"/>
      <c r="C73" s="84"/>
      <c r="D73" s="85" t="str">
        <f t="shared" si="21"/>
        <v/>
      </c>
      <c r="E73" s="86" t="e">
        <f t="shared" si="22"/>
        <v>#N/A</v>
      </c>
      <c r="F73" s="87" t="str">
        <f t="shared" si="23"/>
        <v/>
      </c>
      <c r="G73" s="73" t="str">
        <f t="shared" si="24"/>
        <v/>
      </c>
      <c r="H73" s="88" t="str">
        <f t="shared" si="25"/>
        <v/>
      </c>
      <c r="I73" s="89" t="str">
        <f t="shared" si="26"/>
        <v/>
      </c>
      <c r="J73" s="90"/>
      <c r="K73" s="81" t="str">
        <f t="shared" si="42"/>
        <v/>
      </c>
      <c r="L73" s="86" t="e">
        <f t="shared" si="28"/>
        <v>#N/A</v>
      </c>
      <c r="M73" s="91" t="str">
        <f t="shared" si="29"/>
        <v/>
      </c>
      <c r="N73" s="86" t="str">
        <f t="shared" si="30"/>
        <v/>
      </c>
      <c r="O73" s="87" t="str">
        <f t="shared" si="31"/>
        <v/>
      </c>
      <c r="P73" s="89" t="str">
        <f t="shared" si="32"/>
        <v/>
      </c>
      <c r="Q73" s="87" t="str">
        <f t="shared" si="33"/>
        <v/>
      </c>
      <c r="R73" s="89" t="str">
        <f t="shared" si="34"/>
        <v/>
      </c>
      <c r="S73" s="87" t="str">
        <f t="shared" si="35"/>
        <v/>
      </c>
      <c r="T73" s="89" t="str">
        <f t="shared" si="36"/>
        <v/>
      </c>
      <c r="U73" s="87" t="str">
        <f t="shared" si="37"/>
        <v/>
      </c>
      <c r="V73" s="89" t="str">
        <f t="shared" si="38"/>
        <v/>
      </c>
      <c r="W73" s="87" t="str">
        <f t="shared" si="39"/>
        <v/>
      </c>
      <c r="X73" s="86" t="str">
        <f t="shared" si="40"/>
        <v/>
      </c>
      <c r="Y73" s="100"/>
      <c r="Z73" s="101"/>
      <c r="AC73" s="81" t="e">
        <f>VLOOKUP(B73,栄養データ!$A$2:$J$482,1,)</f>
        <v>#N/A</v>
      </c>
      <c r="AD73" s="81" t="e">
        <f>VLOOKUP(B73,栄養データ!$A$2:$J$482,3,)</f>
        <v>#N/A</v>
      </c>
      <c r="AE73" s="81" t="e">
        <f>VLOOKUP(B73,栄養データ!$A$2:$J$482,4,)</f>
        <v>#N/A</v>
      </c>
      <c r="AF73" s="81" t="e">
        <f>VLOOKUP(B73,栄養データ!$A$2:$K$482,11,)</f>
        <v>#N/A</v>
      </c>
      <c r="AG73" s="81" t="e">
        <f>VLOOKUP(B73,栄養データ!$A$2:$J$482,5,)</f>
        <v>#N/A</v>
      </c>
      <c r="AH73" s="81" t="e">
        <f>VLOOKUP(B73,栄養データ!$A$2:$J$482,6,)</f>
        <v>#N/A</v>
      </c>
      <c r="AI73" s="81" t="e">
        <f>VLOOKUP(B73,栄養データ!$A$2:$J$482,7,)</f>
        <v>#N/A</v>
      </c>
      <c r="AJ73" s="81" t="e">
        <f>VLOOKUP(B73,栄養データ!$A$2:$J$482,8,)</f>
        <v>#N/A</v>
      </c>
      <c r="AK73" s="81" t="e">
        <f>VLOOKUP(B73,栄養データ!$A$2:$J$482,9,)</f>
        <v>#N/A</v>
      </c>
      <c r="AL73" s="81" t="e">
        <f>VLOOKUP(B73,栄養データ!$A$2:$J$482,10,)</f>
        <v>#N/A</v>
      </c>
    </row>
    <row r="74" spans="1:38" ht="14.25" customHeight="1" x14ac:dyDescent="0.25">
      <c r="A74" s="82"/>
      <c r="B74" s="83"/>
      <c r="C74" s="84"/>
      <c r="D74" s="85" t="str">
        <f t="shared" si="21"/>
        <v/>
      </c>
      <c r="E74" s="86" t="e">
        <f t="shared" si="22"/>
        <v>#N/A</v>
      </c>
      <c r="F74" s="87" t="str">
        <f t="shared" si="23"/>
        <v/>
      </c>
      <c r="G74" s="73" t="str">
        <f t="shared" si="24"/>
        <v/>
      </c>
      <c r="H74" s="88" t="str">
        <f t="shared" si="25"/>
        <v/>
      </c>
      <c r="I74" s="89" t="str">
        <f t="shared" si="26"/>
        <v/>
      </c>
      <c r="J74" s="90"/>
      <c r="K74" s="81" t="str">
        <f t="shared" si="42"/>
        <v/>
      </c>
      <c r="L74" s="86" t="e">
        <f t="shared" si="28"/>
        <v>#N/A</v>
      </c>
      <c r="M74" s="91" t="str">
        <f t="shared" si="29"/>
        <v/>
      </c>
      <c r="N74" s="86" t="str">
        <f t="shared" si="30"/>
        <v/>
      </c>
      <c r="O74" s="87" t="str">
        <f t="shared" si="31"/>
        <v/>
      </c>
      <c r="P74" s="89" t="str">
        <f t="shared" si="32"/>
        <v/>
      </c>
      <c r="Q74" s="87" t="str">
        <f t="shared" si="33"/>
        <v/>
      </c>
      <c r="R74" s="89" t="str">
        <f t="shared" si="34"/>
        <v/>
      </c>
      <c r="S74" s="87" t="str">
        <f t="shared" si="35"/>
        <v/>
      </c>
      <c r="T74" s="89" t="str">
        <f t="shared" si="36"/>
        <v/>
      </c>
      <c r="U74" s="87" t="str">
        <f t="shared" si="37"/>
        <v/>
      </c>
      <c r="V74" s="89" t="str">
        <f t="shared" si="38"/>
        <v/>
      </c>
      <c r="W74" s="87" t="str">
        <f t="shared" si="39"/>
        <v/>
      </c>
      <c r="X74" s="86" t="str">
        <f t="shared" si="40"/>
        <v/>
      </c>
      <c r="Y74" s="100"/>
      <c r="Z74" s="101"/>
      <c r="AC74" s="81" t="e">
        <f>VLOOKUP(B74,栄養データ!$A$2:$J$482,1,)</f>
        <v>#N/A</v>
      </c>
      <c r="AD74" s="81" t="e">
        <f>VLOOKUP(B74,栄養データ!$A$2:$J$482,3,)</f>
        <v>#N/A</v>
      </c>
      <c r="AE74" s="81" t="e">
        <f>VLOOKUP(B74,栄養データ!$A$2:$J$482,4,)</f>
        <v>#N/A</v>
      </c>
      <c r="AF74" s="81" t="e">
        <f>VLOOKUP(B74,栄養データ!$A$2:$K$482,11,)</f>
        <v>#N/A</v>
      </c>
      <c r="AG74" s="81" t="e">
        <f>VLOOKUP(B74,栄養データ!$A$2:$J$482,5,)</f>
        <v>#N/A</v>
      </c>
      <c r="AH74" s="81" t="e">
        <f>VLOOKUP(B74,栄養データ!$A$2:$J$482,6,)</f>
        <v>#N/A</v>
      </c>
      <c r="AI74" s="81" t="e">
        <f>VLOOKUP(B74,栄養データ!$A$2:$J$482,7,)</f>
        <v>#N/A</v>
      </c>
      <c r="AJ74" s="81" t="e">
        <f>VLOOKUP(B74,栄養データ!$A$2:$J$482,8,)</f>
        <v>#N/A</v>
      </c>
      <c r="AK74" s="81" t="e">
        <f>VLOOKUP(B74,栄養データ!$A$2:$J$482,9,)</f>
        <v>#N/A</v>
      </c>
      <c r="AL74" s="81" t="e">
        <f>VLOOKUP(B74,栄養データ!$A$2:$J$482,10,)</f>
        <v>#N/A</v>
      </c>
    </row>
    <row r="75" spans="1:38" ht="14.25" customHeight="1" x14ac:dyDescent="0.25">
      <c r="A75" s="82"/>
      <c r="B75" s="83"/>
      <c r="C75" s="84"/>
      <c r="D75" s="85" t="str">
        <f t="shared" si="21"/>
        <v/>
      </c>
      <c r="E75" s="86" t="e">
        <f t="shared" si="22"/>
        <v>#N/A</v>
      </c>
      <c r="F75" s="87" t="str">
        <f t="shared" si="23"/>
        <v/>
      </c>
      <c r="G75" s="73" t="str">
        <f t="shared" si="24"/>
        <v/>
      </c>
      <c r="H75" s="88" t="str">
        <f t="shared" si="25"/>
        <v/>
      </c>
      <c r="I75" s="89" t="str">
        <f t="shared" si="26"/>
        <v/>
      </c>
      <c r="J75" s="90"/>
      <c r="K75" s="81" t="str">
        <f t="shared" si="42"/>
        <v/>
      </c>
      <c r="L75" s="86" t="e">
        <f t="shared" si="28"/>
        <v>#N/A</v>
      </c>
      <c r="M75" s="91" t="str">
        <f t="shared" si="29"/>
        <v/>
      </c>
      <c r="N75" s="86" t="str">
        <f t="shared" si="30"/>
        <v/>
      </c>
      <c r="O75" s="87" t="str">
        <f t="shared" si="31"/>
        <v/>
      </c>
      <c r="P75" s="89" t="str">
        <f t="shared" si="32"/>
        <v/>
      </c>
      <c r="Q75" s="87" t="str">
        <f t="shared" si="33"/>
        <v/>
      </c>
      <c r="R75" s="89" t="str">
        <f t="shared" si="34"/>
        <v/>
      </c>
      <c r="S75" s="87" t="str">
        <f t="shared" si="35"/>
        <v/>
      </c>
      <c r="T75" s="89" t="str">
        <f t="shared" si="36"/>
        <v/>
      </c>
      <c r="U75" s="87" t="str">
        <f t="shared" si="37"/>
        <v/>
      </c>
      <c r="V75" s="89" t="str">
        <f t="shared" si="38"/>
        <v/>
      </c>
      <c r="W75" s="87" t="str">
        <f t="shared" si="39"/>
        <v/>
      </c>
      <c r="X75" s="86" t="str">
        <f t="shared" si="40"/>
        <v/>
      </c>
      <c r="Y75" s="100"/>
      <c r="Z75" s="101"/>
      <c r="AC75" s="81" t="e">
        <f>VLOOKUP(B75,栄養データ!$A$2:$J$482,1,)</f>
        <v>#N/A</v>
      </c>
      <c r="AD75" s="81" t="e">
        <f>VLOOKUP(B75,栄養データ!$A$2:$J$482,3,)</f>
        <v>#N/A</v>
      </c>
      <c r="AE75" s="81" t="e">
        <f>VLOOKUP(B75,栄養データ!$A$2:$J$482,4,)</f>
        <v>#N/A</v>
      </c>
      <c r="AF75" s="81" t="e">
        <f>VLOOKUP(B75,栄養データ!$A$2:$K$482,11,)</f>
        <v>#N/A</v>
      </c>
      <c r="AG75" s="81" t="e">
        <f>VLOOKUP(B75,栄養データ!$A$2:$J$482,5,)</f>
        <v>#N/A</v>
      </c>
      <c r="AH75" s="81" t="e">
        <f>VLOOKUP(B75,栄養データ!$A$2:$J$482,6,)</f>
        <v>#N/A</v>
      </c>
      <c r="AI75" s="81" t="e">
        <f>VLOOKUP(B75,栄養データ!$A$2:$J$482,7,)</f>
        <v>#N/A</v>
      </c>
      <c r="AJ75" s="81" t="e">
        <f>VLOOKUP(B75,栄養データ!$A$2:$J$482,8,)</f>
        <v>#N/A</v>
      </c>
      <c r="AK75" s="81" t="e">
        <f>VLOOKUP(B75,栄養データ!$A$2:$J$482,9,)</f>
        <v>#N/A</v>
      </c>
      <c r="AL75" s="81" t="e">
        <f>VLOOKUP(B75,栄養データ!$A$2:$J$482,10,)</f>
        <v>#N/A</v>
      </c>
    </row>
    <row r="76" spans="1:38" ht="14.25" customHeight="1" x14ac:dyDescent="0.25">
      <c r="A76" s="82"/>
      <c r="B76" s="83"/>
      <c r="C76" s="84"/>
      <c r="D76" s="85" t="str">
        <f t="shared" si="21"/>
        <v/>
      </c>
      <c r="E76" s="86" t="e">
        <f t="shared" si="22"/>
        <v>#N/A</v>
      </c>
      <c r="F76" s="87" t="str">
        <f t="shared" si="23"/>
        <v/>
      </c>
      <c r="G76" s="73" t="str">
        <f t="shared" si="24"/>
        <v/>
      </c>
      <c r="H76" s="88" t="str">
        <f t="shared" si="25"/>
        <v/>
      </c>
      <c r="I76" s="89" t="str">
        <f t="shared" si="26"/>
        <v/>
      </c>
      <c r="J76" s="90"/>
      <c r="K76" s="81" t="str">
        <f t="shared" si="42"/>
        <v/>
      </c>
      <c r="L76" s="86" t="e">
        <f t="shared" si="28"/>
        <v>#N/A</v>
      </c>
      <c r="M76" s="91" t="str">
        <f t="shared" si="29"/>
        <v/>
      </c>
      <c r="N76" s="86" t="str">
        <f t="shared" si="30"/>
        <v/>
      </c>
      <c r="O76" s="87" t="str">
        <f t="shared" si="31"/>
        <v/>
      </c>
      <c r="P76" s="89" t="str">
        <f t="shared" si="32"/>
        <v/>
      </c>
      <c r="Q76" s="87" t="str">
        <f t="shared" si="33"/>
        <v/>
      </c>
      <c r="R76" s="89" t="str">
        <f t="shared" si="34"/>
        <v/>
      </c>
      <c r="S76" s="87" t="str">
        <f t="shared" si="35"/>
        <v/>
      </c>
      <c r="T76" s="89" t="str">
        <f t="shared" si="36"/>
        <v/>
      </c>
      <c r="U76" s="87" t="str">
        <f t="shared" si="37"/>
        <v/>
      </c>
      <c r="V76" s="89" t="str">
        <f t="shared" si="38"/>
        <v/>
      </c>
      <c r="W76" s="87" t="str">
        <f t="shared" si="39"/>
        <v/>
      </c>
      <c r="X76" s="86" t="str">
        <f t="shared" si="40"/>
        <v/>
      </c>
      <c r="Y76" s="100"/>
      <c r="Z76" s="101"/>
      <c r="AC76" s="81" t="e">
        <f>VLOOKUP(B76,栄養データ!$A$2:$J$482,1,)</f>
        <v>#N/A</v>
      </c>
      <c r="AD76" s="81" t="e">
        <f>VLOOKUP(B76,栄養データ!$A$2:$J$482,3,)</f>
        <v>#N/A</v>
      </c>
      <c r="AE76" s="81" t="e">
        <f>VLOOKUP(B76,栄養データ!$A$2:$J$482,4,)</f>
        <v>#N/A</v>
      </c>
      <c r="AF76" s="81" t="e">
        <f>VLOOKUP(B76,栄養データ!$A$2:$K$482,11,)</f>
        <v>#N/A</v>
      </c>
      <c r="AG76" s="81" t="e">
        <f>VLOOKUP(B76,栄養データ!$A$2:$J$482,5,)</f>
        <v>#N/A</v>
      </c>
      <c r="AH76" s="81" t="e">
        <f>VLOOKUP(B76,栄養データ!$A$2:$J$482,6,)</f>
        <v>#N/A</v>
      </c>
      <c r="AI76" s="81" t="e">
        <f>VLOOKUP(B76,栄養データ!$A$2:$J$482,7,)</f>
        <v>#N/A</v>
      </c>
      <c r="AJ76" s="81" t="e">
        <f>VLOOKUP(B76,栄養データ!$A$2:$J$482,8,)</f>
        <v>#N/A</v>
      </c>
      <c r="AK76" s="81" t="e">
        <f>VLOOKUP(B76,栄養データ!$A$2:$J$482,9,)</f>
        <v>#N/A</v>
      </c>
      <c r="AL76" s="81" t="e">
        <f>VLOOKUP(B76,栄養データ!$A$2:$J$482,10,)</f>
        <v>#N/A</v>
      </c>
    </row>
    <row r="77" spans="1:38" ht="14.25" customHeight="1" x14ac:dyDescent="0.25">
      <c r="A77" s="82"/>
      <c r="B77" s="83"/>
      <c r="C77" s="84"/>
      <c r="D77" s="85" t="str">
        <f t="shared" si="21"/>
        <v/>
      </c>
      <c r="E77" s="86" t="e">
        <f t="shared" si="22"/>
        <v>#N/A</v>
      </c>
      <c r="F77" s="87" t="str">
        <f t="shared" si="23"/>
        <v/>
      </c>
      <c r="G77" s="73" t="str">
        <f t="shared" si="24"/>
        <v/>
      </c>
      <c r="H77" s="88" t="str">
        <f t="shared" si="25"/>
        <v/>
      </c>
      <c r="I77" s="89" t="str">
        <f t="shared" si="26"/>
        <v/>
      </c>
      <c r="J77" s="90"/>
      <c r="K77" s="81" t="str">
        <f t="shared" si="42"/>
        <v/>
      </c>
      <c r="L77" s="86" t="e">
        <f t="shared" si="28"/>
        <v>#N/A</v>
      </c>
      <c r="M77" s="91" t="str">
        <f t="shared" si="29"/>
        <v/>
      </c>
      <c r="N77" s="86" t="str">
        <f t="shared" si="30"/>
        <v/>
      </c>
      <c r="O77" s="87" t="str">
        <f t="shared" si="31"/>
        <v/>
      </c>
      <c r="P77" s="89" t="str">
        <f t="shared" si="32"/>
        <v/>
      </c>
      <c r="Q77" s="87" t="str">
        <f t="shared" si="33"/>
        <v/>
      </c>
      <c r="R77" s="89" t="str">
        <f t="shared" si="34"/>
        <v/>
      </c>
      <c r="S77" s="87" t="str">
        <f t="shared" si="35"/>
        <v/>
      </c>
      <c r="T77" s="89" t="str">
        <f t="shared" si="36"/>
        <v/>
      </c>
      <c r="U77" s="87" t="str">
        <f t="shared" si="37"/>
        <v/>
      </c>
      <c r="V77" s="89" t="str">
        <f t="shared" si="38"/>
        <v/>
      </c>
      <c r="W77" s="87" t="str">
        <f t="shared" si="39"/>
        <v/>
      </c>
      <c r="X77" s="86" t="str">
        <f t="shared" si="40"/>
        <v/>
      </c>
      <c r="Y77" s="100"/>
      <c r="Z77" s="101"/>
      <c r="AC77" s="81" t="e">
        <f>VLOOKUP(B77,栄養データ!$A$2:$J$482,1,)</f>
        <v>#N/A</v>
      </c>
      <c r="AD77" s="81" t="e">
        <f>VLOOKUP(B77,栄養データ!$A$2:$J$482,3,)</f>
        <v>#N/A</v>
      </c>
      <c r="AE77" s="81" t="e">
        <f>VLOOKUP(B77,栄養データ!$A$2:$J$482,4,)</f>
        <v>#N/A</v>
      </c>
      <c r="AF77" s="81" t="e">
        <f>VLOOKUP(B77,栄養データ!$A$2:$K$482,11,)</f>
        <v>#N/A</v>
      </c>
      <c r="AG77" s="81" t="e">
        <f>VLOOKUP(B77,栄養データ!$A$2:$J$482,5,)</f>
        <v>#N/A</v>
      </c>
      <c r="AH77" s="81" t="e">
        <f>VLOOKUP(B77,栄養データ!$A$2:$J$482,6,)</f>
        <v>#N/A</v>
      </c>
      <c r="AI77" s="81" t="e">
        <f>VLOOKUP(B77,栄養データ!$A$2:$J$482,7,)</f>
        <v>#N/A</v>
      </c>
      <c r="AJ77" s="81" t="e">
        <f>VLOOKUP(B77,栄養データ!$A$2:$J$482,8,)</f>
        <v>#N/A</v>
      </c>
      <c r="AK77" s="81" t="e">
        <f>VLOOKUP(B77,栄養データ!$A$2:$J$482,9,)</f>
        <v>#N/A</v>
      </c>
      <c r="AL77" s="81" t="e">
        <f>VLOOKUP(B77,栄養データ!$A$2:$J$482,10,)</f>
        <v>#N/A</v>
      </c>
    </row>
    <row r="78" spans="1:38" ht="14.25" customHeight="1" x14ac:dyDescent="0.25">
      <c r="A78" s="82"/>
      <c r="B78" s="83"/>
      <c r="C78" s="84"/>
      <c r="D78" s="85" t="str">
        <f t="shared" si="21"/>
        <v/>
      </c>
      <c r="E78" s="86" t="e">
        <f t="shared" si="22"/>
        <v>#N/A</v>
      </c>
      <c r="F78" s="87" t="str">
        <f t="shared" si="23"/>
        <v/>
      </c>
      <c r="G78" s="73" t="str">
        <f t="shared" si="24"/>
        <v/>
      </c>
      <c r="H78" s="88" t="str">
        <f t="shared" si="25"/>
        <v/>
      </c>
      <c r="I78" s="89" t="str">
        <f t="shared" si="26"/>
        <v/>
      </c>
      <c r="J78" s="90"/>
      <c r="K78" s="81" t="str">
        <f t="shared" si="42"/>
        <v/>
      </c>
      <c r="L78" s="86" t="e">
        <f t="shared" si="28"/>
        <v>#N/A</v>
      </c>
      <c r="M78" s="91" t="str">
        <f t="shared" si="29"/>
        <v/>
      </c>
      <c r="N78" s="86" t="str">
        <f t="shared" si="30"/>
        <v/>
      </c>
      <c r="O78" s="87" t="str">
        <f t="shared" si="31"/>
        <v/>
      </c>
      <c r="P78" s="89" t="str">
        <f t="shared" si="32"/>
        <v/>
      </c>
      <c r="Q78" s="87" t="str">
        <f t="shared" si="33"/>
        <v/>
      </c>
      <c r="R78" s="89" t="str">
        <f t="shared" si="34"/>
        <v/>
      </c>
      <c r="S78" s="87" t="str">
        <f t="shared" si="35"/>
        <v/>
      </c>
      <c r="T78" s="89" t="str">
        <f t="shared" si="36"/>
        <v/>
      </c>
      <c r="U78" s="87" t="str">
        <f t="shared" si="37"/>
        <v/>
      </c>
      <c r="V78" s="89" t="str">
        <f t="shared" si="38"/>
        <v/>
      </c>
      <c r="W78" s="87" t="str">
        <f t="shared" si="39"/>
        <v/>
      </c>
      <c r="X78" s="86" t="str">
        <f t="shared" si="40"/>
        <v/>
      </c>
      <c r="Y78" s="100"/>
      <c r="Z78" s="101"/>
      <c r="AC78" s="81" t="e">
        <f>VLOOKUP(B78,栄養データ!$A$2:$J$482,1,)</f>
        <v>#N/A</v>
      </c>
      <c r="AD78" s="81" t="e">
        <f>VLOOKUP(B78,栄養データ!$A$2:$J$482,3,)</f>
        <v>#N/A</v>
      </c>
      <c r="AE78" s="81" t="e">
        <f>VLOOKUP(B78,栄養データ!$A$2:$J$482,4,)</f>
        <v>#N/A</v>
      </c>
      <c r="AF78" s="81" t="e">
        <f>VLOOKUP(B78,栄養データ!$A$2:$K$482,11,)</f>
        <v>#N/A</v>
      </c>
      <c r="AG78" s="81" t="e">
        <f>VLOOKUP(B78,栄養データ!$A$2:$J$482,5,)</f>
        <v>#N/A</v>
      </c>
      <c r="AH78" s="81" t="e">
        <f>VLOOKUP(B78,栄養データ!$A$2:$J$482,6,)</f>
        <v>#N/A</v>
      </c>
      <c r="AI78" s="81" t="e">
        <f>VLOOKUP(B78,栄養データ!$A$2:$J$482,7,)</f>
        <v>#N/A</v>
      </c>
      <c r="AJ78" s="81" t="e">
        <f>VLOOKUP(B78,栄養データ!$A$2:$J$482,8,)</f>
        <v>#N/A</v>
      </c>
      <c r="AK78" s="81" t="e">
        <f>VLOOKUP(B78,栄養データ!$A$2:$J$482,9,)</f>
        <v>#N/A</v>
      </c>
      <c r="AL78" s="81" t="e">
        <f>VLOOKUP(B78,栄養データ!$A$2:$J$482,10,)</f>
        <v>#N/A</v>
      </c>
    </row>
    <row r="79" spans="1:38" ht="14.25" customHeight="1" x14ac:dyDescent="0.25">
      <c r="A79" s="82"/>
      <c r="B79" s="83"/>
      <c r="C79" s="84"/>
      <c r="D79" s="85" t="str">
        <f t="shared" si="21"/>
        <v/>
      </c>
      <c r="E79" s="86" t="e">
        <f t="shared" si="22"/>
        <v>#N/A</v>
      </c>
      <c r="F79" s="87" t="str">
        <f t="shared" si="23"/>
        <v/>
      </c>
      <c r="G79" s="73" t="str">
        <f t="shared" si="24"/>
        <v/>
      </c>
      <c r="H79" s="88" t="str">
        <f t="shared" si="25"/>
        <v/>
      </c>
      <c r="I79" s="89" t="str">
        <f t="shared" si="26"/>
        <v/>
      </c>
      <c r="J79" s="90"/>
      <c r="K79" s="81" t="str">
        <f t="shared" si="42"/>
        <v/>
      </c>
      <c r="L79" s="86" t="e">
        <f t="shared" si="28"/>
        <v>#N/A</v>
      </c>
      <c r="M79" s="91" t="str">
        <f t="shared" si="29"/>
        <v/>
      </c>
      <c r="N79" s="86" t="str">
        <f t="shared" si="30"/>
        <v/>
      </c>
      <c r="O79" s="87" t="str">
        <f t="shared" si="31"/>
        <v/>
      </c>
      <c r="P79" s="89" t="str">
        <f t="shared" si="32"/>
        <v/>
      </c>
      <c r="Q79" s="87" t="str">
        <f t="shared" si="33"/>
        <v/>
      </c>
      <c r="R79" s="89" t="str">
        <f t="shared" si="34"/>
        <v/>
      </c>
      <c r="S79" s="87" t="str">
        <f t="shared" si="35"/>
        <v/>
      </c>
      <c r="T79" s="89" t="str">
        <f t="shared" si="36"/>
        <v/>
      </c>
      <c r="U79" s="87" t="str">
        <f t="shared" si="37"/>
        <v/>
      </c>
      <c r="V79" s="89" t="str">
        <f t="shared" si="38"/>
        <v/>
      </c>
      <c r="W79" s="87" t="str">
        <f t="shared" si="39"/>
        <v/>
      </c>
      <c r="X79" s="86" t="str">
        <f t="shared" si="40"/>
        <v/>
      </c>
      <c r="Y79" s="100"/>
      <c r="Z79" s="101"/>
      <c r="AC79" s="81" t="e">
        <f>VLOOKUP(B79,栄養データ!$A$2:$J$482,1,)</f>
        <v>#N/A</v>
      </c>
      <c r="AD79" s="81" t="e">
        <f>VLOOKUP(B79,栄養データ!$A$2:$J$482,3,)</f>
        <v>#N/A</v>
      </c>
      <c r="AE79" s="81" t="e">
        <f>VLOOKUP(B79,栄養データ!$A$2:$J$482,4,)</f>
        <v>#N/A</v>
      </c>
      <c r="AF79" s="81" t="e">
        <f>VLOOKUP(B79,栄養データ!$A$2:$K$482,11,)</f>
        <v>#N/A</v>
      </c>
      <c r="AG79" s="81" t="e">
        <f>VLOOKUP(B79,栄養データ!$A$2:$J$482,5,)</f>
        <v>#N/A</v>
      </c>
      <c r="AH79" s="81" t="e">
        <f>VLOOKUP(B79,栄養データ!$A$2:$J$482,6,)</f>
        <v>#N/A</v>
      </c>
      <c r="AI79" s="81" t="e">
        <f>VLOOKUP(B79,栄養データ!$A$2:$J$482,7,)</f>
        <v>#N/A</v>
      </c>
      <c r="AJ79" s="81" t="e">
        <f>VLOOKUP(B79,栄養データ!$A$2:$J$482,8,)</f>
        <v>#N/A</v>
      </c>
      <c r="AK79" s="81" t="e">
        <f>VLOOKUP(B79,栄養データ!$A$2:$J$482,9,)</f>
        <v>#N/A</v>
      </c>
      <c r="AL79" s="81" t="e">
        <f>VLOOKUP(B79,栄養データ!$A$2:$J$482,10,)</f>
        <v>#N/A</v>
      </c>
    </row>
    <row r="80" spans="1:38" ht="14.25" customHeight="1" x14ac:dyDescent="0.25">
      <c r="A80" s="82"/>
      <c r="B80" s="83"/>
      <c r="C80" s="84"/>
      <c r="D80" s="85" t="str">
        <f t="shared" si="21"/>
        <v/>
      </c>
      <c r="E80" s="86" t="e">
        <f t="shared" si="22"/>
        <v>#N/A</v>
      </c>
      <c r="F80" s="87" t="str">
        <f t="shared" si="23"/>
        <v/>
      </c>
      <c r="G80" s="73" t="str">
        <f t="shared" si="24"/>
        <v/>
      </c>
      <c r="H80" s="88" t="str">
        <f t="shared" si="25"/>
        <v/>
      </c>
      <c r="I80" s="89" t="str">
        <f t="shared" si="26"/>
        <v/>
      </c>
      <c r="J80" s="90"/>
      <c r="K80" s="81" t="str">
        <f t="shared" si="42"/>
        <v/>
      </c>
      <c r="L80" s="86" t="e">
        <f t="shared" si="28"/>
        <v>#N/A</v>
      </c>
      <c r="M80" s="91" t="str">
        <f t="shared" si="29"/>
        <v/>
      </c>
      <c r="N80" s="86" t="str">
        <f t="shared" si="30"/>
        <v/>
      </c>
      <c r="O80" s="87" t="str">
        <f t="shared" si="31"/>
        <v/>
      </c>
      <c r="P80" s="89" t="str">
        <f t="shared" si="32"/>
        <v/>
      </c>
      <c r="Q80" s="87" t="str">
        <f t="shared" si="33"/>
        <v/>
      </c>
      <c r="R80" s="89" t="str">
        <f t="shared" si="34"/>
        <v/>
      </c>
      <c r="S80" s="87" t="str">
        <f t="shared" si="35"/>
        <v/>
      </c>
      <c r="T80" s="89" t="str">
        <f t="shared" si="36"/>
        <v/>
      </c>
      <c r="U80" s="87" t="str">
        <f t="shared" si="37"/>
        <v/>
      </c>
      <c r="V80" s="89" t="str">
        <f t="shared" si="38"/>
        <v/>
      </c>
      <c r="W80" s="87" t="str">
        <f t="shared" si="39"/>
        <v/>
      </c>
      <c r="X80" s="86" t="str">
        <f t="shared" si="40"/>
        <v/>
      </c>
      <c r="Y80" s="100"/>
      <c r="Z80" s="101"/>
      <c r="AC80" s="81" t="e">
        <f>VLOOKUP(B80,栄養データ!$A$2:$J$482,1,)</f>
        <v>#N/A</v>
      </c>
      <c r="AD80" s="81" t="e">
        <f>VLOOKUP(B80,栄養データ!$A$2:$J$482,3,)</f>
        <v>#N/A</v>
      </c>
      <c r="AE80" s="81" t="e">
        <f>VLOOKUP(B80,栄養データ!$A$2:$J$482,4,)</f>
        <v>#N/A</v>
      </c>
      <c r="AF80" s="81" t="e">
        <f>VLOOKUP(B80,栄養データ!$A$2:$K$482,11,)</f>
        <v>#N/A</v>
      </c>
      <c r="AG80" s="81" t="e">
        <f>VLOOKUP(B80,栄養データ!$A$2:$J$482,5,)</f>
        <v>#N/A</v>
      </c>
      <c r="AH80" s="81" t="e">
        <f>VLOOKUP(B80,栄養データ!$A$2:$J$482,6,)</f>
        <v>#N/A</v>
      </c>
      <c r="AI80" s="81" t="e">
        <f>VLOOKUP(B80,栄養データ!$A$2:$J$482,7,)</f>
        <v>#N/A</v>
      </c>
      <c r="AJ80" s="81" t="e">
        <f>VLOOKUP(B80,栄養データ!$A$2:$J$482,8,)</f>
        <v>#N/A</v>
      </c>
      <c r="AK80" s="81" t="e">
        <f>VLOOKUP(B80,栄養データ!$A$2:$J$482,9,)</f>
        <v>#N/A</v>
      </c>
      <c r="AL80" s="81" t="e">
        <f>VLOOKUP(B80,栄養データ!$A$2:$J$482,10,)</f>
        <v>#N/A</v>
      </c>
    </row>
    <row r="81" spans="1:38" ht="14.25" customHeight="1" thickBot="1" x14ac:dyDescent="0.3">
      <c r="A81" s="82"/>
      <c r="B81" s="83"/>
      <c r="C81" s="84"/>
      <c r="D81" s="85" t="str">
        <f t="shared" si="21"/>
        <v/>
      </c>
      <c r="E81" s="86" t="e">
        <f t="shared" si="22"/>
        <v>#N/A</v>
      </c>
      <c r="F81" s="87" t="str">
        <f t="shared" si="23"/>
        <v/>
      </c>
      <c r="G81" s="73" t="str">
        <f t="shared" si="24"/>
        <v/>
      </c>
      <c r="H81" s="88" t="str">
        <f t="shared" si="25"/>
        <v/>
      </c>
      <c r="I81" s="89" t="str">
        <f t="shared" si="26"/>
        <v/>
      </c>
      <c r="J81" s="90"/>
      <c r="K81" s="81" t="str">
        <f>IF(B81="","",L81)</f>
        <v/>
      </c>
      <c r="L81" s="86" t="e">
        <f t="shared" si="28"/>
        <v>#N/A</v>
      </c>
      <c r="M81" s="91" t="str">
        <f t="shared" si="29"/>
        <v/>
      </c>
      <c r="N81" s="86" t="str">
        <f t="shared" si="30"/>
        <v/>
      </c>
      <c r="O81" s="87" t="str">
        <f t="shared" si="31"/>
        <v/>
      </c>
      <c r="P81" s="89" t="str">
        <f t="shared" si="32"/>
        <v/>
      </c>
      <c r="Q81" s="87" t="str">
        <f t="shared" si="33"/>
        <v/>
      </c>
      <c r="R81" s="89" t="str">
        <f t="shared" si="34"/>
        <v/>
      </c>
      <c r="S81" s="87" t="str">
        <f t="shared" si="35"/>
        <v/>
      </c>
      <c r="T81" s="89" t="str">
        <f t="shared" si="36"/>
        <v/>
      </c>
      <c r="U81" s="87" t="str">
        <f t="shared" si="37"/>
        <v/>
      </c>
      <c r="V81" s="89" t="str">
        <f t="shared" si="38"/>
        <v/>
      </c>
      <c r="W81" s="87" t="str">
        <f t="shared" si="39"/>
        <v/>
      </c>
      <c r="X81" s="86" t="str">
        <f t="shared" si="40"/>
        <v/>
      </c>
      <c r="Y81" s="132"/>
      <c r="Z81" s="133"/>
      <c r="AC81" s="81" t="e">
        <f>VLOOKUP(B81,栄養データ!$A$2:$J$482,1,)</f>
        <v>#N/A</v>
      </c>
      <c r="AD81" s="81" t="e">
        <f>VLOOKUP(B81,栄養データ!$A$2:$J$482,3,)</f>
        <v>#N/A</v>
      </c>
      <c r="AE81" s="81" t="e">
        <f>VLOOKUP(B81,栄養データ!$A$2:$J$482,4,)</f>
        <v>#N/A</v>
      </c>
      <c r="AF81" s="81" t="e">
        <f>VLOOKUP(B81,栄養データ!$A$2:$K$482,11,)</f>
        <v>#N/A</v>
      </c>
      <c r="AG81" s="81" t="e">
        <f>VLOOKUP(B81,栄養データ!$A$2:$J$482,5,)</f>
        <v>#N/A</v>
      </c>
      <c r="AH81" s="81" t="e">
        <f>VLOOKUP(B81,栄養データ!$A$2:$J$482,6,)</f>
        <v>#N/A</v>
      </c>
      <c r="AI81" s="81" t="e">
        <f>VLOOKUP(B81,栄養データ!$A$2:$J$482,7,)</f>
        <v>#N/A</v>
      </c>
      <c r="AJ81" s="81" t="e">
        <f>VLOOKUP(B81,栄養データ!$A$2:$J$482,8,)</f>
        <v>#N/A</v>
      </c>
      <c r="AK81" s="81" t="e">
        <f>VLOOKUP(B81,栄養データ!$A$2:$J$482,9,)</f>
        <v>#N/A</v>
      </c>
      <c r="AL81" s="81" t="e">
        <f>VLOOKUP(B81,栄養データ!$A$2:$J$482,10,)</f>
        <v>#N/A</v>
      </c>
    </row>
    <row r="82" spans="1:38" s="377" customFormat="1" ht="14.25" customHeight="1" thickBot="1" x14ac:dyDescent="0.3">
      <c r="A82" s="369" t="s">
        <v>19</v>
      </c>
      <c r="B82" s="370"/>
      <c r="C82" s="371"/>
      <c r="D82" s="372"/>
      <c r="E82" s="372"/>
      <c r="F82" s="372"/>
      <c r="G82" s="372"/>
      <c r="H82" s="373">
        <f>SUM(H8:H81)</f>
        <v>0</v>
      </c>
      <c r="I82" s="374" t="e">
        <f>#REF!+#REF!</f>
        <v>#REF!</v>
      </c>
      <c r="J82" s="374"/>
      <c r="K82" s="374"/>
      <c r="L82" s="374"/>
      <c r="M82" s="375">
        <f>SUM(M8:M81)</f>
        <v>0</v>
      </c>
      <c r="N82" s="374">
        <f t="shared" ref="N82:X82" si="43">SUM(N8:N81)</f>
        <v>0</v>
      </c>
      <c r="O82" s="374">
        <f t="shared" si="43"/>
        <v>0</v>
      </c>
      <c r="P82" s="374">
        <f t="shared" si="43"/>
        <v>0</v>
      </c>
      <c r="Q82" s="374">
        <f t="shared" si="43"/>
        <v>0</v>
      </c>
      <c r="R82" s="374">
        <f t="shared" si="43"/>
        <v>0</v>
      </c>
      <c r="S82" s="374">
        <f t="shared" si="43"/>
        <v>0</v>
      </c>
      <c r="T82" s="374">
        <f t="shared" si="43"/>
        <v>0</v>
      </c>
      <c r="U82" s="374">
        <f t="shared" si="43"/>
        <v>0</v>
      </c>
      <c r="V82" s="374">
        <f t="shared" si="43"/>
        <v>0</v>
      </c>
      <c r="W82" s="374">
        <f t="shared" si="43"/>
        <v>0</v>
      </c>
      <c r="X82" s="374">
        <f t="shared" si="43"/>
        <v>0</v>
      </c>
      <c r="Y82" s="374"/>
      <c r="Z82" s="376"/>
      <c r="AC82" s="378" t="e">
        <f>VLOOKUP(B82,栄養データ!$A$2:$J$482,1,)</f>
        <v>#N/A</v>
      </c>
      <c r="AD82" s="378" t="e">
        <f>VLOOKUP(B82,栄養データ!$A$2:$J$482,3,)</f>
        <v>#N/A</v>
      </c>
      <c r="AE82" s="378" t="e">
        <f>VLOOKUP(B82,栄養データ!$A$2:$J$482,4,)</f>
        <v>#N/A</v>
      </c>
      <c r="AF82" s="81" t="e">
        <f>VLOOKUP(B82,栄養データ!$A$2:$K$482,11,)</f>
        <v>#N/A</v>
      </c>
      <c r="AG82" s="378" t="e">
        <f>VLOOKUP(B82,栄養データ!$A$2:$J$482,5,)</f>
        <v>#N/A</v>
      </c>
      <c r="AH82" s="378" t="e">
        <f>VLOOKUP(B82,栄養データ!$A$2:$J$482,6,)</f>
        <v>#N/A</v>
      </c>
      <c r="AI82" s="378" t="e">
        <f>VLOOKUP(B82,栄養データ!$A$2:$J$482,7,)</f>
        <v>#N/A</v>
      </c>
      <c r="AJ82" s="378" t="e">
        <f>VLOOKUP(B82,栄養データ!$A$2:$J$482,8,)</f>
        <v>#N/A</v>
      </c>
      <c r="AK82" s="378" t="e">
        <f>VLOOKUP(B82,栄養データ!$A$2:$J$482,9,)</f>
        <v>#N/A</v>
      </c>
      <c r="AL82" s="378" t="e">
        <f>VLOOKUP(B82,栄養データ!$A$2:$J$482,10,)</f>
        <v>#N/A</v>
      </c>
    </row>
    <row r="83" spans="1:38" x14ac:dyDescent="0.25"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1:38" x14ac:dyDescent="0.25"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pans="1:38" x14ac:dyDescent="0.25">
      <c r="AC85" s="81"/>
      <c r="AD85" s="81"/>
      <c r="AE85" s="81"/>
      <c r="AF85" s="81"/>
      <c r="AG85" s="81"/>
      <c r="AH85" s="81"/>
      <c r="AI85" s="81"/>
      <c r="AJ85" s="81"/>
      <c r="AK85" s="81"/>
      <c r="AL85" s="81"/>
    </row>
    <row r="86" spans="1:38" x14ac:dyDescent="0.25">
      <c r="AC86" s="81"/>
      <c r="AD86" s="81"/>
      <c r="AE86" s="81"/>
      <c r="AF86" s="81"/>
      <c r="AG86" s="81"/>
      <c r="AH86" s="81"/>
      <c r="AI86" s="81"/>
      <c r="AJ86" s="81"/>
      <c r="AK86" s="81"/>
      <c r="AL86" s="81"/>
    </row>
    <row r="87" spans="1:38" x14ac:dyDescent="0.25">
      <c r="AC87" s="81"/>
      <c r="AD87" s="81"/>
      <c r="AE87" s="81"/>
      <c r="AF87" s="81"/>
      <c r="AG87" s="81"/>
      <c r="AH87" s="81"/>
      <c r="AI87" s="81"/>
      <c r="AJ87" s="81"/>
      <c r="AK87" s="81"/>
      <c r="AL87" s="81"/>
    </row>
    <row r="88" spans="1:38" x14ac:dyDescent="0.25">
      <c r="AC88" s="81"/>
      <c r="AD88" s="81"/>
      <c r="AE88" s="81"/>
      <c r="AF88" s="81"/>
      <c r="AG88" s="81"/>
      <c r="AH88" s="81"/>
      <c r="AI88" s="81"/>
      <c r="AJ88" s="81"/>
      <c r="AK88" s="81"/>
      <c r="AL88" s="81"/>
    </row>
    <row r="89" spans="1:38" x14ac:dyDescent="0.25">
      <c r="AC89" s="81"/>
      <c r="AD89" s="81"/>
      <c r="AE89" s="81"/>
      <c r="AF89" s="81"/>
      <c r="AG89" s="81"/>
      <c r="AH89" s="81"/>
      <c r="AI89" s="81"/>
      <c r="AJ89" s="81"/>
      <c r="AK89" s="81"/>
      <c r="AL89" s="81"/>
    </row>
    <row r="90" spans="1:38" x14ac:dyDescent="0.25">
      <c r="AC90" s="81"/>
      <c r="AD90" s="81"/>
      <c r="AE90" s="81"/>
      <c r="AF90" s="81"/>
      <c r="AG90" s="81"/>
      <c r="AH90" s="81"/>
      <c r="AI90" s="81"/>
      <c r="AJ90" s="81"/>
      <c r="AK90" s="81"/>
      <c r="AL90" s="81"/>
    </row>
    <row r="91" spans="1:38" x14ac:dyDescent="0.25">
      <c r="AC91" s="81"/>
      <c r="AD91" s="81"/>
      <c r="AE91" s="81"/>
      <c r="AF91" s="81"/>
      <c r="AG91" s="81"/>
      <c r="AH91" s="81"/>
      <c r="AI91" s="81"/>
      <c r="AJ91" s="81"/>
      <c r="AK91" s="81"/>
      <c r="AL91" s="81"/>
    </row>
    <row r="92" spans="1:38" x14ac:dyDescent="0.25">
      <c r="AC92" s="81"/>
      <c r="AD92" s="81"/>
      <c r="AE92" s="81"/>
      <c r="AF92" s="81"/>
      <c r="AG92" s="81"/>
      <c r="AH92" s="81"/>
      <c r="AI92" s="81"/>
      <c r="AJ92" s="81"/>
      <c r="AK92" s="81"/>
      <c r="AL92" s="81"/>
    </row>
    <row r="93" spans="1:38" x14ac:dyDescent="0.25">
      <c r="AC93" s="81"/>
      <c r="AD93" s="81"/>
      <c r="AE93" s="81"/>
      <c r="AF93" s="81"/>
      <c r="AG93" s="81"/>
      <c r="AH93" s="81"/>
      <c r="AI93" s="81"/>
      <c r="AJ93" s="81"/>
      <c r="AK93" s="81"/>
      <c r="AL93" s="81"/>
    </row>
    <row r="94" spans="1:38" x14ac:dyDescent="0.25"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1:38" x14ac:dyDescent="0.25">
      <c r="AC95" s="81"/>
      <c r="AD95" s="81"/>
      <c r="AE95" s="81"/>
      <c r="AF95" s="81"/>
      <c r="AG95" s="81"/>
      <c r="AH95" s="81"/>
      <c r="AI95" s="81"/>
      <c r="AJ95" s="81"/>
      <c r="AK95" s="81"/>
      <c r="AL95" s="81"/>
    </row>
    <row r="96" spans="1:38" x14ac:dyDescent="0.25">
      <c r="AC96" s="81"/>
      <c r="AD96" s="81"/>
      <c r="AE96" s="81"/>
      <c r="AF96" s="81"/>
      <c r="AG96" s="81"/>
      <c r="AH96" s="81"/>
      <c r="AI96" s="81"/>
      <c r="AJ96" s="81"/>
      <c r="AK96" s="81"/>
      <c r="AL96" s="81"/>
    </row>
    <row r="97" spans="29:38" x14ac:dyDescent="0.25">
      <c r="AC97" s="81"/>
      <c r="AD97" s="81"/>
      <c r="AE97" s="81"/>
      <c r="AF97" s="81"/>
      <c r="AG97" s="81"/>
      <c r="AH97" s="81"/>
      <c r="AI97" s="81"/>
      <c r="AJ97" s="81"/>
      <c r="AK97" s="81"/>
      <c r="AL97" s="81"/>
    </row>
    <row r="98" spans="29:38" x14ac:dyDescent="0.25">
      <c r="AC98" s="81"/>
      <c r="AD98" s="81"/>
      <c r="AE98" s="81"/>
      <c r="AF98" s="81"/>
      <c r="AG98" s="81"/>
      <c r="AH98" s="81"/>
      <c r="AI98" s="81"/>
      <c r="AJ98" s="81"/>
      <c r="AK98" s="81"/>
      <c r="AL98" s="81"/>
    </row>
    <row r="99" spans="29:38" x14ac:dyDescent="0.25">
      <c r="AC99" s="81"/>
      <c r="AD99" s="81"/>
      <c r="AE99" s="81"/>
      <c r="AF99" s="81"/>
      <c r="AG99" s="81"/>
      <c r="AH99" s="81"/>
      <c r="AI99" s="81"/>
      <c r="AJ99" s="81"/>
      <c r="AK99" s="81"/>
      <c r="AL99" s="81"/>
    </row>
    <row r="100" spans="29:38" x14ac:dyDescent="0.25"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</row>
    <row r="101" spans="29:38" x14ac:dyDescent="0.25"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</row>
    <row r="102" spans="29:38" x14ac:dyDescent="0.25"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</row>
    <row r="103" spans="29:38" x14ac:dyDescent="0.25"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</row>
    <row r="104" spans="29:38" x14ac:dyDescent="0.25"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</row>
    <row r="105" spans="29:38" x14ac:dyDescent="0.25"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</row>
    <row r="106" spans="29:38" x14ac:dyDescent="0.25"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</row>
    <row r="107" spans="29:38" x14ac:dyDescent="0.25"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</row>
    <row r="108" spans="29:38" x14ac:dyDescent="0.25"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</row>
    <row r="109" spans="29:38" x14ac:dyDescent="0.25"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</row>
    <row r="110" spans="29:38" x14ac:dyDescent="0.25"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</row>
    <row r="111" spans="29:38" x14ac:dyDescent="0.25"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</row>
    <row r="112" spans="29:38" x14ac:dyDescent="0.25"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</row>
    <row r="113" spans="29:38" x14ac:dyDescent="0.25"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</row>
    <row r="114" spans="29:38" x14ac:dyDescent="0.25"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</row>
    <row r="115" spans="29:38" x14ac:dyDescent="0.25"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</row>
    <row r="116" spans="29:38" x14ac:dyDescent="0.25"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</row>
    <row r="117" spans="29:38" x14ac:dyDescent="0.25"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</row>
    <row r="118" spans="29:38" x14ac:dyDescent="0.25"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</row>
    <row r="119" spans="29:38" x14ac:dyDescent="0.25"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</row>
    <row r="120" spans="29:38" x14ac:dyDescent="0.25"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29:38" x14ac:dyDescent="0.25"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</row>
    <row r="122" spans="29:38" x14ac:dyDescent="0.25"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</row>
    <row r="123" spans="29:38" x14ac:dyDescent="0.25"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</row>
    <row r="124" spans="29:38" x14ac:dyDescent="0.25"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</row>
    <row r="125" spans="29:38" x14ac:dyDescent="0.25"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</row>
    <row r="126" spans="29:38" x14ac:dyDescent="0.25"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</row>
    <row r="127" spans="29:38" x14ac:dyDescent="0.25"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</row>
    <row r="128" spans="29:38" x14ac:dyDescent="0.25"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</row>
    <row r="129" spans="29:38" x14ac:dyDescent="0.25"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</row>
    <row r="130" spans="29:38" x14ac:dyDescent="0.25"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</row>
    <row r="131" spans="29:38" x14ac:dyDescent="0.25"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</row>
    <row r="132" spans="29:38" x14ac:dyDescent="0.25"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</row>
    <row r="133" spans="29:38" x14ac:dyDescent="0.25"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</row>
    <row r="134" spans="29:38" x14ac:dyDescent="0.25"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</row>
    <row r="135" spans="29:38" x14ac:dyDescent="0.25"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</row>
    <row r="136" spans="29:38" x14ac:dyDescent="0.25"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</row>
    <row r="137" spans="29:38" x14ac:dyDescent="0.25"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</row>
    <row r="138" spans="29:38" x14ac:dyDescent="0.25"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</row>
    <row r="139" spans="29:38" x14ac:dyDescent="0.25"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</row>
    <row r="140" spans="29:38" x14ac:dyDescent="0.25"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</row>
    <row r="141" spans="29:38" x14ac:dyDescent="0.25"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</row>
    <row r="142" spans="29:38" x14ac:dyDescent="0.25"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</row>
    <row r="143" spans="29:38" x14ac:dyDescent="0.25"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</row>
    <row r="144" spans="29:38" x14ac:dyDescent="0.25"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</row>
    <row r="145" spans="29:38" x14ac:dyDescent="0.25"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</row>
    <row r="146" spans="29:38" x14ac:dyDescent="0.25"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</row>
    <row r="147" spans="29:38" x14ac:dyDescent="0.25"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</row>
    <row r="148" spans="29:38" x14ac:dyDescent="0.25"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</row>
    <row r="149" spans="29:38" x14ac:dyDescent="0.25"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</row>
    <row r="150" spans="29:38" x14ac:dyDescent="0.25"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</row>
    <row r="151" spans="29:38" x14ac:dyDescent="0.25"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</row>
    <row r="152" spans="29:38" x14ac:dyDescent="0.25"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</row>
    <row r="153" spans="29:38" x14ac:dyDescent="0.25"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</row>
    <row r="154" spans="29:38" x14ac:dyDescent="0.25"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</row>
    <row r="155" spans="29:38" x14ac:dyDescent="0.25"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</row>
    <row r="156" spans="29:38" x14ac:dyDescent="0.25"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</row>
    <row r="157" spans="29:38" x14ac:dyDescent="0.25"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</row>
    <row r="158" spans="29:38" x14ac:dyDescent="0.25"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</row>
    <row r="159" spans="29:38" x14ac:dyDescent="0.25"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</row>
    <row r="160" spans="29:38" x14ac:dyDescent="0.25"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</row>
    <row r="161" spans="29:38" x14ac:dyDescent="0.25"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</row>
    <row r="162" spans="29:38" x14ac:dyDescent="0.25"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</row>
    <row r="163" spans="29:38" x14ac:dyDescent="0.25"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</row>
    <row r="164" spans="29:38" x14ac:dyDescent="0.25"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</row>
    <row r="165" spans="29:38" x14ac:dyDescent="0.25"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</row>
    <row r="166" spans="29:38" x14ac:dyDescent="0.25"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</row>
    <row r="167" spans="29:38" x14ac:dyDescent="0.25"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</row>
    <row r="168" spans="29:38" x14ac:dyDescent="0.25"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</row>
    <row r="169" spans="29:38" x14ac:dyDescent="0.25"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</row>
    <row r="170" spans="29:38" x14ac:dyDescent="0.25"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</row>
    <row r="171" spans="29:38" x14ac:dyDescent="0.25"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</row>
    <row r="172" spans="29:38" x14ac:dyDescent="0.25"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</row>
    <row r="173" spans="29:38" x14ac:dyDescent="0.25"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</row>
    <row r="174" spans="29:38" x14ac:dyDescent="0.25"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</row>
    <row r="175" spans="29:38" x14ac:dyDescent="0.25"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</row>
    <row r="176" spans="29:38" x14ac:dyDescent="0.25"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</row>
    <row r="177" spans="29:38" x14ac:dyDescent="0.25"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</row>
    <row r="178" spans="29:38" x14ac:dyDescent="0.25"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</row>
    <row r="179" spans="29:38" x14ac:dyDescent="0.25"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</row>
    <row r="180" spans="29:38" x14ac:dyDescent="0.25"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</row>
    <row r="181" spans="29:38" x14ac:dyDescent="0.25"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</row>
    <row r="182" spans="29:38" x14ac:dyDescent="0.25"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</row>
    <row r="183" spans="29:38" x14ac:dyDescent="0.25"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</row>
    <row r="184" spans="29:38" x14ac:dyDescent="0.25"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</row>
    <row r="185" spans="29:38" x14ac:dyDescent="0.25"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</row>
    <row r="186" spans="29:38" x14ac:dyDescent="0.25"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</row>
    <row r="187" spans="29:38" x14ac:dyDescent="0.25"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</row>
    <row r="188" spans="29:38" x14ac:dyDescent="0.25"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</row>
    <row r="189" spans="29:38" x14ac:dyDescent="0.25"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</row>
    <row r="190" spans="29:38" x14ac:dyDescent="0.25"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</row>
    <row r="191" spans="29:38" x14ac:dyDescent="0.25"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</row>
    <row r="192" spans="29:38" x14ac:dyDescent="0.25"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</row>
    <row r="193" spans="29:38" x14ac:dyDescent="0.25"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</row>
    <row r="194" spans="29:38" x14ac:dyDescent="0.25"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</row>
    <row r="195" spans="29:38" x14ac:dyDescent="0.25"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</row>
    <row r="196" spans="29:38" x14ac:dyDescent="0.25"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</row>
    <row r="197" spans="29:38" x14ac:dyDescent="0.25"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</row>
    <row r="198" spans="29:38" x14ac:dyDescent="0.25"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</row>
    <row r="199" spans="29:38" x14ac:dyDescent="0.25"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</row>
    <row r="200" spans="29:38" x14ac:dyDescent="0.25"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</row>
    <row r="201" spans="29:38" x14ac:dyDescent="0.25"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</row>
    <row r="202" spans="29:38" x14ac:dyDescent="0.25"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</row>
    <row r="203" spans="29:38" x14ac:dyDescent="0.25"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</row>
    <row r="204" spans="29:38" x14ac:dyDescent="0.25"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</row>
    <row r="205" spans="29:38" x14ac:dyDescent="0.25"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</row>
    <row r="206" spans="29:38" x14ac:dyDescent="0.25"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</row>
    <row r="207" spans="29:38" x14ac:dyDescent="0.25"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</row>
    <row r="208" spans="29:38" x14ac:dyDescent="0.25"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</row>
    <row r="209" spans="29:38" x14ac:dyDescent="0.25"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</row>
    <row r="210" spans="29:38" x14ac:dyDescent="0.25"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</row>
    <row r="211" spans="29:38" x14ac:dyDescent="0.25"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</row>
    <row r="212" spans="29:38" x14ac:dyDescent="0.25"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</row>
    <row r="213" spans="29:38" x14ac:dyDescent="0.25"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</row>
    <row r="214" spans="29:38" x14ac:dyDescent="0.25"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</row>
    <row r="215" spans="29:38" x14ac:dyDescent="0.25"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</row>
    <row r="216" spans="29:38" x14ac:dyDescent="0.25"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</row>
    <row r="217" spans="29:38" x14ac:dyDescent="0.25"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</row>
    <row r="218" spans="29:38" x14ac:dyDescent="0.25"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</row>
    <row r="219" spans="29:38" x14ac:dyDescent="0.25"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</row>
    <row r="220" spans="29:38" x14ac:dyDescent="0.25"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</row>
    <row r="221" spans="29:38" x14ac:dyDescent="0.25"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</row>
    <row r="222" spans="29:38" x14ac:dyDescent="0.25"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</row>
    <row r="223" spans="29:38" x14ac:dyDescent="0.25"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</row>
    <row r="224" spans="29:38" x14ac:dyDescent="0.25"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</row>
    <row r="225" spans="29:38" x14ac:dyDescent="0.25"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</row>
    <row r="226" spans="29:38" x14ac:dyDescent="0.25"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</row>
    <row r="227" spans="29:38" x14ac:dyDescent="0.25"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</row>
    <row r="228" spans="29:38" x14ac:dyDescent="0.25"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</row>
    <row r="229" spans="29:38" x14ac:dyDescent="0.25"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</row>
    <row r="230" spans="29:38" x14ac:dyDescent="0.25"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</row>
    <row r="231" spans="29:38" x14ac:dyDescent="0.25"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</row>
    <row r="232" spans="29:38" x14ac:dyDescent="0.25"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</row>
    <row r="233" spans="29:38" x14ac:dyDescent="0.25"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</row>
    <row r="234" spans="29:38" x14ac:dyDescent="0.25"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</row>
    <row r="235" spans="29:38" x14ac:dyDescent="0.25"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</row>
    <row r="236" spans="29:38" x14ac:dyDescent="0.25"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</row>
    <row r="237" spans="29:38" x14ac:dyDescent="0.25"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</row>
    <row r="238" spans="29:38" x14ac:dyDescent="0.25"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</row>
    <row r="239" spans="29:38" x14ac:dyDescent="0.25"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</row>
    <row r="240" spans="29:38" x14ac:dyDescent="0.25"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</row>
    <row r="241" spans="29:38" x14ac:dyDescent="0.25"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</row>
    <row r="242" spans="29:38" x14ac:dyDescent="0.25"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</row>
    <row r="243" spans="29:38" x14ac:dyDescent="0.25"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</row>
    <row r="244" spans="29:38" x14ac:dyDescent="0.25"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</row>
    <row r="245" spans="29:38" x14ac:dyDescent="0.25"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</row>
    <row r="246" spans="29:38" x14ac:dyDescent="0.25"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</row>
    <row r="247" spans="29:38" x14ac:dyDescent="0.25"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</row>
    <row r="248" spans="29:38" x14ac:dyDescent="0.25"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</row>
    <row r="249" spans="29:38" x14ac:dyDescent="0.25"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</row>
    <row r="250" spans="29:38" x14ac:dyDescent="0.25"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</row>
    <row r="251" spans="29:38" x14ac:dyDescent="0.25"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</row>
    <row r="252" spans="29:38" x14ac:dyDescent="0.25"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</row>
    <row r="253" spans="29:38" x14ac:dyDescent="0.25"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</row>
    <row r="254" spans="29:38" x14ac:dyDescent="0.25"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</row>
    <row r="255" spans="29:38" x14ac:dyDescent="0.25"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</row>
    <row r="256" spans="29:38" x14ac:dyDescent="0.25"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</row>
    <row r="257" spans="29:38" x14ac:dyDescent="0.25"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</row>
    <row r="258" spans="29:38" x14ac:dyDescent="0.25"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</row>
    <row r="259" spans="29:38" x14ac:dyDescent="0.25"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</row>
    <row r="260" spans="29:38" x14ac:dyDescent="0.25"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</row>
    <row r="261" spans="29:38" x14ac:dyDescent="0.25"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</row>
    <row r="262" spans="29:38" x14ac:dyDescent="0.25"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</row>
    <row r="263" spans="29:38" x14ac:dyDescent="0.25"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</row>
    <row r="264" spans="29:38" x14ac:dyDescent="0.25"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</row>
    <row r="265" spans="29:38" x14ac:dyDescent="0.25"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</row>
    <row r="266" spans="29:38" x14ac:dyDescent="0.25"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</row>
    <row r="267" spans="29:38" x14ac:dyDescent="0.25"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</row>
    <row r="268" spans="29:38" x14ac:dyDescent="0.25"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</row>
    <row r="269" spans="29:38" x14ac:dyDescent="0.25"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</row>
    <row r="270" spans="29:38" x14ac:dyDescent="0.25"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</row>
    <row r="271" spans="29:38" x14ac:dyDescent="0.25"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</row>
    <row r="272" spans="29:38" x14ac:dyDescent="0.25"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</row>
    <row r="273" spans="29:38" x14ac:dyDescent="0.25"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</row>
    <row r="274" spans="29:38" x14ac:dyDescent="0.25"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</row>
    <row r="275" spans="29:38" x14ac:dyDescent="0.25"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</row>
    <row r="276" spans="29:38" x14ac:dyDescent="0.25"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</row>
    <row r="277" spans="29:38" x14ac:dyDescent="0.25"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</row>
    <row r="278" spans="29:38" x14ac:dyDescent="0.25"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</row>
    <row r="279" spans="29:38" x14ac:dyDescent="0.25"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</row>
    <row r="280" spans="29:38" x14ac:dyDescent="0.25"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</row>
    <row r="281" spans="29:38" x14ac:dyDescent="0.25"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</row>
    <row r="282" spans="29:38" x14ac:dyDescent="0.25"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</row>
    <row r="283" spans="29:38" x14ac:dyDescent="0.25"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</row>
    <row r="284" spans="29:38" x14ac:dyDescent="0.25"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</row>
    <row r="285" spans="29:38" x14ac:dyDescent="0.25"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</row>
    <row r="286" spans="29:38" x14ac:dyDescent="0.25"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</row>
    <row r="287" spans="29:38" x14ac:dyDescent="0.25"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</row>
    <row r="288" spans="29:38" x14ac:dyDescent="0.25"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</row>
    <row r="289" spans="29:38" x14ac:dyDescent="0.25"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</row>
    <row r="290" spans="29:38" x14ac:dyDescent="0.25"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</row>
    <row r="291" spans="29:38" x14ac:dyDescent="0.25"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</row>
    <row r="292" spans="29:38" x14ac:dyDescent="0.25"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</row>
    <row r="293" spans="29:38" x14ac:dyDescent="0.25"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</row>
    <row r="294" spans="29:38" x14ac:dyDescent="0.25"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</row>
    <row r="295" spans="29:38" x14ac:dyDescent="0.25"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</row>
    <row r="296" spans="29:38" x14ac:dyDescent="0.25"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</row>
    <row r="297" spans="29:38" x14ac:dyDescent="0.25"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</row>
    <row r="298" spans="29:38" x14ac:dyDescent="0.25"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</row>
    <row r="299" spans="29:38" x14ac:dyDescent="0.25"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</row>
    <row r="300" spans="29:38" x14ac:dyDescent="0.25"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</row>
    <row r="301" spans="29:38" x14ac:dyDescent="0.25"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</row>
    <row r="302" spans="29:38" x14ac:dyDescent="0.25"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</row>
    <row r="303" spans="29:38" x14ac:dyDescent="0.25"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</row>
    <row r="304" spans="29:38" x14ac:dyDescent="0.25"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</row>
    <row r="305" spans="29:38" x14ac:dyDescent="0.25"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</row>
    <row r="306" spans="29:38" x14ac:dyDescent="0.25"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</row>
    <row r="307" spans="29:38" x14ac:dyDescent="0.25"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</row>
    <row r="308" spans="29:38" x14ac:dyDescent="0.25"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</row>
    <row r="309" spans="29:38" x14ac:dyDescent="0.25"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</row>
    <row r="310" spans="29:38" x14ac:dyDescent="0.25"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</row>
    <row r="311" spans="29:38" x14ac:dyDescent="0.25"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</row>
    <row r="312" spans="29:38" x14ac:dyDescent="0.25"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</row>
    <row r="313" spans="29:38" x14ac:dyDescent="0.25"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</row>
    <row r="314" spans="29:38" x14ac:dyDescent="0.25"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</row>
    <row r="315" spans="29:38" x14ac:dyDescent="0.25"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</row>
    <row r="316" spans="29:38" x14ac:dyDescent="0.25"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</row>
    <row r="317" spans="29:38" x14ac:dyDescent="0.25"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</row>
    <row r="318" spans="29:38" x14ac:dyDescent="0.25"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</row>
    <row r="319" spans="29:38" x14ac:dyDescent="0.25"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</row>
    <row r="320" spans="29:38" x14ac:dyDescent="0.25"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</row>
    <row r="321" spans="29:38" x14ac:dyDescent="0.25"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</row>
    <row r="322" spans="29:38" x14ac:dyDescent="0.25"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</row>
    <row r="323" spans="29:38" x14ac:dyDescent="0.25"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</row>
    <row r="324" spans="29:38" x14ac:dyDescent="0.25"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</row>
    <row r="325" spans="29:38" x14ac:dyDescent="0.25"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</row>
    <row r="326" spans="29:38" x14ac:dyDescent="0.25"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</row>
    <row r="327" spans="29:38" x14ac:dyDescent="0.25"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</row>
    <row r="328" spans="29:38" x14ac:dyDescent="0.25"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</row>
    <row r="329" spans="29:38" x14ac:dyDescent="0.25"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</row>
    <row r="330" spans="29:38" x14ac:dyDescent="0.25"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</row>
    <row r="331" spans="29:38" x14ac:dyDescent="0.25"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</row>
    <row r="332" spans="29:38" x14ac:dyDescent="0.25"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</row>
    <row r="333" spans="29:38" x14ac:dyDescent="0.25"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</row>
    <row r="334" spans="29:38" x14ac:dyDescent="0.25"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</row>
    <row r="335" spans="29:38" x14ac:dyDescent="0.25"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</row>
    <row r="336" spans="29:38" x14ac:dyDescent="0.25"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</row>
    <row r="337" spans="29:38" x14ac:dyDescent="0.25"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</row>
    <row r="338" spans="29:38" x14ac:dyDescent="0.25"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</row>
    <row r="339" spans="29:38" x14ac:dyDescent="0.25"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</row>
    <row r="340" spans="29:38" x14ac:dyDescent="0.25"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</row>
    <row r="341" spans="29:38" x14ac:dyDescent="0.25"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</row>
    <row r="342" spans="29:38" x14ac:dyDescent="0.25"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</row>
    <row r="343" spans="29:38" x14ac:dyDescent="0.25"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</row>
    <row r="344" spans="29:38" x14ac:dyDescent="0.25"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</row>
    <row r="345" spans="29:38" x14ac:dyDescent="0.25"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</row>
    <row r="346" spans="29:38" x14ac:dyDescent="0.25"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</row>
    <row r="347" spans="29:38" x14ac:dyDescent="0.25"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</row>
    <row r="348" spans="29:38" x14ac:dyDescent="0.25"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</row>
    <row r="349" spans="29:38" x14ac:dyDescent="0.25"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</row>
    <row r="350" spans="29:38" x14ac:dyDescent="0.25"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</row>
    <row r="351" spans="29:38" x14ac:dyDescent="0.25"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</row>
    <row r="352" spans="29:38" x14ac:dyDescent="0.25"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</row>
    <row r="353" spans="29:38" x14ac:dyDescent="0.25"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</row>
    <row r="354" spans="29:38" x14ac:dyDescent="0.25"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</row>
    <row r="355" spans="29:38" x14ac:dyDescent="0.25"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</row>
    <row r="356" spans="29:38" x14ac:dyDescent="0.25"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</row>
    <row r="357" spans="29:38" x14ac:dyDescent="0.25"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</row>
    <row r="358" spans="29:38" x14ac:dyDescent="0.25"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</row>
    <row r="359" spans="29:38" x14ac:dyDescent="0.25"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</row>
    <row r="360" spans="29:38" x14ac:dyDescent="0.25"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</row>
    <row r="361" spans="29:38" x14ac:dyDescent="0.25"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</row>
    <row r="362" spans="29:38" x14ac:dyDescent="0.25"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</row>
    <row r="363" spans="29:38" x14ac:dyDescent="0.25"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</row>
    <row r="364" spans="29:38" x14ac:dyDescent="0.25"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</row>
    <row r="365" spans="29:38" x14ac:dyDescent="0.25"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</row>
    <row r="366" spans="29:38" x14ac:dyDescent="0.25"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</row>
    <row r="367" spans="29:38" x14ac:dyDescent="0.25"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</row>
    <row r="368" spans="29:38" x14ac:dyDescent="0.25"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</row>
    <row r="369" spans="29:38" x14ac:dyDescent="0.25"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</row>
    <row r="370" spans="29:38" x14ac:dyDescent="0.25"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</row>
    <row r="371" spans="29:38" x14ac:dyDescent="0.25"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</row>
    <row r="372" spans="29:38" x14ac:dyDescent="0.25"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</row>
    <row r="373" spans="29:38" x14ac:dyDescent="0.25"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</row>
    <row r="374" spans="29:38" x14ac:dyDescent="0.25"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</row>
    <row r="375" spans="29:38" x14ac:dyDescent="0.25"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</row>
    <row r="376" spans="29:38" x14ac:dyDescent="0.25"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</row>
    <row r="377" spans="29:38" x14ac:dyDescent="0.25"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</row>
    <row r="378" spans="29:38" x14ac:dyDescent="0.25"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</row>
    <row r="379" spans="29:38" x14ac:dyDescent="0.25"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</row>
    <row r="380" spans="29:38" x14ac:dyDescent="0.25"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</row>
    <row r="381" spans="29:38" x14ac:dyDescent="0.25"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</row>
    <row r="382" spans="29:38" x14ac:dyDescent="0.25"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</row>
    <row r="383" spans="29:38" x14ac:dyDescent="0.25"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</row>
    <row r="384" spans="29:38" x14ac:dyDescent="0.25"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</row>
    <row r="385" spans="29:38" x14ac:dyDescent="0.25"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</row>
    <row r="386" spans="29:38" x14ac:dyDescent="0.25"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</row>
    <row r="387" spans="29:38" x14ac:dyDescent="0.25"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</row>
    <row r="388" spans="29:38" x14ac:dyDescent="0.25"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</row>
    <row r="389" spans="29:38" x14ac:dyDescent="0.25"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</row>
    <row r="390" spans="29:38" x14ac:dyDescent="0.25"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</row>
    <row r="391" spans="29:38" x14ac:dyDescent="0.25"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</row>
    <row r="392" spans="29:38" x14ac:dyDescent="0.25"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</row>
    <row r="393" spans="29:38" x14ac:dyDescent="0.25"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</row>
    <row r="394" spans="29:38" x14ac:dyDescent="0.25"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</row>
    <row r="395" spans="29:38" x14ac:dyDescent="0.25"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</row>
    <row r="396" spans="29:38" x14ac:dyDescent="0.25"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</row>
    <row r="397" spans="29:38" x14ac:dyDescent="0.25"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</row>
    <row r="398" spans="29:38" x14ac:dyDescent="0.25"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</row>
    <row r="399" spans="29:38" x14ac:dyDescent="0.25"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</row>
    <row r="400" spans="29:38" x14ac:dyDescent="0.25"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</row>
    <row r="401" spans="29:38" x14ac:dyDescent="0.25"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</row>
    <row r="402" spans="29:38" x14ac:dyDescent="0.25"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</row>
    <row r="403" spans="29:38" x14ac:dyDescent="0.25"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</row>
    <row r="404" spans="29:38" x14ac:dyDescent="0.25"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</row>
    <row r="405" spans="29:38" x14ac:dyDescent="0.25"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</row>
    <row r="406" spans="29:38" x14ac:dyDescent="0.25"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</row>
    <row r="407" spans="29:38" x14ac:dyDescent="0.25"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</row>
    <row r="408" spans="29:38" x14ac:dyDescent="0.25"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</row>
    <row r="409" spans="29:38" x14ac:dyDescent="0.25"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</row>
    <row r="410" spans="29:38" x14ac:dyDescent="0.25"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</row>
    <row r="411" spans="29:38" x14ac:dyDescent="0.25"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</row>
    <row r="412" spans="29:38" x14ac:dyDescent="0.25"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</row>
    <row r="413" spans="29:38" x14ac:dyDescent="0.25"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</row>
    <row r="414" spans="29:38" x14ac:dyDescent="0.25"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</row>
    <row r="415" spans="29:38" x14ac:dyDescent="0.25"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</row>
    <row r="416" spans="29:38" x14ac:dyDescent="0.25"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</row>
    <row r="417" spans="29:38" x14ac:dyDescent="0.25"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</row>
    <row r="418" spans="29:38" x14ac:dyDescent="0.25"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</row>
    <row r="419" spans="29:38" x14ac:dyDescent="0.25"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</row>
    <row r="420" spans="29:38" x14ac:dyDescent="0.25"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</row>
    <row r="421" spans="29:38" x14ac:dyDescent="0.25"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</row>
    <row r="422" spans="29:38" x14ac:dyDescent="0.25"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</row>
    <row r="423" spans="29:38" x14ac:dyDescent="0.25"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</row>
    <row r="424" spans="29:38" x14ac:dyDescent="0.25"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</row>
    <row r="425" spans="29:38" x14ac:dyDescent="0.25"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</row>
    <row r="426" spans="29:38" x14ac:dyDescent="0.25"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</row>
    <row r="427" spans="29:38" x14ac:dyDescent="0.25"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</row>
    <row r="428" spans="29:38" x14ac:dyDescent="0.25"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</row>
    <row r="429" spans="29:38" x14ac:dyDescent="0.25"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</row>
    <row r="430" spans="29:38" x14ac:dyDescent="0.25"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</row>
    <row r="431" spans="29:38" x14ac:dyDescent="0.25"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</row>
    <row r="432" spans="29:38" x14ac:dyDescent="0.25"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</row>
    <row r="433" spans="29:38" x14ac:dyDescent="0.25"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</row>
    <row r="434" spans="29:38" x14ac:dyDescent="0.25"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</row>
    <row r="435" spans="29:38" x14ac:dyDescent="0.25"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</row>
    <row r="436" spans="29:38" x14ac:dyDescent="0.25"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</row>
    <row r="437" spans="29:38" x14ac:dyDescent="0.25"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</row>
    <row r="438" spans="29:38" x14ac:dyDescent="0.25"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</row>
    <row r="439" spans="29:38" x14ac:dyDescent="0.25"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</row>
    <row r="440" spans="29:38" x14ac:dyDescent="0.25"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</row>
    <row r="441" spans="29:38" x14ac:dyDescent="0.25"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</row>
    <row r="442" spans="29:38" x14ac:dyDescent="0.25"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</row>
    <row r="443" spans="29:38" x14ac:dyDescent="0.25"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</row>
    <row r="444" spans="29:38" x14ac:dyDescent="0.25"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</row>
    <row r="445" spans="29:38" x14ac:dyDescent="0.25"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</row>
    <row r="446" spans="29:38" x14ac:dyDescent="0.25"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</row>
    <row r="447" spans="29:38" x14ac:dyDescent="0.25"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</row>
    <row r="448" spans="29:38" x14ac:dyDescent="0.25"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</row>
    <row r="449" spans="29:38" x14ac:dyDescent="0.25"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</row>
    <row r="450" spans="29:38" x14ac:dyDescent="0.25"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</row>
    <row r="451" spans="29:38" x14ac:dyDescent="0.25"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</row>
    <row r="452" spans="29:38" x14ac:dyDescent="0.25"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</row>
    <row r="453" spans="29:38" x14ac:dyDescent="0.25"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</row>
    <row r="454" spans="29:38" x14ac:dyDescent="0.25"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</row>
    <row r="455" spans="29:38" x14ac:dyDescent="0.25"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</row>
    <row r="456" spans="29:38" x14ac:dyDescent="0.25"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</row>
    <row r="457" spans="29:38" x14ac:dyDescent="0.25"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</row>
    <row r="458" spans="29:38" x14ac:dyDescent="0.25"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</row>
    <row r="459" spans="29:38" x14ac:dyDescent="0.25"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</row>
    <row r="460" spans="29:38" x14ac:dyDescent="0.25"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</row>
    <row r="461" spans="29:38" x14ac:dyDescent="0.25"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</row>
    <row r="462" spans="29:38" x14ac:dyDescent="0.25"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</row>
    <row r="463" spans="29:38" x14ac:dyDescent="0.25"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</row>
    <row r="464" spans="29:38" x14ac:dyDescent="0.25"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</row>
    <row r="465" spans="29:38" x14ac:dyDescent="0.25"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</row>
    <row r="466" spans="29:38" x14ac:dyDescent="0.25"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</row>
    <row r="467" spans="29:38" x14ac:dyDescent="0.25"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</row>
    <row r="468" spans="29:38" x14ac:dyDescent="0.25"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</row>
    <row r="469" spans="29:38" x14ac:dyDescent="0.25"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</row>
    <row r="470" spans="29:38" x14ac:dyDescent="0.25"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</row>
    <row r="471" spans="29:38" x14ac:dyDescent="0.25"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</row>
    <row r="472" spans="29:38" x14ac:dyDescent="0.25"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</row>
    <row r="473" spans="29:38" x14ac:dyDescent="0.25"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</row>
    <row r="474" spans="29:38" x14ac:dyDescent="0.25"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</row>
    <row r="475" spans="29:38" x14ac:dyDescent="0.25"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</row>
    <row r="476" spans="29:38" x14ac:dyDescent="0.25"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</row>
    <row r="477" spans="29:38" x14ac:dyDescent="0.25"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</row>
    <row r="478" spans="29:38" x14ac:dyDescent="0.25"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</row>
    <row r="479" spans="29:38" x14ac:dyDescent="0.25"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</row>
    <row r="480" spans="29:38" x14ac:dyDescent="0.25"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</row>
    <row r="481" spans="29:38" x14ac:dyDescent="0.25"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</row>
    <row r="482" spans="29:38" x14ac:dyDescent="0.25"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</row>
    <row r="483" spans="29:38" x14ac:dyDescent="0.25"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</row>
    <row r="484" spans="29:38" x14ac:dyDescent="0.25"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</row>
    <row r="485" spans="29:38" x14ac:dyDescent="0.25"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</row>
    <row r="486" spans="29:38" x14ac:dyDescent="0.25"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</row>
    <row r="487" spans="29:38" x14ac:dyDescent="0.25"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</row>
    <row r="488" spans="29:38" x14ac:dyDescent="0.25"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</row>
    <row r="489" spans="29:38" x14ac:dyDescent="0.25"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</row>
    <row r="490" spans="29:38" x14ac:dyDescent="0.25"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</row>
    <row r="491" spans="29:38" x14ac:dyDescent="0.25"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</row>
    <row r="492" spans="29:38" x14ac:dyDescent="0.25"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</row>
    <row r="493" spans="29:38" x14ac:dyDescent="0.25"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</row>
    <row r="494" spans="29:38" x14ac:dyDescent="0.25"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</row>
    <row r="495" spans="29:38" x14ac:dyDescent="0.25"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</row>
    <row r="496" spans="29:38" x14ac:dyDescent="0.25"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</row>
    <row r="497" spans="29:38" x14ac:dyDescent="0.25"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</row>
    <row r="498" spans="29:38" x14ac:dyDescent="0.25"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</row>
    <row r="499" spans="29:38" x14ac:dyDescent="0.25"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</row>
    <row r="500" spans="29:38" x14ac:dyDescent="0.25"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</row>
    <row r="501" spans="29:38" x14ac:dyDescent="0.25"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</row>
    <row r="502" spans="29:38" x14ac:dyDescent="0.25"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</row>
    <row r="503" spans="29:38" x14ac:dyDescent="0.25"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</row>
    <row r="504" spans="29:38" x14ac:dyDescent="0.25"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</row>
    <row r="505" spans="29:38" x14ac:dyDescent="0.25"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</row>
    <row r="506" spans="29:38" x14ac:dyDescent="0.25"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</row>
    <row r="507" spans="29:38" x14ac:dyDescent="0.25"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</row>
    <row r="508" spans="29:38" x14ac:dyDescent="0.25"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</row>
    <row r="509" spans="29:38" x14ac:dyDescent="0.25"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</row>
    <row r="510" spans="29:38" x14ac:dyDescent="0.25"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</row>
    <row r="511" spans="29:38" x14ac:dyDescent="0.25"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</row>
    <row r="512" spans="29:38" x14ac:dyDescent="0.25"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</row>
    <row r="513" spans="29:38" x14ac:dyDescent="0.25"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</row>
    <row r="514" spans="29:38" x14ac:dyDescent="0.25"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</row>
    <row r="515" spans="29:38" x14ac:dyDescent="0.25"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</row>
    <row r="516" spans="29:38" x14ac:dyDescent="0.25"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</row>
    <row r="517" spans="29:38" x14ac:dyDescent="0.25"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</row>
    <row r="518" spans="29:38" x14ac:dyDescent="0.25"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</row>
    <row r="519" spans="29:38" x14ac:dyDescent="0.25"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</row>
    <row r="520" spans="29:38" x14ac:dyDescent="0.25"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</row>
    <row r="521" spans="29:38" x14ac:dyDescent="0.25"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</row>
    <row r="522" spans="29:38" x14ac:dyDescent="0.25"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</row>
    <row r="523" spans="29:38" x14ac:dyDescent="0.25"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</row>
    <row r="524" spans="29:38" x14ac:dyDescent="0.25"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</row>
    <row r="525" spans="29:38" x14ac:dyDescent="0.25"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</row>
    <row r="526" spans="29:38" x14ac:dyDescent="0.25"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</row>
    <row r="527" spans="29:38" x14ac:dyDescent="0.25"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</row>
    <row r="528" spans="29:38" x14ac:dyDescent="0.25"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</row>
    <row r="529" spans="29:38" x14ac:dyDescent="0.25"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</row>
    <row r="530" spans="29:38" x14ac:dyDescent="0.25"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</row>
    <row r="531" spans="29:38" x14ac:dyDescent="0.25"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</row>
    <row r="532" spans="29:38" x14ac:dyDescent="0.25"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</row>
    <row r="533" spans="29:38" x14ac:dyDescent="0.25"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</row>
    <row r="534" spans="29:38" x14ac:dyDescent="0.25"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</row>
    <row r="535" spans="29:38" x14ac:dyDescent="0.25"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</row>
    <row r="536" spans="29:38" x14ac:dyDescent="0.25"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</row>
    <row r="537" spans="29:38" x14ac:dyDescent="0.25"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</row>
    <row r="538" spans="29:38" x14ac:dyDescent="0.25"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</row>
    <row r="539" spans="29:38" x14ac:dyDescent="0.25"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</row>
    <row r="540" spans="29:38" x14ac:dyDescent="0.25"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</row>
    <row r="541" spans="29:38" x14ac:dyDescent="0.25"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</row>
    <row r="542" spans="29:38" x14ac:dyDescent="0.25"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</row>
    <row r="543" spans="29:38" x14ac:dyDescent="0.25"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</row>
    <row r="544" spans="29:38" x14ac:dyDescent="0.25"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</row>
    <row r="545" spans="29:38" x14ac:dyDescent="0.25"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</row>
    <row r="546" spans="29:38" x14ac:dyDescent="0.25"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</row>
    <row r="547" spans="29:38" x14ac:dyDescent="0.25"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</row>
    <row r="548" spans="29:38" x14ac:dyDescent="0.25"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</row>
    <row r="549" spans="29:38" x14ac:dyDescent="0.25"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</row>
    <row r="550" spans="29:38" x14ac:dyDescent="0.25"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</row>
    <row r="551" spans="29:38" x14ac:dyDescent="0.25"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</row>
    <row r="552" spans="29:38" x14ac:dyDescent="0.25"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</row>
    <row r="553" spans="29:38" x14ac:dyDescent="0.25"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</row>
    <row r="554" spans="29:38" x14ac:dyDescent="0.25"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</row>
    <row r="555" spans="29:38" x14ac:dyDescent="0.25"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</row>
    <row r="556" spans="29:38" x14ac:dyDescent="0.25"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</row>
    <row r="557" spans="29:38" x14ac:dyDescent="0.25"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</row>
    <row r="558" spans="29:38" x14ac:dyDescent="0.25"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</row>
    <row r="559" spans="29:38" x14ac:dyDescent="0.25"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</row>
    <row r="560" spans="29:38" x14ac:dyDescent="0.25"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</row>
    <row r="561" spans="29:38" x14ac:dyDescent="0.25"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</row>
    <row r="562" spans="29:38" x14ac:dyDescent="0.25"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</row>
    <row r="563" spans="29:38" x14ac:dyDescent="0.25"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</row>
    <row r="564" spans="29:38" x14ac:dyDescent="0.25"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</row>
    <row r="565" spans="29:38" x14ac:dyDescent="0.25"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</row>
    <row r="566" spans="29:38" x14ac:dyDescent="0.25"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</row>
    <row r="567" spans="29:38" x14ac:dyDescent="0.25"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</row>
    <row r="568" spans="29:38" x14ac:dyDescent="0.25"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</row>
    <row r="569" spans="29:38" x14ac:dyDescent="0.25"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</row>
    <row r="570" spans="29:38" x14ac:dyDescent="0.25"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</row>
    <row r="571" spans="29:38" x14ac:dyDescent="0.25"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</row>
    <row r="572" spans="29:38" x14ac:dyDescent="0.25"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</row>
    <row r="573" spans="29:38" x14ac:dyDescent="0.25"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</row>
    <row r="574" spans="29:38" x14ac:dyDescent="0.25"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</row>
    <row r="575" spans="29:38" x14ac:dyDescent="0.25"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</row>
    <row r="576" spans="29:38" x14ac:dyDescent="0.25"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</row>
    <row r="577" spans="29:38" x14ac:dyDescent="0.25"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</row>
    <row r="578" spans="29:38" x14ac:dyDescent="0.25"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</row>
    <row r="579" spans="29:38" x14ac:dyDescent="0.25"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</row>
    <row r="580" spans="29:38" x14ac:dyDescent="0.25"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</row>
    <row r="581" spans="29:38" x14ac:dyDescent="0.25"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</row>
    <row r="582" spans="29:38" x14ac:dyDescent="0.25"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</row>
    <row r="583" spans="29:38" x14ac:dyDescent="0.25"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</row>
    <row r="584" spans="29:38" x14ac:dyDescent="0.25"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</row>
    <row r="585" spans="29:38" x14ac:dyDescent="0.25"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</row>
    <row r="586" spans="29:38" x14ac:dyDescent="0.25"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</row>
    <row r="587" spans="29:38" x14ac:dyDescent="0.25"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</row>
    <row r="588" spans="29:38" x14ac:dyDescent="0.25"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</row>
    <row r="589" spans="29:38" x14ac:dyDescent="0.25"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</row>
    <row r="590" spans="29:38" x14ac:dyDescent="0.25"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</row>
    <row r="591" spans="29:38" x14ac:dyDescent="0.25"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</row>
    <row r="592" spans="29:38" x14ac:dyDescent="0.25"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</row>
    <row r="593" spans="29:38" x14ac:dyDescent="0.25"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</row>
    <row r="594" spans="29:38" x14ac:dyDescent="0.25"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</row>
    <row r="595" spans="29:38" x14ac:dyDescent="0.25"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</row>
    <row r="596" spans="29:38" x14ac:dyDescent="0.25"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</row>
    <row r="597" spans="29:38" x14ac:dyDescent="0.25"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</row>
    <row r="598" spans="29:38" x14ac:dyDescent="0.25"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</row>
    <row r="599" spans="29:38" x14ac:dyDescent="0.25"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</row>
    <row r="600" spans="29:38" x14ac:dyDescent="0.25"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</row>
    <row r="601" spans="29:38" x14ac:dyDescent="0.25"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</row>
    <row r="602" spans="29:38" x14ac:dyDescent="0.25"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</row>
    <row r="603" spans="29:38" x14ac:dyDescent="0.25"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</row>
    <row r="604" spans="29:38" x14ac:dyDescent="0.25"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</row>
    <row r="605" spans="29:38" x14ac:dyDescent="0.25"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</row>
    <row r="606" spans="29:38" x14ac:dyDescent="0.25"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</row>
    <row r="607" spans="29:38" x14ac:dyDescent="0.25"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</row>
    <row r="608" spans="29:38" x14ac:dyDescent="0.25"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</row>
    <row r="609" spans="29:38" x14ac:dyDescent="0.25"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</row>
    <row r="610" spans="29:38" x14ac:dyDescent="0.25"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</row>
    <row r="611" spans="29:38" x14ac:dyDescent="0.25"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</row>
    <row r="612" spans="29:38" x14ac:dyDescent="0.25"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</row>
    <row r="613" spans="29:38" x14ac:dyDescent="0.25"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</row>
    <row r="614" spans="29:38" x14ac:dyDescent="0.25"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</row>
    <row r="615" spans="29:38" x14ac:dyDescent="0.25"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</row>
    <row r="616" spans="29:38" x14ac:dyDescent="0.25"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</row>
    <row r="617" spans="29:38" x14ac:dyDescent="0.25"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</row>
    <row r="618" spans="29:38" x14ac:dyDescent="0.25"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</row>
    <row r="619" spans="29:38" x14ac:dyDescent="0.25"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</row>
    <row r="620" spans="29:38" x14ac:dyDescent="0.25"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</row>
    <row r="621" spans="29:38" x14ac:dyDescent="0.25"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</row>
    <row r="622" spans="29:38" x14ac:dyDescent="0.25"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</row>
    <row r="623" spans="29:38" x14ac:dyDescent="0.25"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</row>
    <row r="624" spans="29:38" x14ac:dyDescent="0.25"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</row>
    <row r="625" spans="29:38" x14ac:dyDescent="0.25"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</row>
    <row r="626" spans="29:38" x14ac:dyDescent="0.25"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</row>
    <row r="627" spans="29:38" x14ac:dyDescent="0.25"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</row>
    <row r="628" spans="29:38" x14ac:dyDescent="0.25"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</row>
    <row r="629" spans="29:38" x14ac:dyDescent="0.25"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</row>
    <row r="630" spans="29:38" x14ac:dyDescent="0.25"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</row>
    <row r="631" spans="29:38" x14ac:dyDescent="0.25"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</row>
    <row r="632" spans="29:38" x14ac:dyDescent="0.25"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</row>
    <row r="633" spans="29:38" x14ac:dyDescent="0.25"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</row>
    <row r="634" spans="29:38" x14ac:dyDescent="0.25"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</row>
    <row r="635" spans="29:38" x14ac:dyDescent="0.25"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</row>
    <row r="636" spans="29:38" x14ac:dyDescent="0.25"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</row>
    <row r="637" spans="29:38" x14ac:dyDescent="0.25"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</row>
    <row r="638" spans="29:38" x14ac:dyDescent="0.25"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</row>
    <row r="639" spans="29:38" x14ac:dyDescent="0.25"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</row>
    <row r="640" spans="29:38" x14ac:dyDescent="0.25"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</row>
    <row r="641" spans="29:38" x14ac:dyDescent="0.25"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</row>
    <row r="642" spans="29:38" x14ac:dyDescent="0.25"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</row>
    <row r="643" spans="29:38" x14ac:dyDescent="0.25"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</row>
    <row r="644" spans="29:38" x14ac:dyDescent="0.25"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</row>
    <row r="645" spans="29:38" x14ac:dyDescent="0.25"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</row>
    <row r="646" spans="29:38" x14ac:dyDescent="0.25"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</row>
    <row r="647" spans="29:38" x14ac:dyDescent="0.25"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</row>
    <row r="648" spans="29:38" x14ac:dyDescent="0.25"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</row>
    <row r="649" spans="29:38" x14ac:dyDescent="0.25"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</row>
    <row r="650" spans="29:38" x14ac:dyDescent="0.25"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</row>
    <row r="651" spans="29:38" x14ac:dyDescent="0.25"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</row>
    <row r="652" spans="29:38" x14ac:dyDescent="0.25"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</row>
    <row r="653" spans="29:38" x14ac:dyDescent="0.25"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</row>
    <row r="654" spans="29:38" x14ac:dyDescent="0.25"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</row>
    <row r="655" spans="29:38" x14ac:dyDescent="0.25"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</row>
    <row r="656" spans="29:38" x14ac:dyDescent="0.25"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</row>
    <row r="657" spans="29:38" x14ac:dyDescent="0.25"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</row>
    <row r="658" spans="29:38" x14ac:dyDescent="0.25"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</row>
    <row r="659" spans="29:38" x14ac:dyDescent="0.25"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</row>
    <row r="660" spans="29:38" x14ac:dyDescent="0.25"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</row>
    <row r="661" spans="29:38" x14ac:dyDescent="0.25"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</row>
    <row r="662" spans="29:38" x14ac:dyDescent="0.25"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</row>
    <row r="663" spans="29:38" x14ac:dyDescent="0.25"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</row>
    <row r="664" spans="29:38" x14ac:dyDescent="0.25"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</row>
    <row r="665" spans="29:38" x14ac:dyDescent="0.25"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</row>
    <row r="666" spans="29:38" x14ac:dyDescent="0.25"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</row>
    <row r="667" spans="29:38" x14ac:dyDescent="0.25"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</row>
    <row r="668" spans="29:38" x14ac:dyDescent="0.25"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</row>
    <row r="669" spans="29:38" x14ac:dyDescent="0.25"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</row>
    <row r="670" spans="29:38" x14ac:dyDescent="0.25"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</row>
    <row r="671" spans="29:38" x14ac:dyDescent="0.25"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</row>
    <row r="672" spans="29:38" x14ac:dyDescent="0.25"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</row>
    <row r="673" spans="29:38" x14ac:dyDescent="0.25"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</row>
    <row r="674" spans="29:38" x14ac:dyDescent="0.25"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</row>
    <row r="675" spans="29:38" x14ac:dyDescent="0.25"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</row>
    <row r="676" spans="29:38" x14ac:dyDescent="0.25"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</row>
    <row r="677" spans="29:38" x14ac:dyDescent="0.25"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</row>
    <row r="678" spans="29:38" x14ac:dyDescent="0.25"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</row>
    <row r="679" spans="29:38" x14ac:dyDescent="0.25"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</row>
    <row r="680" spans="29:38" x14ac:dyDescent="0.25"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</row>
    <row r="681" spans="29:38" x14ac:dyDescent="0.25"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</row>
    <row r="682" spans="29:38" x14ac:dyDescent="0.25"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</row>
    <row r="683" spans="29:38" x14ac:dyDescent="0.25"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</row>
    <row r="684" spans="29:38" x14ac:dyDescent="0.25"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</row>
    <row r="685" spans="29:38" x14ac:dyDescent="0.25"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</row>
    <row r="686" spans="29:38" x14ac:dyDescent="0.25"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</row>
    <row r="687" spans="29:38" x14ac:dyDescent="0.25"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</row>
    <row r="688" spans="29:38" x14ac:dyDescent="0.25"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</row>
    <row r="689" spans="29:38" x14ac:dyDescent="0.25"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</row>
    <row r="690" spans="29:38" x14ac:dyDescent="0.25"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</row>
    <row r="691" spans="29:38" x14ac:dyDescent="0.25"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</row>
    <row r="692" spans="29:38" x14ac:dyDescent="0.25"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</row>
    <row r="693" spans="29:38" x14ac:dyDescent="0.25"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</row>
    <row r="694" spans="29:38" x14ac:dyDescent="0.25"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</row>
    <row r="695" spans="29:38" x14ac:dyDescent="0.25"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</row>
    <row r="696" spans="29:38" x14ac:dyDescent="0.25"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</row>
    <row r="697" spans="29:38" x14ac:dyDescent="0.25"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</row>
    <row r="698" spans="29:38" x14ac:dyDescent="0.25"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</row>
    <row r="699" spans="29:38" x14ac:dyDescent="0.25"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</row>
    <row r="700" spans="29:38" x14ac:dyDescent="0.25"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</row>
    <row r="701" spans="29:38" x14ac:dyDescent="0.25"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</row>
    <row r="702" spans="29:38" x14ac:dyDescent="0.25"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</row>
    <row r="703" spans="29:38" x14ac:dyDescent="0.25"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</row>
    <row r="704" spans="29:38" x14ac:dyDescent="0.25"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</row>
    <row r="705" spans="29:38" x14ac:dyDescent="0.25"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</row>
    <row r="706" spans="29:38" x14ac:dyDescent="0.25"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</row>
    <row r="707" spans="29:38" x14ac:dyDescent="0.25"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</row>
    <row r="708" spans="29:38" x14ac:dyDescent="0.25"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</row>
    <row r="709" spans="29:38" x14ac:dyDescent="0.25"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</row>
    <row r="710" spans="29:38" x14ac:dyDescent="0.25"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</row>
    <row r="711" spans="29:38" x14ac:dyDescent="0.25"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</row>
    <row r="712" spans="29:38" x14ac:dyDescent="0.25"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</row>
    <row r="713" spans="29:38" x14ac:dyDescent="0.25"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</row>
    <row r="714" spans="29:38" x14ac:dyDescent="0.25"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</row>
    <row r="715" spans="29:38" x14ac:dyDescent="0.25"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</row>
    <row r="716" spans="29:38" x14ac:dyDescent="0.25"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</row>
    <row r="717" spans="29:38" x14ac:dyDescent="0.25"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</row>
    <row r="718" spans="29:38" x14ac:dyDescent="0.25"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</row>
    <row r="719" spans="29:38" x14ac:dyDescent="0.25"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</row>
    <row r="720" spans="29:38" x14ac:dyDescent="0.25"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</row>
    <row r="721" spans="29:38" x14ac:dyDescent="0.25"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</row>
    <row r="722" spans="29:38" x14ac:dyDescent="0.25"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</row>
    <row r="723" spans="29:38" x14ac:dyDescent="0.25"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</row>
    <row r="724" spans="29:38" x14ac:dyDescent="0.25"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</row>
    <row r="725" spans="29:38" x14ac:dyDescent="0.25"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</row>
    <row r="726" spans="29:38" x14ac:dyDescent="0.25"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</row>
    <row r="727" spans="29:38" x14ac:dyDescent="0.25"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</row>
    <row r="728" spans="29:38" x14ac:dyDescent="0.25"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</row>
    <row r="729" spans="29:38" x14ac:dyDescent="0.25"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</row>
    <row r="730" spans="29:38" x14ac:dyDescent="0.25"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</row>
    <row r="731" spans="29:38" x14ac:dyDescent="0.25"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</row>
    <row r="732" spans="29:38" x14ac:dyDescent="0.25"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</row>
    <row r="733" spans="29:38" x14ac:dyDescent="0.25"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</row>
    <row r="734" spans="29:38" x14ac:dyDescent="0.25"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</row>
    <row r="735" spans="29:38" x14ac:dyDescent="0.25"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</row>
    <row r="736" spans="29:38" x14ac:dyDescent="0.25"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</row>
    <row r="737" spans="29:38" x14ac:dyDescent="0.25"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</row>
    <row r="738" spans="29:38" x14ac:dyDescent="0.25"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</row>
    <row r="739" spans="29:38" x14ac:dyDescent="0.25"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</row>
    <row r="740" spans="29:38" x14ac:dyDescent="0.25"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</row>
    <row r="741" spans="29:38" x14ac:dyDescent="0.25"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</row>
    <row r="742" spans="29:38" x14ac:dyDescent="0.25"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</row>
    <row r="743" spans="29:38" x14ac:dyDescent="0.25"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</row>
    <row r="744" spans="29:38" x14ac:dyDescent="0.25"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</row>
    <row r="745" spans="29:38" x14ac:dyDescent="0.25"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</row>
    <row r="746" spans="29:38" x14ac:dyDescent="0.25"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</row>
    <row r="747" spans="29:38" x14ac:dyDescent="0.25"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</row>
    <row r="748" spans="29:38" x14ac:dyDescent="0.25"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</row>
    <row r="749" spans="29:38" x14ac:dyDescent="0.25"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</row>
    <row r="750" spans="29:38" x14ac:dyDescent="0.25"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</row>
    <row r="751" spans="29:38" x14ac:dyDescent="0.25"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</row>
    <row r="752" spans="29:38" x14ac:dyDescent="0.25"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</row>
    <row r="753" spans="29:38" x14ac:dyDescent="0.25"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</row>
    <row r="754" spans="29:38" x14ac:dyDescent="0.25"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</row>
    <row r="755" spans="29:38" x14ac:dyDescent="0.25"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</row>
    <row r="756" spans="29:38" x14ac:dyDescent="0.25"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</row>
    <row r="757" spans="29:38" x14ac:dyDescent="0.25"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</row>
    <row r="758" spans="29:38" x14ac:dyDescent="0.25"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</row>
    <row r="759" spans="29:38" x14ac:dyDescent="0.25"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</row>
    <row r="760" spans="29:38" x14ac:dyDescent="0.25"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</row>
    <row r="761" spans="29:38" x14ac:dyDescent="0.25"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</row>
    <row r="762" spans="29:38" x14ac:dyDescent="0.25"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</row>
    <row r="763" spans="29:38" x14ac:dyDescent="0.25"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</row>
    <row r="764" spans="29:38" x14ac:dyDescent="0.25"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</row>
    <row r="765" spans="29:38" x14ac:dyDescent="0.25"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</row>
    <row r="766" spans="29:38" x14ac:dyDescent="0.25"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</row>
    <row r="767" spans="29:38" x14ac:dyDescent="0.25"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</row>
    <row r="768" spans="29:38" x14ac:dyDescent="0.25"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</row>
    <row r="769" spans="29:38" x14ac:dyDescent="0.25"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</row>
    <row r="770" spans="29:38" x14ac:dyDescent="0.25"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</row>
    <row r="771" spans="29:38" x14ac:dyDescent="0.25"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</row>
    <row r="772" spans="29:38" x14ac:dyDescent="0.25"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</row>
    <row r="773" spans="29:38" x14ac:dyDescent="0.25"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</row>
    <row r="774" spans="29:38" x14ac:dyDescent="0.25"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</row>
    <row r="775" spans="29:38" x14ac:dyDescent="0.25"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</row>
    <row r="776" spans="29:38" x14ac:dyDescent="0.25"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</row>
    <row r="777" spans="29:38" x14ac:dyDescent="0.25"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</row>
    <row r="778" spans="29:38" x14ac:dyDescent="0.25"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</row>
    <row r="779" spans="29:38" x14ac:dyDescent="0.25"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</row>
    <row r="780" spans="29:38" x14ac:dyDescent="0.25"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</row>
    <row r="781" spans="29:38" x14ac:dyDescent="0.25"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</row>
    <row r="782" spans="29:38" x14ac:dyDescent="0.25"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</row>
    <row r="783" spans="29:38" x14ac:dyDescent="0.25"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</row>
    <row r="784" spans="29:38" x14ac:dyDescent="0.25"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</row>
    <row r="785" spans="29:38" x14ac:dyDescent="0.25"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</row>
    <row r="786" spans="29:38" x14ac:dyDescent="0.25"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</row>
    <row r="787" spans="29:38" x14ac:dyDescent="0.25"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</row>
    <row r="788" spans="29:38" x14ac:dyDescent="0.25"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</row>
    <row r="789" spans="29:38" x14ac:dyDescent="0.25"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</row>
    <row r="790" spans="29:38" x14ac:dyDescent="0.25"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</row>
    <row r="791" spans="29:38" x14ac:dyDescent="0.25"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</row>
    <row r="792" spans="29:38" x14ac:dyDescent="0.25"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</row>
    <row r="793" spans="29:38" x14ac:dyDescent="0.25"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</row>
    <row r="794" spans="29:38" x14ac:dyDescent="0.25"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</row>
    <row r="795" spans="29:38" x14ac:dyDescent="0.25"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</row>
    <row r="796" spans="29:38" x14ac:dyDescent="0.25"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</row>
    <row r="797" spans="29:38" x14ac:dyDescent="0.25"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</row>
    <row r="798" spans="29:38" x14ac:dyDescent="0.25"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</row>
    <row r="799" spans="29:38" x14ac:dyDescent="0.25"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</row>
    <row r="800" spans="29:38" x14ac:dyDescent="0.25"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</row>
    <row r="801" spans="29:38" x14ac:dyDescent="0.25"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</row>
    <row r="802" spans="29:38" x14ac:dyDescent="0.25"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</row>
    <row r="803" spans="29:38" x14ac:dyDescent="0.25"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</row>
    <row r="804" spans="29:38" x14ac:dyDescent="0.25"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</row>
    <row r="805" spans="29:38" x14ac:dyDescent="0.25"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</row>
    <row r="806" spans="29:38" x14ac:dyDescent="0.25"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</row>
    <row r="807" spans="29:38" x14ac:dyDescent="0.25"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</row>
    <row r="808" spans="29:38" x14ac:dyDescent="0.25"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</row>
    <row r="809" spans="29:38" x14ac:dyDescent="0.25"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</row>
    <row r="810" spans="29:38" x14ac:dyDescent="0.25"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</row>
    <row r="811" spans="29:38" x14ac:dyDescent="0.25"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</row>
    <row r="812" spans="29:38" x14ac:dyDescent="0.25"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</row>
    <row r="813" spans="29:38" x14ac:dyDescent="0.25"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</row>
    <row r="814" spans="29:38" x14ac:dyDescent="0.25"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</row>
    <row r="815" spans="29:38" x14ac:dyDescent="0.25"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</row>
    <row r="816" spans="29:38" x14ac:dyDescent="0.25"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</row>
    <row r="817" spans="29:38" x14ac:dyDescent="0.25"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</row>
    <row r="818" spans="29:38" x14ac:dyDescent="0.25"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</row>
    <row r="819" spans="29:38" x14ac:dyDescent="0.25"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</row>
    <row r="820" spans="29:38" x14ac:dyDescent="0.25"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</row>
    <row r="821" spans="29:38" x14ac:dyDescent="0.25"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</row>
    <row r="822" spans="29:38" x14ac:dyDescent="0.25"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</row>
    <row r="823" spans="29:38" x14ac:dyDescent="0.25"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</row>
    <row r="824" spans="29:38" x14ac:dyDescent="0.25"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</row>
    <row r="825" spans="29:38" x14ac:dyDescent="0.25"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</row>
    <row r="826" spans="29:38" x14ac:dyDescent="0.25"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</row>
    <row r="827" spans="29:38" x14ac:dyDescent="0.25"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</row>
    <row r="828" spans="29:38" x14ac:dyDescent="0.25"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</row>
    <row r="829" spans="29:38" x14ac:dyDescent="0.25"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</row>
    <row r="830" spans="29:38" x14ac:dyDescent="0.25"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</row>
    <row r="831" spans="29:38" x14ac:dyDescent="0.25"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</row>
    <row r="832" spans="29:38" x14ac:dyDescent="0.25"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</row>
    <row r="833" spans="29:38" x14ac:dyDescent="0.25"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</row>
    <row r="834" spans="29:38" x14ac:dyDescent="0.25"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</row>
    <row r="835" spans="29:38" x14ac:dyDescent="0.25"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</row>
    <row r="836" spans="29:38" x14ac:dyDescent="0.25"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</row>
    <row r="837" spans="29:38" x14ac:dyDescent="0.25"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</row>
    <row r="838" spans="29:38" x14ac:dyDescent="0.25"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</row>
    <row r="839" spans="29:38" x14ac:dyDescent="0.25"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</row>
    <row r="840" spans="29:38" x14ac:dyDescent="0.25"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</row>
    <row r="841" spans="29:38" x14ac:dyDescent="0.25"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</row>
    <row r="842" spans="29:38" x14ac:dyDescent="0.25"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</row>
    <row r="843" spans="29:38" x14ac:dyDescent="0.25"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</row>
    <row r="844" spans="29:38" x14ac:dyDescent="0.25"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</row>
    <row r="845" spans="29:38" x14ac:dyDescent="0.25"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</row>
    <row r="846" spans="29:38" x14ac:dyDescent="0.25"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</row>
    <row r="847" spans="29:38" x14ac:dyDescent="0.25"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</row>
    <row r="848" spans="29:38" x14ac:dyDescent="0.25"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</row>
    <row r="849" spans="29:38" x14ac:dyDescent="0.25"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</row>
    <row r="850" spans="29:38" x14ac:dyDescent="0.25"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</row>
    <row r="851" spans="29:38" x14ac:dyDescent="0.25"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</row>
    <row r="852" spans="29:38" x14ac:dyDescent="0.25"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</row>
    <row r="853" spans="29:38" x14ac:dyDescent="0.25"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</row>
    <row r="854" spans="29:38" x14ac:dyDescent="0.25"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</row>
    <row r="855" spans="29:38" x14ac:dyDescent="0.25"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</row>
    <row r="856" spans="29:38" x14ac:dyDescent="0.25"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</row>
    <row r="857" spans="29:38" x14ac:dyDescent="0.25"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</row>
    <row r="858" spans="29:38" x14ac:dyDescent="0.25"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</row>
    <row r="859" spans="29:38" x14ac:dyDescent="0.25"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</row>
    <row r="860" spans="29:38" x14ac:dyDescent="0.25"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</row>
    <row r="861" spans="29:38" x14ac:dyDescent="0.25"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</row>
    <row r="862" spans="29:38" x14ac:dyDescent="0.25"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</row>
    <row r="863" spans="29:38" x14ac:dyDescent="0.25"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</row>
    <row r="864" spans="29:38" x14ac:dyDescent="0.25"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</row>
    <row r="865" spans="29:38" x14ac:dyDescent="0.25"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</row>
    <row r="866" spans="29:38" x14ac:dyDescent="0.25"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</row>
    <row r="867" spans="29:38" x14ac:dyDescent="0.25"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</row>
    <row r="868" spans="29:38" x14ac:dyDescent="0.25"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</row>
    <row r="869" spans="29:38" x14ac:dyDescent="0.25"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</row>
    <row r="870" spans="29:38" x14ac:dyDescent="0.25"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</row>
    <row r="871" spans="29:38" x14ac:dyDescent="0.25"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</row>
    <row r="872" spans="29:38" x14ac:dyDescent="0.25"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</row>
    <row r="873" spans="29:38" x14ac:dyDescent="0.25"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</row>
    <row r="874" spans="29:38" x14ac:dyDescent="0.25"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</row>
    <row r="875" spans="29:38" x14ac:dyDescent="0.25"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</row>
    <row r="876" spans="29:38" x14ac:dyDescent="0.25"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</row>
    <row r="877" spans="29:38" x14ac:dyDescent="0.25"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</row>
    <row r="878" spans="29:38" x14ac:dyDescent="0.25"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</row>
    <row r="879" spans="29:38" x14ac:dyDescent="0.25"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</row>
    <row r="880" spans="29:38" x14ac:dyDescent="0.25"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</row>
    <row r="881" spans="29:38" x14ac:dyDescent="0.25"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</row>
    <row r="882" spans="29:38" x14ac:dyDescent="0.25"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</row>
    <row r="883" spans="29:38" x14ac:dyDescent="0.25"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</row>
    <row r="884" spans="29:38" x14ac:dyDescent="0.25"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</row>
    <row r="885" spans="29:38" x14ac:dyDescent="0.25"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</row>
    <row r="886" spans="29:38" x14ac:dyDescent="0.25"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</row>
    <row r="887" spans="29:38" x14ac:dyDescent="0.25"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</row>
    <row r="888" spans="29:38" x14ac:dyDescent="0.25"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</row>
    <row r="889" spans="29:38" x14ac:dyDescent="0.25"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</row>
    <row r="890" spans="29:38" x14ac:dyDescent="0.25"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</row>
    <row r="891" spans="29:38" x14ac:dyDescent="0.25"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</row>
    <row r="892" spans="29:38" x14ac:dyDescent="0.25"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</row>
    <row r="893" spans="29:38" x14ac:dyDescent="0.25"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</row>
    <row r="894" spans="29:38" x14ac:dyDescent="0.25"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</row>
    <row r="895" spans="29:38" x14ac:dyDescent="0.25"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</row>
    <row r="896" spans="29:38" x14ac:dyDescent="0.25"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</row>
    <row r="897" spans="29:38" x14ac:dyDescent="0.25"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</row>
    <row r="898" spans="29:38" x14ac:dyDescent="0.25"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</row>
    <row r="899" spans="29:38" x14ac:dyDescent="0.25"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</row>
    <row r="900" spans="29:38" x14ac:dyDescent="0.25"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</row>
    <row r="901" spans="29:38" x14ac:dyDescent="0.25"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</row>
    <row r="902" spans="29:38" x14ac:dyDescent="0.25"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</row>
    <row r="903" spans="29:38" x14ac:dyDescent="0.25"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</row>
    <row r="904" spans="29:38" x14ac:dyDescent="0.25"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</row>
    <row r="905" spans="29:38" x14ac:dyDescent="0.25"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</row>
    <row r="906" spans="29:38" x14ac:dyDescent="0.25"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</row>
    <row r="907" spans="29:38" x14ac:dyDescent="0.25"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</row>
    <row r="908" spans="29:38" x14ac:dyDescent="0.25"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</row>
    <row r="909" spans="29:38" x14ac:dyDescent="0.25"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</row>
    <row r="910" spans="29:38" x14ac:dyDescent="0.25"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</row>
    <row r="911" spans="29:38" x14ac:dyDescent="0.25"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</row>
    <row r="912" spans="29:38" x14ac:dyDescent="0.25"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</row>
    <row r="913" spans="29:38" x14ac:dyDescent="0.25"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</row>
    <row r="914" spans="29:38" x14ac:dyDescent="0.25"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</row>
    <row r="915" spans="29:38" x14ac:dyDescent="0.25"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</row>
    <row r="916" spans="29:38" x14ac:dyDescent="0.25"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</row>
    <row r="917" spans="29:38" x14ac:dyDescent="0.25"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</row>
    <row r="918" spans="29:38" x14ac:dyDescent="0.25"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</row>
    <row r="919" spans="29:38" x14ac:dyDescent="0.25"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</row>
    <row r="920" spans="29:38" x14ac:dyDescent="0.25"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</row>
    <row r="921" spans="29:38" x14ac:dyDescent="0.25"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</row>
    <row r="922" spans="29:38" x14ac:dyDescent="0.25"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</row>
    <row r="923" spans="29:38" x14ac:dyDescent="0.25"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</row>
    <row r="924" spans="29:38" x14ac:dyDescent="0.25"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</row>
    <row r="925" spans="29:38" x14ac:dyDescent="0.25"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</row>
    <row r="926" spans="29:38" x14ac:dyDescent="0.25"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</row>
    <row r="927" spans="29:38" x14ac:dyDescent="0.25"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</row>
    <row r="928" spans="29:38" x14ac:dyDescent="0.25"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</row>
    <row r="929" spans="29:38" x14ac:dyDescent="0.25"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</row>
    <row r="930" spans="29:38" x14ac:dyDescent="0.25"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</row>
    <row r="931" spans="29:38" x14ac:dyDescent="0.25"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</row>
    <row r="932" spans="29:38" x14ac:dyDescent="0.25"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</row>
    <row r="933" spans="29:38" x14ac:dyDescent="0.25"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</row>
    <row r="934" spans="29:38" x14ac:dyDescent="0.25"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</row>
    <row r="935" spans="29:38" x14ac:dyDescent="0.25"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</row>
    <row r="936" spans="29:38" x14ac:dyDescent="0.25"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</row>
    <row r="937" spans="29:38" x14ac:dyDescent="0.25"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</row>
    <row r="938" spans="29:38" x14ac:dyDescent="0.25"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</row>
    <row r="939" spans="29:38" x14ac:dyDescent="0.25"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</row>
    <row r="940" spans="29:38" x14ac:dyDescent="0.25"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</row>
    <row r="941" spans="29:38" x14ac:dyDescent="0.25"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</row>
    <row r="942" spans="29:38" x14ac:dyDescent="0.25"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</row>
    <row r="943" spans="29:38" x14ac:dyDescent="0.25"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</row>
    <row r="944" spans="29:38" x14ac:dyDescent="0.25"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</row>
    <row r="945" spans="29:38" x14ac:dyDescent="0.25"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</row>
    <row r="946" spans="29:38" x14ac:dyDescent="0.25"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</row>
    <row r="947" spans="29:38" x14ac:dyDescent="0.25"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</row>
    <row r="948" spans="29:38" x14ac:dyDescent="0.25"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</row>
    <row r="949" spans="29:38" x14ac:dyDescent="0.25"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</row>
    <row r="950" spans="29:38" x14ac:dyDescent="0.25"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</row>
    <row r="951" spans="29:38" x14ac:dyDescent="0.25"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</row>
    <row r="952" spans="29:38" x14ac:dyDescent="0.25"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</row>
    <row r="953" spans="29:38" x14ac:dyDescent="0.25"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</row>
    <row r="954" spans="29:38" x14ac:dyDescent="0.25"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</row>
    <row r="955" spans="29:38" x14ac:dyDescent="0.25"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</row>
    <row r="956" spans="29:38" x14ac:dyDescent="0.25"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</row>
    <row r="957" spans="29:38" x14ac:dyDescent="0.25"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</row>
    <row r="958" spans="29:38" x14ac:dyDescent="0.25"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</row>
    <row r="959" spans="29:38" x14ac:dyDescent="0.25"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</row>
    <row r="960" spans="29:38" x14ac:dyDescent="0.25"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</row>
    <row r="961" spans="29:38" x14ac:dyDescent="0.25"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</row>
    <row r="962" spans="29:38" x14ac:dyDescent="0.25"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</row>
    <row r="963" spans="29:38" x14ac:dyDescent="0.25"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</row>
    <row r="964" spans="29:38" x14ac:dyDescent="0.25"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</row>
    <row r="965" spans="29:38" x14ac:dyDescent="0.25"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</row>
    <row r="966" spans="29:38" x14ac:dyDescent="0.25"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</row>
    <row r="967" spans="29:38" x14ac:dyDescent="0.25"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</row>
    <row r="968" spans="29:38" x14ac:dyDescent="0.25"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</row>
    <row r="969" spans="29:38" x14ac:dyDescent="0.25"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</row>
    <row r="970" spans="29:38" x14ac:dyDescent="0.25"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</row>
    <row r="971" spans="29:38" x14ac:dyDescent="0.25"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</row>
    <row r="972" spans="29:38" x14ac:dyDescent="0.25"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</row>
    <row r="973" spans="29:38" x14ac:dyDescent="0.25"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</row>
    <row r="974" spans="29:38" x14ac:dyDescent="0.25"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</row>
    <row r="975" spans="29:38" x14ac:dyDescent="0.25"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</row>
    <row r="976" spans="29:38" x14ac:dyDescent="0.25"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</row>
    <row r="977" spans="29:38" x14ac:dyDescent="0.25"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</row>
    <row r="978" spans="29:38" x14ac:dyDescent="0.25"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</row>
    <row r="979" spans="29:38" x14ac:dyDescent="0.25"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</row>
    <row r="980" spans="29:38" x14ac:dyDescent="0.25"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</row>
    <row r="981" spans="29:38" x14ac:dyDescent="0.25"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</row>
    <row r="982" spans="29:38" x14ac:dyDescent="0.25"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</row>
    <row r="983" spans="29:38" x14ac:dyDescent="0.25"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</row>
    <row r="984" spans="29:38" x14ac:dyDescent="0.25"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</row>
    <row r="985" spans="29:38" x14ac:dyDescent="0.25"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</row>
    <row r="986" spans="29:38" x14ac:dyDescent="0.25"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</row>
    <row r="987" spans="29:38" x14ac:dyDescent="0.25"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</row>
    <row r="988" spans="29:38" x14ac:dyDescent="0.25"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</row>
    <row r="989" spans="29:38" x14ac:dyDescent="0.25"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</row>
    <row r="990" spans="29:38" x14ac:dyDescent="0.25"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</row>
    <row r="991" spans="29:38" x14ac:dyDescent="0.25"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</row>
    <row r="992" spans="29:38" x14ac:dyDescent="0.25"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</row>
    <row r="993" spans="29:38" x14ac:dyDescent="0.25"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</row>
    <row r="994" spans="29:38" x14ac:dyDescent="0.25"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</row>
    <row r="995" spans="29:38" x14ac:dyDescent="0.25"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</row>
    <row r="996" spans="29:38" x14ac:dyDescent="0.25"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</row>
    <row r="997" spans="29:38" x14ac:dyDescent="0.25"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</row>
    <row r="998" spans="29:38" x14ac:dyDescent="0.25"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</row>
    <row r="999" spans="29:38" x14ac:dyDescent="0.25"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</row>
    <row r="1000" spans="29:38" x14ac:dyDescent="0.25"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</row>
    <row r="1001" spans="29:38" x14ac:dyDescent="0.25"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</row>
    <row r="1002" spans="29:38" x14ac:dyDescent="0.25"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</row>
    <row r="1003" spans="29:38" x14ac:dyDescent="0.25"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</row>
    <row r="1004" spans="29:38" x14ac:dyDescent="0.25"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</row>
    <row r="1005" spans="29:38" x14ac:dyDescent="0.25"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</row>
    <row r="1006" spans="29:38" x14ac:dyDescent="0.25"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</row>
    <row r="1007" spans="29:38" x14ac:dyDescent="0.25"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</row>
    <row r="1008" spans="29:38" x14ac:dyDescent="0.25"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</row>
    <row r="1009" spans="29:38" x14ac:dyDescent="0.25"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</row>
    <row r="1010" spans="29:38" x14ac:dyDescent="0.25"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</row>
    <row r="1011" spans="29:38" x14ac:dyDescent="0.25"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</row>
    <row r="1012" spans="29:38" x14ac:dyDescent="0.25"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</row>
    <row r="1013" spans="29:38" x14ac:dyDescent="0.25"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</row>
    <row r="1014" spans="29:38" x14ac:dyDescent="0.25"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</row>
    <row r="1015" spans="29:38" x14ac:dyDescent="0.25"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</row>
    <row r="1016" spans="29:38" x14ac:dyDescent="0.25"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</row>
    <row r="1017" spans="29:38" x14ac:dyDescent="0.25"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</row>
    <row r="1018" spans="29:38" x14ac:dyDescent="0.25"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</row>
    <row r="1019" spans="29:38" x14ac:dyDescent="0.25"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</row>
    <row r="1020" spans="29:38" x14ac:dyDescent="0.25"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</row>
    <row r="1021" spans="29:38" x14ac:dyDescent="0.25"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</row>
    <row r="1022" spans="29:38" x14ac:dyDescent="0.25"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</row>
    <row r="1023" spans="29:38" x14ac:dyDescent="0.25"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</row>
    <row r="1024" spans="29:38" x14ac:dyDescent="0.25"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</row>
    <row r="1025" spans="29:38" x14ac:dyDescent="0.25"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</row>
    <row r="1026" spans="29:38" x14ac:dyDescent="0.25"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</row>
    <row r="1027" spans="29:38" x14ac:dyDescent="0.25"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</row>
    <row r="1028" spans="29:38" x14ac:dyDescent="0.25"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</row>
    <row r="1029" spans="29:38" x14ac:dyDescent="0.25"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</row>
    <row r="1030" spans="29:38" x14ac:dyDescent="0.25"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</row>
    <row r="1031" spans="29:38" x14ac:dyDescent="0.25"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</row>
    <row r="1032" spans="29:38" x14ac:dyDescent="0.25"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</row>
    <row r="1033" spans="29:38" x14ac:dyDescent="0.25"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</row>
    <row r="1034" spans="29:38" x14ac:dyDescent="0.25"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</row>
    <row r="1035" spans="29:38" x14ac:dyDescent="0.25"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</row>
    <row r="1036" spans="29:38" x14ac:dyDescent="0.25"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</row>
    <row r="1037" spans="29:38" x14ac:dyDescent="0.25"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</row>
    <row r="1038" spans="29:38" x14ac:dyDescent="0.25"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</row>
    <row r="1039" spans="29:38" x14ac:dyDescent="0.25"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</row>
    <row r="1040" spans="29:38" x14ac:dyDescent="0.25"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</row>
    <row r="1041" spans="29:38" x14ac:dyDescent="0.25"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</row>
    <row r="1042" spans="29:38" x14ac:dyDescent="0.25"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</row>
    <row r="1043" spans="29:38" x14ac:dyDescent="0.25"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</row>
    <row r="1044" spans="29:38" x14ac:dyDescent="0.25"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</row>
    <row r="1045" spans="29:38" x14ac:dyDescent="0.25"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</row>
    <row r="1046" spans="29:38" x14ac:dyDescent="0.25"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</row>
    <row r="1047" spans="29:38" x14ac:dyDescent="0.25"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</row>
    <row r="1048" spans="29:38" x14ac:dyDescent="0.25"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</row>
    <row r="1049" spans="29:38" x14ac:dyDescent="0.25"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</row>
    <row r="1050" spans="29:38" x14ac:dyDescent="0.25"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</row>
    <row r="1051" spans="29:38" x14ac:dyDescent="0.25"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</row>
    <row r="1052" spans="29:38" x14ac:dyDescent="0.25"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</row>
    <row r="1053" spans="29:38" x14ac:dyDescent="0.25"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</row>
    <row r="1054" spans="29:38" x14ac:dyDescent="0.25"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</row>
    <row r="1055" spans="29:38" x14ac:dyDescent="0.25"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</row>
    <row r="1056" spans="29:38" x14ac:dyDescent="0.25"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</row>
    <row r="1057" spans="29:38" x14ac:dyDescent="0.25"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</row>
    <row r="1058" spans="29:38" x14ac:dyDescent="0.25"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</row>
    <row r="1059" spans="29:38" x14ac:dyDescent="0.25"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</row>
    <row r="1060" spans="29:38" x14ac:dyDescent="0.25"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</row>
    <row r="1061" spans="29:38" x14ac:dyDescent="0.25"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</row>
    <row r="1062" spans="29:38" x14ac:dyDescent="0.25"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</row>
    <row r="1063" spans="29:38" x14ac:dyDescent="0.25"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</row>
    <row r="1064" spans="29:38" x14ac:dyDescent="0.25"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</row>
    <row r="1065" spans="29:38" x14ac:dyDescent="0.25"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</row>
    <row r="1066" spans="29:38" x14ac:dyDescent="0.25"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</row>
    <row r="1067" spans="29:38" x14ac:dyDescent="0.25"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</row>
    <row r="1068" spans="29:38" x14ac:dyDescent="0.25"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</row>
    <row r="1069" spans="29:38" x14ac:dyDescent="0.25"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</row>
    <row r="1070" spans="29:38" x14ac:dyDescent="0.25"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</row>
    <row r="1071" spans="29:38" x14ac:dyDescent="0.25"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</row>
    <row r="1072" spans="29:38" x14ac:dyDescent="0.25"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</row>
    <row r="1073" spans="29:38" x14ac:dyDescent="0.25"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</row>
    <row r="1074" spans="29:38" x14ac:dyDescent="0.25"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</row>
    <row r="1075" spans="29:38" x14ac:dyDescent="0.25"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</row>
    <row r="1076" spans="29:38" x14ac:dyDescent="0.25"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</row>
    <row r="1077" spans="29:38" x14ac:dyDescent="0.25"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</row>
    <row r="1078" spans="29:38" x14ac:dyDescent="0.25"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</row>
    <row r="1079" spans="29:38" x14ac:dyDescent="0.25"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</row>
    <row r="1080" spans="29:38" x14ac:dyDescent="0.25"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</row>
    <row r="1081" spans="29:38" x14ac:dyDescent="0.25"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</row>
    <row r="1082" spans="29:38" x14ac:dyDescent="0.25"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</row>
    <row r="1083" spans="29:38" x14ac:dyDescent="0.25"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</row>
    <row r="1084" spans="29:38" x14ac:dyDescent="0.25"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</row>
    <row r="1085" spans="29:38" x14ac:dyDescent="0.25"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</row>
    <row r="1086" spans="29:38" x14ac:dyDescent="0.25"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</row>
    <row r="1087" spans="29:38" x14ac:dyDescent="0.25"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</row>
    <row r="1088" spans="29:38" x14ac:dyDescent="0.25"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</row>
    <row r="1089" spans="29:38" x14ac:dyDescent="0.25"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</row>
    <row r="1090" spans="29:38" x14ac:dyDescent="0.25"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</row>
    <row r="1091" spans="29:38" x14ac:dyDescent="0.25"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</row>
    <row r="1092" spans="29:38" x14ac:dyDescent="0.25"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</row>
    <row r="1093" spans="29:38" x14ac:dyDescent="0.25"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</row>
    <row r="1094" spans="29:38" x14ac:dyDescent="0.25"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</row>
    <row r="1095" spans="29:38" x14ac:dyDescent="0.25"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</row>
    <row r="1096" spans="29:38" x14ac:dyDescent="0.25"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</row>
    <row r="1097" spans="29:38" x14ac:dyDescent="0.25"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</row>
    <row r="1098" spans="29:38" x14ac:dyDescent="0.25"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</row>
    <row r="1099" spans="29:38" x14ac:dyDescent="0.25"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</row>
    <row r="1100" spans="29:38" x14ac:dyDescent="0.25"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</row>
    <row r="1101" spans="29:38" x14ac:dyDescent="0.25"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</row>
    <row r="1102" spans="29:38" x14ac:dyDescent="0.25"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</row>
    <row r="1103" spans="29:38" x14ac:dyDescent="0.25"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</row>
    <row r="1104" spans="29:38" x14ac:dyDescent="0.25"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</row>
    <row r="1105" spans="29:38" x14ac:dyDescent="0.25"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</row>
    <row r="1106" spans="29:38" x14ac:dyDescent="0.25"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</row>
    <row r="1107" spans="29:38" x14ac:dyDescent="0.25"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</row>
    <row r="1108" spans="29:38" x14ac:dyDescent="0.25"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</row>
    <row r="1109" spans="29:38" x14ac:dyDescent="0.25"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</row>
    <row r="1110" spans="29:38" x14ac:dyDescent="0.25"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</row>
    <row r="1111" spans="29:38" x14ac:dyDescent="0.25"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</row>
    <row r="1112" spans="29:38" x14ac:dyDescent="0.25"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</row>
    <row r="1113" spans="29:38" x14ac:dyDescent="0.25"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</row>
    <row r="1114" spans="29:38" x14ac:dyDescent="0.25"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</row>
    <row r="1115" spans="29:38" x14ac:dyDescent="0.25"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</row>
    <row r="1116" spans="29:38" x14ac:dyDescent="0.25"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</row>
    <row r="1117" spans="29:38" x14ac:dyDescent="0.25"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</row>
    <row r="1118" spans="29:38" x14ac:dyDescent="0.25"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</row>
    <row r="1119" spans="29:38" x14ac:dyDescent="0.25"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</row>
    <row r="1120" spans="29:38" x14ac:dyDescent="0.25"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</row>
    <row r="1121" spans="29:38" x14ac:dyDescent="0.25"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</row>
    <row r="1122" spans="29:38" x14ac:dyDescent="0.25"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</row>
    <row r="1123" spans="29:38" x14ac:dyDescent="0.25"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</row>
    <row r="1124" spans="29:38" x14ac:dyDescent="0.25"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</row>
    <row r="1125" spans="29:38" x14ac:dyDescent="0.25"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</row>
    <row r="1126" spans="29:38" x14ac:dyDescent="0.25"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</row>
    <row r="1127" spans="29:38" x14ac:dyDescent="0.25"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</row>
    <row r="1128" spans="29:38" x14ac:dyDescent="0.25"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</row>
    <row r="1129" spans="29:38" x14ac:dyDescent="0.25"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</row>
    <row r="1130" spans="29:38" x14ac:dyDescent="0.25"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</row>
    <row r="1131" spans="29:38" x14ac:dyDescent="0.25"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</row>
    <row r="1132" spans="29:38" x14ac:dyDescent="0.25"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</row>
    <row r="1133" spans="29:38" x14ac:dyDescent="0.25"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</row>
    <row r="1134" spans="29:38" x14ac:dyDescent="0.25"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</row>
    <row r="1135" spans="29:38" x14ac:dyDescent="0.25"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</row>
    <row r="1136" spans="29:38" x14ac:dyDescent="0.25"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</row>
    <row r="1137" spans="29:38" x14ac:dyDescent="0.25"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</row>
    <row r="1138" spans="29:38" x14ac:dyDescent="0.25"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</row>
    <row r="1139" spans="29:38" x14ac:dyDescent="0.25"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</row>
    <row r="1140" spans="29:38" x14ac:dyDescent="0.25"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</row>
    <row r="1141" spans="29:38" x14ac:dyDescent="0.25"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</row>
    <row r="1142" spans="29:38" x14ac:dyDescent="0.25"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</row>
    <row r="1143" spans="29:38" x14ac:dyDescent="0.25"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</row>
    <row r="1144" spans="29:38" x14ac:dyDescent="0.25"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</row>
    <row r="1145" spans="29:38" x14ac:dyDescent="0.25"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</row>
    <row r="1146" spans="29:38" x14ac:dyDescent="0.25"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</row>
    <row r="1147" spans="29:38" x14ac:dyDescent="0.25"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</row>
    <row r="1148" spans="29:38" x14ac:dyDescent="0.25"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</row>
    <row r="1149" spans="29:38" x14ac:dyDescent="0.25"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</row>
    <row r="1150" spans="29:38" x14ac:dyDescent="0.25"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</row>
    <row r="1151" spans="29:38" x14ac:dyDescent="0.25"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</row>
    <row r="1152" spans="29:38" x14ac:dyDescent="0.25"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</row>
    <row r="1153" spans="29:38" x14ac:dyDescent="0.25"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</row>
    <row r="1154" spans="29:38" x14ac:dyDescent="0.25"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</row>
    <row r="1155" spans="29:38" x14ac:dyDescent="0.25"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</row>
    <row r="1156" spans="29:38" x14ac:dyDescent="0.25"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</row>
    <row r="1157" spans="29:38" x14ac:dyDescent="0.25"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</row>
    <row r="1158" spans="29:38" x14ac:dyDescent="0.25"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</row>
    <row r="1159" spans="29:38" x14ac:dyDescent="0.25"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</row>
    <row r="1160" spans="29:38" x14ac:dyDescent="0.25"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</row>
    <row r="1161" spans="29:38" x14ac:dyDescent="0.25"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</row>
    <row r="1162" spans="29:38" x14ac:dyDescent="0.25"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</row>
    <row r="1163" spans="29:38" x14ac:dyDescent="0.25"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</row>
    <row r="1164" spans="29:38" x14ac:dyDescent="0.25"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</row>
    <row r="1165" spans="29:38" x14ac:dyDescent="0.25"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</row>
    <row r="1166" spans="29:38" x14ac:dyDescent="0.25"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</row>
    <row r="1167" spans="29:38" x14ac:dyDescent="0.25"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</row>
    <row r="1168" spans="29:38" x14ac:dyDescent="0.25"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</row>
    <row r="1169" spans="29:38" x14ac:dyDescent="0.25"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</row>
    <row r="1170" spans="29:38" x14ac:dyDescent="0.25"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</row>
    <row r="1171" spans="29:38" x14ac:dyDescent="0.25"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</row>
    <row r="1172" spans="29:38" x14ac:dyDescent="0.25"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</row>
    <row r="1173" spans="29:38" x14ac:dyDescent="0.25"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</row>
    <row r="1174" spans="29:38" x14ac:dyDescent="0.25"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</row>
    <row r="1175" spans="29:38" x14ac:dyDescent="0.25"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</row>
    <row r="1176" spans="29:38" x14ac:dyDescent="0.25"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</row>
    <row r="1177" spans="29:38" x14ac:dyDescent="0.25"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</row>
    <row r="1178" spans="29:38" x14ac:dyDescent="0.25"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</row>
    <row r="1179" spans="29:38" x14ac:dyDescent="0.25"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</row>
    <row r="1180" spans="29:38" x14ac:dyDescent="0.25"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</row>
    <row r="1181" spans="29:38" x14ac:dyDescent="0.25"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</row>
    <row r="1182" spans="29:38" x14ac:dyDescent="0.25"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</row>
    <row r="1183" spans="29:38" x14ac:dyDescent="0.25"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</row>
    <row r="1184" spans="29:38" x14ac:dyDescent="0.25"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</row>
    <row r="1185" spans="29:38" x14ac:dyDescent="0.25"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</row>
    <row r="1186" spans="29:38" x14ac:dyDescent="0.25"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</row>
    <row r="1187" spans="29:38" x14ac:dyDescent="0.25"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</row>
    <row r="1188" spans="29:38" x14ac:dyDescent="0.25"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</row>
    <row r="1189" spans="29:38" x14ac:dyDescent="0.25"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</row>
    <row r="1190" spans="29:38" x14ac:dyDescent="0.25"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</row>
    <row r="1191" spans="29:38" x14ac:dyDescent="0.25"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</row>
    <row r="1192" spans="29:38" x14ac:dyDescent="0.25"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</row>
    <row r="1193" spans="29:38" x14ac:dyDescent="0.25"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</row>
    <row r="1194" spans="29:38" x14ac:dyDescent="0.25"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</row>
    <row r="1195" spans="29:38" x14ac:dyDescent="0.25"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</row>
    <row r="1196" spans="29:38" x14ac:dyDescent="0.25"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</row>
    <row r="1197" spans="29:38" x14ac:dyDescent="0.25"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</row>
    <row r="1198" spans="29:38" x14ac:dyDescent="0.25"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</row>
    <row r="1199" spans="29:38" x14ac:dyDescent="0.25"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</row>
    <row r="1200" spans="29:38" x14ac:dyDescent="0.25"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</row>
    <row r="1201" spans="29:38" x14ac:dyDescent="0.25"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</row>
    <row r="1202" spans="29:38" x14ac:dyDescent="0.25"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</row>
    <row r="1203" spans="29:38" x14ac:dyDescent="0.25"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</row>
    <row r="1204" spans="29:38" x14ac:dyDescent="0.25"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</row>
    <row r="1205" spans="29:38" x14ac:dyDescent="0.25"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</row>
    <row r="1206" spans="29:38" x14ac:dyDescent="0.25"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</row>
    <row r="1207" spans="29:38" x14ac:dyDescent="0.25"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</row>
    <row r="1208" spans="29:38" x14ac:dyDescent="0.25"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</row>
    <row r="1209" spans="29:38" x14ac:dyDescent="0.25"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</row>
    <row r="1210" spans="29:38" x14ac:dyDescent="0.25"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</row>
    <row r="1211" spans="29:38" x14ac:dyDescent="0.25"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</row>
    <row r="1212" spans="29:38" x14ac:dyDescent="0.25"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</row>
    <row r="1213" spans="29:38" x14ac:dyDescent="0.25"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</row>
    <row r="1214" spans="29:38" x14ac:dyDescent="0.25"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</row>
    <row r="1215" spans="29:38" x14ac:dyDescent="0.25"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</row>
    <row r="1216" spans="29:38" x14ac:dyDescent="0.25"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</row>
    <row r="1217" spans="29:38" x14ac:dyDescent="0.25"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</row>
    <row r="1218" spans="29:38" x14ac:dyDescent="0.25"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</row>
    <row r="1219" spans="29:38" x14ac:dyDescent="0.25"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</row>
    <row r="1220" spans="29:38" x14ac:dyDescent="0.25"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</row>
    <row r="1221" spans="29:38" x14ac:dyDescent="0.25"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</row>
    <row r="1222" spans="29:38" x14ac:dyDescent="0.25"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</row>
    <row r="1223" spans="29:38" x14ac:dyDescent="0.25"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</row>
    <row r="1224" spans="29:38" x14ac:dyDescent="0.25"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</row>
    <row r="1225" spans="29:38" x14ac:dyDescent="0.25"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</row>
    <row r="1226" spans="29:38" x14ac:dyDescent="0.25"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</row>
    <row r="1227" spans="29:38" x14ac:dyDescent="0.25"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</row>
    <row r="1228" spans="29:38" x14ac:dyDescent="0.25"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</row>
    <row r="1229" spans="29:38" x14ac:dyDescent="0.25"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</row>
    <row r="1230" spans="29:38" x14ac:dyDescent="0.25"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</row>
    <row r="1231" spans="29:38" x14ac:dyDescent="0.25"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</row>
    <row r="1232" spans="29:38" x14ac:dyDescent="0.25"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</row>
    <row r="1233" spans="29:38" x14ac:dyDescent="0.25"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</row>
    <row r="1234" spans="29:38" x14ac:dyDescent="0.25"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</row>
    <row r="1235" spans="29:38" x14ac:dyDescent="0.25"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</row>
    <row r="1236" spans="29:38" x14ac:dyDescent="0.25"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</row>
    <row r="1237" spans="29:38" x14ac:dyDescent="0.25"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</row>
    <row r="1238" spans="29:38" x14ac:dyDescent="0.25"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</row>
    <row r="1239" spans="29:38" x14ac:dyDescent="0.25"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</row>
    <row r="1240" spans="29:38" x14ac:dyDescent="0.25"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</row>
    <row r="1241" spans="29:38" x14ac:dyDescent="0.25"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</row>
    <row r="1242" spans="29:38" x14ac:dyDescent="0.25"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</row>
    <row r="1243" spans="29:38" x14ac:dyDescent="0.25"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</row>
    <row r="1244" spans="29:38" x14ac:dyDescent="0.25"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</row>
    <row r="1245" spans="29:38" x14ac:dyDescent="0.25"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</row>
    <row r="1246" spans="29:38" x14ac:dyDescent="0.25"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</row>
    <row r="1247" spans="29:38" x14ac:dyDescent="0.25"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</row>
    <row r="1248" spans="29:38" x14ac:dyDescent="0.25"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</row>
    <row r="1249" spans="29:38" x14ac:dyDescent="0.25"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</row>
    <row r="1250" spans="29:38" x14ac:dyDescent="0.25"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</row>
    <row r="1251" spans="29:38" x14ac:dyDescent="0.25"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</row>
    <row r="1252" spans="29:38" x14ac:dyDescent="0.25"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</row>
    <row r="1253" spans="29:38" x14ac:dyDescent="0.25"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</row>
    <row r="1254" spans="29:38" x14ac:dyDescent="0.25"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</row>
    <row r="1255" spans="29:38" x14ac:dyDescent="0.25"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</row>
    <row r="1256" spans="29:38" x14ac:dyDescent="0.25"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</row>
    <row r="1257" spans="29:38" x14ac:dyDescent="0.25"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</row>
    <row r="1258" spans="29:38" x14ac:dyDescent="0.25"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</row>
    <row r="1259" spans="29:38" x14ac:dyDescent="0.25"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</row>
    <row r="1260" spans="29:38" x14ac:dyDescent="0.25"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</row>
    <row r="1261" spans="29:38" x14ac:dyDescent="0.25"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</row>
    <row r="1262" spans="29:38" x14ac:dyDescent="0.25"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</row>
    <row r="1263" spans="29:38" x14ac:dyDescent="0.25"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</row>
    <row r="1264" spans="29:38" x14ac:dyDescent="0.25"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</row>
    <row r="1265" spans="29:38" x14ac:dyDescent="0.25"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</row>
    <row r="1266" spans="29:38" x14ac:dyDescent="0.25"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</row>
    <row r="1267" spans="29:38" x14ac:dyDescent="0.25"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</row>
    <row r="1268" spans="29:38" x14ac:dyDescent="0.25"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</row>
    <row r="1269" spans="29:38" x14ac:dyDescent="0.25"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</row>
    <row r="1270" spans="29:38" x14ac:dyDescent="0.25"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</row>
    <row r="1271" spans="29:38" x14ac:dyDescent="0.25"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</row>
    <row r="1272" spans="29:38" x14ac:dyDescent="0.25"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</row>
    <row r="1273" spans="29:38" x14ac:dyDescent="0.25"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</row>
    <row r="1274" spans="29:38" x14ac:dyDescent="0.25"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</row>
    <row r="1275" spans="29:38" x14ac:dyDescent="0.25"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</row>
    <row r="1276" spans="29:38" x14ac:dyDescent="0.25"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</row>
    <row r="1277" spans="29:38" x14ac:dyDescent="0.25"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</row>
    <row r="1278" spans="29:38" x14ac:dyDescent="0.25"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</row>
    <row r="1279" spans="29:38" x14ac:dyDescent="0.25"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</row>
    <row r="1280" spans="29:38" x14ac:dyDescent="0.25"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</row>
    <row r="1281" spans="29:38" x14ac:dyDescent="0.25"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</row>
    <row r="1282" spans="29:38" x14ac:dyDescent="0.25"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</row>
    <row r="1283" spans="29:38" x14ac:dyDescent="0.25"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</row>
    <row r="1284" spans="29:38" x14ac:dyDescent="0.25"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</row>
    <row r="1285" spans="29:38" x14ac:dyDescent="0.25"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</row>
    <row r="1286" spans="29:38" x14ac:dyDescent="0.25"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</row>
    <row r="1287" spans="29:38" x14ac:dyDescent="0.25"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</row>
    <row r="1288" spans="29:38" x14ac:dyDescent="0.25"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</row>
    <row r="1289" spans="29:38" x14ac:dyDescent="0.25"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</row>
    <row r="1290" spans="29:38" x14ac:dyDescent="0.25"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</row>
    <row r="1291" spans="29:38" x14ac:dyDescent="0.25"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</row>
    <row r="1292" spans="29:38" x14ac:dyDescent="0.25"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</row>
    <row r="1293" spans="29:38" x14ac:dyDescent="0.25"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</row>
    <row r="1294" spans="29:38" x14ac:dyDescent="0.25"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</row>
    <row r="1295" spans="29:38" x14ac:dyDescent="0.25"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</row>
    <row r="1296" spans="29:38" x14ac:dyDescent="0.25"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</row>
    <row r="1297" spans="29:38" x14ac:dyDescent="0.25"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</row>
    <row r="1298" spans="29:38" x14ac:dyDescent="0.25"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</row>
    <row r="1299" spans="29:38" x14ac:dyDescent="0.25"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</row>
    <row r="1300" spans="29:38" x14ac:dyDescent="0.25"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</row>
    <row r="1301" spans="29:38" x14ac:dyDescent="0.25"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</row>
    <row r="1302" spans="29:38" x14ac:dyDescent="0.25"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</row>
    <row r="1303" spans="29:38" x14ac:dyDescent="0.25"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</row>
    <row r="1304" spans="29:38" x14ac:dyDescent="0.25"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</row>
    <row r="1305" spans="29:38" x14ac:dyDescent="0.25"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</row>
    <row r="1306" spans="29:38" x14ac:dyDescent="0.25"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</row>
    <row r="1307" spans="29:38" x14ac:dyDescent="0.25"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</row>
    <row r="1308" spans="29:38" x14ac:dyDescent="0.25"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</row>
    <row r="1309" spans="29:38" x14ac:dyDescent="0.25"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</row>
    <row r="1310" spans="29:38" x14ac:dyDescent="0.25"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</row>
    <row r="1311" spans="29:38" x14ac:dyDescent="0.25"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</row>
    <row r="1312" spans="29:38" x14ac:dyDescent="0.25"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</row>
    <row r="1313" spans="29:38" x14ac:dyDescent="0.25"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</row>
    <row r="1314" spans="29:38" x14ac:dyDescent="0.25"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</row>
    <row r="1315" spans="29:38" x14ac:dyDescent="0.25"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</row>
    <row r="1316" spans="29:38" x14ac:dyDescent="0.25"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</row>
    <row r="1317" spans="29:38" x14ac:dyDescent="0.25"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</row>
    <row r="1318" spans="29:38" x14ac:dyDescent="0.25"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</row>
    <row r="1319" spans="29:38" x14ac:dyDescent="0.25"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</row>
    <row r="1320" spans="29:38" x14ac:dyDescent="0.25"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</row>
    <row r="1321" spans="29:38" x14ac:dyDescent="0.25"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</row>
    <row r="1322" spans="29:38" x14ac:dyDescent="0.25"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</row>
    <row r="1323" spans="29:38" x14ac:dyDescent="0.25"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</row>
    <row r="1324" spans="29:38" x14ac:dyDescent="0.25"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</row>
    <row r="1325" spans="29:38" x14ac:dyDescent="0.25"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</row>
    <row r="1326" spans="29:38" x14ac:dyDescent="0.25"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</row>
    <row r="1327" spans="29:38" x14ac:dyDescent="0.25"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</row>
    <row r="1328" spans="29:38" x14ac:dyDescent="0.25"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</row>
    <row r="1329" spans="29:38" x14ac:dyDescent="0.25"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</row>
    <row r="1330" spans="29:38" x14ac:dyDescent="0.25"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</row>
    <row r="1331" spans="29:38" x14ac:dyDescent="0.25"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</row>
    <row r="1332" spans="29:38" x14ac:dyDescent="0.25"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</row>
    <row r="1333" spans="29:38" x14ac:dyDescent="0.25"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</row>
    <row r="1334" spans="29:38" x14ac:dyDescent="0.25"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</row>
    <row r="1335" spans="29:38" x14ac:dyDescent="0.25"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</row>
    <row r="1336" spans="29:38" x14ac:dyDescent="0.25"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</row>
    <row r="1337" spans="29:38" x14ac:dyDescent="0.25"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</row>
    <row r="1338" spans="29:38" x14ac:dyDescent="0.25"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</row>
    <row r="1339" spans="29:38" x14ac:dyDescent="0.25"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</row>
    <row r="1340" spans="29:38" x14ac:dyDescent="0.25"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</row>
    <row r="1341" spans="29:38" x14ac:dyDescent="0.25"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</row>
    <row r="1342" spans="29:38" x14ac:dyDescent="0.25"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</row>
    <row r="1343" spans="29:38" x14ac:dyDescent="0.25"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</row>
    <row r="1344" spans="29:38" x14ac:dyDescent="0.25"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</row>
    <row r="1345" spans="29:38" x14ac:dyDescent="0.25"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</row>
    <row r="1346" spans="29:38" x14ac:dyDescent="0.25"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</row>
    <row r="1347" spans="29:38" x14ac:dyDescent="0.25"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</row>
    <row r="1348" spans="29:38" x14ac:dyDescent="0.25"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</row>
    <row r="1349" spans="29:38" x14ac:dyDescent="0.25"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</row>
    <row r="1350" spans="29:38" x14ac:dyDescent="0.25"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</row>
    <row r="1351" spans="29:38" x14ac:dyDescent="0.25"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</row>
    <row r="1352" spans="29:38" x14ac:dyDescent="0.25"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</row>
    <row r="1353" spans="29:38" x14ac:dyDescent="0.25"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</row>
    <row r="1354" spans="29:38" x14ac:dyDescent="0.25"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</row>
    <row r="1355" spans="29:38" x14ac:dyDescent="0.25"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</row>
    <row r="1356" spans="29:38" x14ac:dyDescent="0.25"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</row>
    <row r="1357" spans="29:38" x14ac:dyDescent="0.25"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</row>
    <row r="1358" spans="29:38" x14ac:dyDescent="0.25"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</row>
    <row r="1359" spans="29:38" x14ac:dyDescent="0.25"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</row>
    <row r="1360" spans="29:38" x14ac:dyDescent="0.25"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</row>
    <row r="1361" spans="29:38" x14ac:dyDescent="0.25"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</row>
    <row r="1362" spans="29:38" x14ac:dyDescent="0.25"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</row>
    <row r="1363" spans="29:38" x14ac:dyDescent="0.25"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</row>
    <row r="1364" spans="29:38" x14ac:dyDescent="0.25"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</row>
    <row r="1365" spans="29:38" x14ac:dyDescent="0.25"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</row>
    <row r="1366" spans="29:38" x14ac:dyDescent="0.25"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</row>
    <row r="1367" spans="29:38" x14ac:dyDescent="0.25"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</row>
    <row r="1368" spans="29:38" x14ac:dyDescent="0.25"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</row>
    <row r="1369" spans="29:38" x14ac:dyDescent="0.25"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</row>
    <row r="1370" spans="29:38" x14ac:dyDescent="0.25"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</row>
    <row r="1371" spans="29:38" x14ac:dyDescent="0.25"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</row>
    <row r="1372" spans="29:38" x14ac:dyDescent="0.25"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</row>
    <row r="1373" spans="29:38" x14ac:dyDescent="0.25"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</row>
    <row r="1374" spans="29:38" x14ac:dyDescent="0.25"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</row>
    <row r="1375" spans="29:38" x14ac:dyDescent="0.25"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</row>
    <row r="1376" spans="29:38" x14ac:dyDescent="0.25"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</row>
    <row r="1377" spans="29:38" x14ac:dyDescent="0.25"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</row>
    <row r="1378" spans="29:38" x14ac:dyDescent="0.25"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</row>
    <row r="1379" spans="29:38" x14ac:dyDescent="0.25"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</row>
    <row r="1380" spans="29:38" x14ac:dyDescent="0.25"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</row>
    <row r="1381" spans="29:38" x14ac:dyDescent="0.25"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</row>
    <row r="1382" spans="29:38" x14ac:dyDescent="0.25"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</row>
    <row r="1383" spans="29:38" x14ac:dyDescent="0.25"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</row>
    <row r="1384" spans="29:38" x14ac:dyDescent="0.25"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</row>
    <row r="1385" spans="29:38" x14ac:dyDescent="0.25"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</row>
    <row r="1386" spans="29:38" x14ac:dyDescent="0.25"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</row>
    <row r="1387" spans="29:38" x14ac:dyDescent="0.25"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</row>
    <row r="1388" spans="29:38" x14ac:dyDescent="0.25"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</row>
    <row r="1389" spans="29:38" x14ac:dyDescent="0.25"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</row>
    <row r="1390" spans="29:38" x14ac:dyDescent="0.25"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</row>
    <row r="1391" spans="29:38" x14ac:dyDescent="0.25"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</row>
    <row r="1392" spans="29:38" x14ac:dyDescent="0.25"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</row>
    <row r="1393" spans="29:38" x14ac:dyDescent="0.25"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</row>
    <row r="1394" spans="29:38" x14ac:dyDescent="0.25"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</row>
    <row r="1395" spans="29:38" x14ac:dyDescent="0.25"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</row>
    <row r="1396" spans="29:38" x14ac:dyDescent="0.25"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</row>
    <row r="1397" spans="29:38" x14ac:dyDescent="0.25"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</row>
    <row r="1398" spans="29:38" x14ac:dyDescent="0.25"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</row>
    <row r="1399" spans="29:38" x14ac:dyDescent="0.25"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</row>
    <row r="1400" spans="29:38" x14ac:dyDescent="0.25"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</row>
    <row r="1401" spans="29:38" x14ac:dyDescent="0.25"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</row>
    <row r="1402" spans="29:38" x14ac:dyDescent="0.25"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</row>
    <row r="1403" spans="29:38" x14ac:dyDescent="0.25"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</row>
    <row r="1404" spans="29:38" x14ac:dyDescent="0.25"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</row>
    <row r="1405" spans="29:38" x14ac:dyDescent="0.25"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</row>
    <row r="1406" spans="29:38" x14ac:dyDescent="0.25"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</row>
    <row r="1407" spans="29:38" x14ac:dyDescent="0.25"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</row>
    <row r="1408" spans="29:38" x14ac:dyDescent="0.25"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</row>
    <row r="1409" spans="29:38" x14ac:dyDescent="0.25"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</row>
    <row r="1410" spans="29:38" x14ac:dyDescent="0.25"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</row>
    <row r="1411" spans="29:38" x14ac:dyDescent="0.25"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</row>
    <row r="1412" spans="29:38" x14ac:dyDescent="0.25"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</row>
    <row r="1413" spans="29:38" x14ac:dyDescent="0.25"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</row>
    <row r="1414" spans="29:38" x14ac:dyDescent="0.25"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</row>
    <row r="1415" spans="29:38" x14ac:dyDescent="0.25"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</row>
    <row r="1416" spans="29:38" x14ac:dyDescent="0.25"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</row>
    <row r="1417" spans="29:38" x14ac:dyDescent="0.25"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</row>
    <row r="1418" spans="29:38" x14ac:dyDescent="0.25"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</row>
    <row r="1419" spans="29:38" x14ac:dyDescent="0.25"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</row>
    <row r="1420" spans="29:38" x14ac:dyDescent="0.25"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</row>
    <row r="1421" spans="29:38" x14ac:dyDescent="0.25"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</row>
    <row r="1422" spans="29:38" x14ac:dyDescent="0.25"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</row>
    <row r="1423" spans="29:38" x14ac:dyDescent="0.25"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</row>
    <row r="1424" spans="29:38" x14ac:dyDescent="0.25"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</row>
    <row r="1425" spans="29:38" x14ac:dyDescent="0.25"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</row>
    <row r="1426" spans="29:38" x14ac:dyDescent="0.25"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</row>
    <row r="1427" spans="29:38" x14ac:dyDescent="0.25"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</row>
    <row r="1428" spans="29:38" x14ac:dyDescent="0.25"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</row>
    <row r="1429" spans="29:38" x14ac:dyDescent="0.25"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</row>
    <row r="1430" spans="29:38" x14ac:dyDescent="0.25"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</row>
    <row r="1431" spans="29:38" x14ac:dyDescent="0.25"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</row>
    <row r="1432" spans="29:38" x14ac:dyDescent="0.25"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</row>
    <row r="1433" spans="29:38" x14ac:dyDescent="0.25"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</row>
    <row r="1434" spans="29:38" x14ac:dyDescent="0.25"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</row>
    <row r="1435" spans="29:38" x14ac:dyDescent="0.25"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</row>
    <row r="1436" spans="29:38" x14ac:dyDescent="0.25"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</row>
    <row r="1437" spans="29:38" x14ac:dyDescent="0.25"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</row>
    <row r="1438" spans="29:38" x14ac:dyDescent="0.25"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</row>
    <row r="1439" spans="29:38" x14ac:dyDescent="0.25"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</row>
    <row r="1440" spans="29:38" x14ac:dyDescent="0.25"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</row>
    <row r="1441" spans="29:38" x14ac:dyDescent="0.25"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</row>
    <row r="1442" spans="29:38" x14ac:dyDescent="0.25"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</row>
    <row r="1443" spans="29:38" x14ac:dyDescent="0.25"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</row>
    <row r="1444" spans="29:38" x14ac:dyDescent="0.25"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</row>
    <row r="1445" spans="29:38" x14ac:dyDescent="0.25"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</row>
    <row r="1446" spans="29:38" x14ac:dyDescent="0.25"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</row>
    <row r="1447" spans="29:38" x14ac:dyDescent="0.25"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</row>
    <row r="1448" spans="29:38" x14ac:dyDescent="0.25"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</row>
    <row r="1449" spans="29:38" x14ac:dyDescent="0.25"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</row>
    <row r="1450" spans="29:38" x14ac:dyDescent="0.25"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</row>
    <row r="1451" spans="29:38" x14ac:dyDescent="0.25"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</row>
    <row r="1452" spans="29:38" x14ac:dyDescent="0.25"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</row>
    <row r="1453" spans="29:38" x14ac:dyDescent="0.25"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</row>
    <row r="1454" spans="29:38" x14ac:dyDescent="0.25"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</row>
    <row r="1455" spans="29:38" x14ac:dyDescent="0.25"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</row>
    <row r="1456" spans="29:38" x14ac:dyDescent="0.25"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</row>
    <row r="1457" spans="29:38" x14ac:dyDescent="0.25"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</row>
    <row r="1458" spans="29:38" x14ac:dyDescent="0.25"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</row>
    <row r="1459" spans="29:38" x14ac:dyDescent="0.25"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</row>
    <row r="1460" spans="29:38" x14ac:dyDescent="0.25"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</row>
    <row r="1461" spans="29:38" x14ac:dyDescent="0.25"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</row>
    <row r="1462" spans="29:38" x14ac:dyDescent="0.25"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</row>
    <row r="1463" spans="29:38" x14ac:dyDescent="0.25"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</row>
    <row r="1464" spans="29:38" x14ac:dyDescent="0.25"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</row>
    <row r="1465" spans="29:38" x14ac:dyDescent="0.25"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</row>
    <row r="1466" spans="29:38" x14ac:dyDescent="0.25"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</row>
    <row r="1467" spans="29:38" x14ac:dyDescent="0.25"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</row>
    <row r="1468" spans="29:38" x14ac:dyDescent="0.25"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</row>
    <row r="1469" spans="29:38" x14ac:dyDescent="0.25"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</row>
    <row r="1470" spans="29:38" x14ac:dyDescent="0.25"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</row>
    <row r="1471" spans="29:38" x14ac:dyDescent="0.25"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</row>
    <row r="1472" spans="29:38" x14ac:dyDescent="0.25"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</row>
    <row r="1473" spans="29:38" x14ac:dyDescent="0.25"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</row>
    <row r="1474" spans="29:38" x14ac:dyDescent="0.25"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</row>
    <row r="1475" spans="29:38" x14ac:dyDescent="0.25"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</row>
    <row r="1476" spans="29:38" x14ac:dyDescent="0.25"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</row>
    <row r="1477" spans="29:38" x14ac:dyDescent="0.25"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</row>
    <row r="1478" spans="29:38" x14ac:dyDescent="0.25"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</row>
    <row r="1479" spans="29:38" x14ac:dyDescent="0.25"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</row>
    <row r="1480" spans="29:38" x14ac:dyDescent="0.25"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</row>
    <row r="1481" spans="29:38" x14ac:dyDescent="0.25"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</row>
    <row r="1482" spans="29:38" x14ac:dyDescent="0.25"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</row>
    <row r="1483" spans="29:38" x14ac:dyDescent="0.25"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</row>
    <row r="1484" spans="29:38" x14ac:dyDescent="0.25"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</row>
    <row r="1485" spans="29:38" x14ac:dyDescent="0.25"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</row>
    <row r="1486" spans="29:38" x14ac:dyDescent="0.25"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</row>
    <row r="1487" spans="29:38" x14ac:dyDescent="0.25"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</row>
    <row r="1488" spans="29:38" x14ac:dyDescent="0.25"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</row>
    <row r="1489" spans="29:38" x14ac:dyDescent="0.25"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</row>
    <row r="1490" spans="29:38" x14ac:dyDescent="0.25"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</row>
    <row r="1491" spans="29:38" x14ac:dyDescent="0.25"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</row>
    <row r="1492" spans="29:38" x14ac:dyDescent="0.25"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</row>
    <row r="1493" spans="29:38" x14ac:dyDescent="0.25"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</row>
    <row r="1494" spans="29:38" x14ac:dyDescent="0.25"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</row>
    <row r="1495" spans="29:38" x14ac:dyDescent="0.25"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</row>
    <row r="1496" spans="29:38" x14ac:dyDescent="0.25"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</row>
    <row r="1497" spans="29:38" x14ac:dyDescent="0.25"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</row>
    <row r="1498" spans="29:38" x14ac:dyDescent="0.25"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</row>
    <row r="1499" spans="29:38" x14ac:dyDescent="0.25"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</row>
    <row r="1500" spans="29:38" x14ac:dyDescent="0.25"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</row>
    <row r="1501" spans="29:38" x14ac:dyDescent="0.25"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</row>
    <row r="1502" spans="29:38" x14ac:dyDescent="0.25"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</row>
    <row r="1503" spans="29:38" x14ac:dyDescent="0.25"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</row>
    <row r="1504" spans="29:38" x14ac:dyDescent="0.25"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</row>
    <row r="1505" spans="29:38" x14ac:dyDescent="0.25"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</row>
    <row r="1506" spans="29:38" x14ac:dyDescent="0.25"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</row>
    <row r="1507" spans="29:38" x14ac:dyDescent="0.25"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</row>
    <row r="1508" spans="29:38" x14ac:dyDescent="0.25"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</row>
    <row r="1509" spans="29:38" x14ac:dyDescent="0.25"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</row>
    <row r="1510" spans="29:38" x14ac:dyDescent="0.25"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</row>
    <row r="1511" spans="29:38" x14ac:dyDescent="0.25"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</row>
    <row r="1512" spans="29:38" x14ac:dyDescent="0.25"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</row>
    <row r="1513" spans="29:38" x14ac:dyDescent="0.25"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</row>
    <row r="1514" spans="29:38" x14ac:dyDescent="0.25"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</row>
    <row r="1515" spans="29:38" x14ac:dyDescent="0.25"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</row>
    <row r="1516" spans="29:38" x14ac:dyDescent="0.25"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</row>
    <row r="1517" spans="29:38" x14ac:dyDescent="0.25"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</row>
    <row r="1518" spans="29:38" x14ac:dyDescent="0.25"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</row>
    <row r="1519" spans="29:38" x14ac:dyDescent="0.25"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</row>
    <row r="1520" spans="29:38" x14ac:dyDescent="0.25"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</row>
    <row r="1521" spans="29:38" x14ac:dyDescent="0.25"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</row>
    <row r="1522" spans="29:38" x14ac:dyDescent="0.25"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</row>
    <row r="1523" spans="29:38" x14ac:dyDescent="0.25"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</row>
    <row r="1524" spans="29:38" x14ac:dyDescent="0.25"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</row>
    <row r="1525" spans="29:38" x14ac:dyDescent="0.25"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</row>
    <row r="1526" spans="29:38" x14ac:dyDescent="0.25"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</row>
    <row r="1527" spans="29:38" x14ac:dyDescent="0.25"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</row>
    <row r="1528" spans="29:38" x14ac:dyDescent="0.25"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</row>
    <row r="1529" spans="29:38" x14ac:dyDescent="0.25"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</row>
    <row r="1530" spans="29:38" x14ac:dyDescent="0.25"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</row>
    <row r="1531" spans="29:38" x14ac:dyDescent="0.25"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</row>
    <row r="1532" spans="29:38" x14ac:dyDescent="0.25"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</row>
    <row r="1533" spans="29:38" x14ac:dyDescent="0.25"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</row>
    <row r="1534" spans="29:38" x14ac:dyDescent="0.25"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</row>
    <row r="1535" spans="29:38" x14ac:dyDescent="0.25"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</row>
    <row r="1536" spans="29:38" x14ac:dyDescent="0.25"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</row>
    <row r="1537" spans="29:38" x14ac:dyDescent="0.25"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</row>
    <row r="1538" spans="29:38" x14ac:dyDescent="0.25"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</row>
    <row r="1539" spans="29:38" x14ac:dyDescent="0.25"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</row>
    <row r="1540" spans="29:38" x14ac:dyDescent="0.25"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</row>
    <row r="1541" spans="29:38" x14ac:dyDescent="0.25"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</row>
    <row r="1542" spans="29:38" x14ac:dyDescent="0.25"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</row>
    <row r="1543" spans="29:38" x14ac:dyDescent="0.25"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</row>
    <row r="1544" spans="29:38" x14ac:dyDescent="0.25"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</row>
    <row r="1545" spans="29:38" x14ac:dyDescent="0.25"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</row>
    <row r="1546" spans="29:38" x14ac:dyDescent="0.25"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</row>
    <row r="1547" spans="29:38" x14ac:dyDescent="0.25"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</row>
    <row r="1548" spans="29:38" x14ac:dyDescent="0.25"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</row>
    <row r="1549" spans="29:38" x14ac:dyDescent="0.25"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</row>
    <row r="1550" spans="29:38" x14ac:dyDescent="0.25"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</row>
    <row r="1551" spans="29:38" x14ac:dyDescent="0.25"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</row>
    <row r="1552" spans="29:38" x14ac:dyDescent="0.25"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</row>
    <row r="1553" spans="29:38" x14ac:dyDescent="0.25"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</row>
    <row r="1554" spans="29:38" x14ac:dyDescent="0.25"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</row>
    <row r="1555" spans="29:38" x14ac:dyDescent="0.25"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</row>
    <row r="1556" spans="29:38" x14ac:dyDescent="0.25"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</row>
    <row r="1557" spans="29:38" x14ac:dyDescent="0.25"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</row>
    <row r="1558" spans="29:38" x14ac:dyDescent="0.25"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</row>
    <row r="1559" spans="29:38" x14ac:dyDescent="0.25"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</row>
    <row r="1560" spans="29:38" x14ac:dyDescent="0.25"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</row>
    <row r="1561" spans="29:38" x14ac:dyDescent="0.25"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</row>
    <row r="1562" spans="29:38" x14ac:dyDescent="0.25"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</row>
    <row r="1563" spans="29:38" x14ac:dyDescent="0.25"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</row>
    <row r="1564" spans="29:38" x14ac:dyDescent="0.25"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</row>
    <row r="1565" spans="29:38" x14ac:dyDescent="0.25"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</row>
    <row r="1566" spans="29:38" x14ac:dyDescent="0.25"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</row>
    <row r="1567" spans="29:38" x14ac:dyDescent="0.25"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</row>
    <row r="1568" spans="29:38" x14ac:dyDescent="0.25"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</row>
    <row r="1569" spans="29:38" x14ac:dyDescent="0.25"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</row>
    <row r="1570" spans="29:38" x14ac:dyDescent="0.25"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</row>
    <row r="1571" spans="29:38" x14ac:dyDescent="0.25"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</row>
    <row r="1572" spans="29:38" x14ac:dyDescent="0.25"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</row>
    <row r="1573" spans="29:38" x14ac:dyDescent="0.25"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</row>
    <row r="1574" spans="29:38" x14ac:dyDescent="0.25"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</row>
    <row r="1575" spans="29:38" x14ac:dyDescent="0.25"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</row>
    <row r="1576" spans="29:38" x14ac:dyDescent="0.25"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</row>
    <row r="1577" spans="29:38" x14ac:dyDescent="0.25"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</row>
    <row r="1578" spans="29:38" x14ac:dyDescent="0.25"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</row>
    <row r="1579" spans="29:38" x14ac:dyDescent="0.25"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</row>
    <row r="1580" spans="29:38" x14ac:dyDescent="0.25"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</row>
    <row r="1581" spans="29:38" x14ac:dyDescent="0.25"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</row>
    <row r="1582" spans="29:38" x14ac:dyDescent="0.25"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</row>
    <row r="1583" spans="29:38" x14ac:dyDescent="0.25"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</row>
    <row r="1584" spans="29:38" x14ac:dyDescent="0.25"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</row>
    <row r="1585" spans="29:38" x14ac:dyDescent="0.25"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</row>
    <row r="1586" spans="29:38" x14ac:dyDescent="0.25"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</row>
    <row r="1587" spans="29:38" x14ac:dyDescent="0.25"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</row>
    <row r="1588" spans="29:38" x14ac:dyDescent="0.25"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</row>
    <row r="1589" spans="29:38" x14ac:dyDescent="0.25"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</row>
    <row r="1590" spans="29:38" x14ac:dyDescent="0.25"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</row>
    <row r="1591" spans="29:38" x14ac:dyDescent="0.25"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</row>
    <row r="1592" spans="29:38" x14ac:dyDescent="0.25"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</row>
    <row r="1593" spans="29:38" x14ac:dyDescent="0.25"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</row>
    <row r="1594" spans="29:38" x14ac:dyDescent="0.25"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</row>
    <row r="1595" spans="29:38" x14ac:dyDescent="0.25"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</row>
    <row r="1596" spans="29:38" x14ac:dyDescent="0.25"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</row>
    <row r="1597" spans="29:38" x14ac:dyDescent="0.25"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</row>
    <row r="1598" spans="29:38" x14ac:dyDescent="0.25"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</row>
    <row r="1599" spans="29:38" x14ac:dyDescent="0.25"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</row>
    <row r="1600" spans="29:38" x14ac:dyDescent="0.25"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</row>
    <row r="1601" spans="29:38" x14ac:dyDescent="0.25"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</row>
    <row r="1602" spans="29:38" x14ac:dyDescent="0.25"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</row>
    <row r="1603" spans="29:38" x14ac:dyDescent="0.25"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</row>
    <row r="1604" spans="29:38" x14ac:dyDescent="0.25"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</row>
    <row r="1605" spans="29:38" x14ac:dyDescent="0.25"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</row>
    <row r="1606" spans="29:38" x14ac:dyDescent="0.25"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</row>
    <row r="1607" spans="29:38" x14ac:dyDescent="0.25"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</row>
    <row r="1608" spans="29:38" x14ac:dyDescent="0.25"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</row>
    <row r="1609" spans="29:38" x14ac:dyDescent="0.25"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</row>
    <row r="1610" spans="29:38" x14ac:dyDescent="0.25"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</row>
    <row r="1611" spans="29:38" x14ac:dyDescent="0.25"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</row>
    <row r="1612" spans="29:38" x14ac:dyDescent="0.25"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</row>
    <row r="1613" spans="29:38" x14ac:dyDescent="0.25"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</row>
    <row r="1614" spans="29:38" x14ac:dyDescent="0.25"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</row>
    <row r="1615" spans="29:38" x14ac:dyDescent="0.25"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</row>
    <row r="1616" spans="29:38" x14ac:dyDescent="0.25"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</row>
    <row r="1617" spans="29:38" x14ac:dyDescent="0.25"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</row>
    <row r="1618" spans="29:38" x14ac:dyDescent="0.25"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</row>
    <row r="1619" spans="29:38" x14ac:dyDescent="0.25"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</row>
    <row r="1620" spans="29:38" x14ac:dyDescent="0.25"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</row>
    <row r="1621" spans="29:38" x14ac:dyDescent="0.25"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</row>
    <row r="1622" spans="29:38" x14ac:dyDescent="0.25"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</row>
    <row r="1623" spans="29:38" x14ac:dyDescent="0.25"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</row>
    <row r="1624" spans="29:38" x14ac:dyDescent="0.25"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</row>
    <row r="1625" spans="29:38" x14ac:dyDescent="0.25"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</row>
    <row r="1626" spans="29:38" x14ac:dyDescent="0.25"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</row>
    <row r="1627" spans="29:38" x14ac:dyDescent="0.25"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</row>
    <row r="1628" spans="29:38" x14ac:dyDescent="0.25"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</row>
    <row r="1629" spans="29:38" x14ac:dyDescent="0.25"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</row>
    <row r="1630" spans="29:38" x14ac:dyDescent="0.25"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</row>
    <row r="1631" spans="29:38" x14ac:dyDescent="0.25"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</row>
    <row r="1632" spans="29:38" x14ac:dyDescent="0.25"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</row>
    <row r="1633" spans="29:38" x14ac:dyDescent="0.25"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</row>
    <row r="1634" spans="29:38" x14ac:dyDescent="0.25"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</row>
    <row r="1635" spans="29:38" x14ac:dyDescent="0.25"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</row>
    <row r="1636" spans="29:38" x14ac:dyDescent="0.25"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</row>
    <row r="1637" spans="29:38" x14ac:dyDescent="0.25"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</row>
    <row r="1638" spans="29:38" x14ac:dyDescent="0.25"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</row>
    <row r="1639" spans="29:38" x14ac:dyDescent="0.25"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</row>
    <row r="1640" spans="29:38" x14ac:dyDescent="0.25"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</row>
    <row r="1641" spans="29:38" x14ac:dyDescent="0.25"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</row>
    <row r="1642" spans="29:38" x14ac:dyDescent="0.25"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</row>
    <row r="1643" spans="29:38" x14ac:dyDescent="0.25"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</row>
    <row r="1644" spans="29:38" x14ac:dyDescent="0.25"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</row>
    <row r="1645" spans="29:38" x14ac:dyDescent="0.25"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</row>
    <row r="1646" spans="29:38" x14ac:dyDescent="0.25"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</row>
    <row r="1647" spans="29:38" x14ac:dyDescent="0.25"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</row>
    <row r="1648" spans="29:38" x14ac:dyDescent="0.25"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</row>
    <row r="1649" spans="29:38" x14ac:dyDescent="0.25"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</row>
    <row r="1650" spans="29:38" x14ac:dyDescent="0.25"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</row>
    <row r="1651" spans="29:38" x14ac:dyDescent="0.25"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</row>
    <row r="1652" spans="29:38" x14ac:dyDescent="0.25"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</row>
    <row r="1653" spans="29:38" x14ac:dyDescent="0.25"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</row>
    <row r="1654" spans="29:38" x14ac:dyDescent="0.25"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</row>
    <row r="1655" spans="29:38" x14ac:dyDescent="0.25"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</row>
    <row r="1656" spans="29:38" x14ac:dyDescent="0.25"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</row>
    <row r="1657" spans="29:38" x14ac:dyDescent="0.25"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</row>
    <row r="1658" spans="29:38" x14ac:dyDescent="0.25"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</row>
    <row r="1659" spans="29:38" x14ac:dyDescent="0.25"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</row>
    <row r="1660" spans="29:38" x14ac:dyDescent="0.25"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</row>
    <row r="1661" spans="29:38" x14ac:dyDescent="0.25"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</row>
    <row r="1662" spans="29:38" x14ac:dyDescent="0.25"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</row>
    <row r="1663" spans="29:38" x14ac:dyDescent="0.25"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</row>
    <row r="1664" spans="29:38" x14ac:dyDescent="0.25"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</row>
    <row r="1665" spans="29:38" x14ac:dyDescent="0.25"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</row>
    <row r="1666" spans="29:38" x14ac:dyDescent="0.25"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</row>
    <row r="1667" spans="29:38" x14ac:dyDescent="0.25"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</row>
    <row r="1668" spans="29:38" x14ac:dyDescent="0.25"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</row>
    <row r="1669" spans="29:38" x14ac:dyDescent="0.25"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</row>
    <row r="1670" spans="29:38" x14ac:dyDescent="0.25"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</row>
    <row r="1671" spans="29:38" x14ac:dyDescent="0.25"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</row>
    <row r="1672" spans="29:38" x14ac:dyDescent="0.25"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</row>
    <row r="1673" spans="29:38" x14ac:dyDescent="0.25"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</row>
    <row r="1674" spans="29:38" x14ac:dyDescent="0.25"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</row>
    <row r="1675" spans="29:38" x14ac:dyDescent="0.25"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</row>
    <row r="1676" spans="29:38" x14ac:dyDescent="0.25"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</row>
    <row r="1677" spans="29:38" x14ac:dyDescent="0.25"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</row>
    <row r="1678" spans="29:38" x14ac:dyDescent="0.25"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</row>
    <row r="1679" spans="29:38" x14ac:dyDescent="0.25"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</row>
    <row r="1680" spans="29:38" x14ac:dyDescent="0.25"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</row>
    <row r="1681" spans="29:38" x14ac:dyDescent="0.25"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</row>
    <row r="1682" spans="29:38" x14ac:dyDescent="0.25"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</row>
    <row r="1683" spans="29:38" x14ac:dyDescent="0.25"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</row>
    <row r="1684" spans="29:38" x14ac:dyDescent="0.25"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</row>
    <row r="1685" spans="29:38" x14ac:dyDescent="0.25"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</row>
    <row r="1686" spans="29:38" x14ac:dyDescent="0.25"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</row>
    <row r="1687" spans="29:38" x14ac:dyDescent="0.25"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</row>
    <row r="1688" spans="29:38" x14ac:dyDescent="0.25"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</row>
    <row r="1689" spans="29:38" x14ac:dyDescent="0.25"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</row>
    <row r="1690" spans="29:38" x14ac:dyDescent="0.25"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</row>
    <row r="1691" spans="29:38" x14ac:dyDescent="0.25"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</row>
    <row r="1692" spans="29:38" x14ac:dyDescent="0.25"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</row>
    <row r="1693" spans="29:38" x14ac:dyDescent="0.25"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</row>
    <row r="1694" spans="29:38" x14ac:dyDescent="0.25"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</row>
    <row r="1695" spans="29:38" x14ac:dyDescent="0.25"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</row>
    <row r="1696" spans="29:38" x14ac:dyDescent="0.25"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</row>
    <row r="1697" spans="29:38" x14ac:dyDescent="0.25"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</row>
    <row r="1698" spans="29:38" x14ac:dyDescent="0.25"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</row>
    <row r="1699" spans="29:38" x14ac:dyDescent="0.25"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</row>
    <row r="1700" spans="29:38" x14ac:dyDescent="0.25"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</row>
    <row r="1701" spans="29:38" x14ac:dyDescent="0.25"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</row>
    <row r="1702" spans="29:38" x14ac:dyDescent="0.25"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</row>
    <row r="1703" spans="29:38" x14ac:dyDescent="0.25"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</row>
    <row r="1704" spans="29:38" x14ac:dyDescent="0.25"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</row>
    <row r="1705" spans="29:38" x14ac:dyDescent="0.25"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</row>
    <row r="1706" spans="29:38" x14ac:dyDescent="0.25"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</row>
    <row r="1707" spans="29:38" x14ac:dyDescent="0.25"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</row>
    <row r="1708" spans="29:38" x14ac:dyDescent="0.25"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</row>
    <row r="1709" spans="29:38" x14ac:dyDescent="0.25"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</row>
    <row r="1710" spans="29:38" x14ac:dyDescent="0.25"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</row>
    <row r="1711" spans="29:38" x14ac:dyDescent="0.25"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</row>
    <row r="1712" spans="29:38" x14ac:dyDescent="0.25"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</row>
    <row r="1713" spans="29:38" x14ac:dyDescent="0.25"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</row>
    <row r="1714" spans="29:38" x14ac:dyDescent="0.25"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</row>
    <row r="1715" spans="29:38" x14ac:dyDescent="0.25"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</row>
    <row r="1716" spans="29:38" x14ac:dyDescent="0.25"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</row>
    <row r="1717" spans="29:38" x14ac:dyDescent="0.25"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</row>
    <row r="1718" spans="29:38" x14ac:dyDescent="0.25"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</row>
    <row r="1719" spans="29:38" x14ac:dyDescent="0.25"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</row>
    <row r="1720" spans="29:38" x14ac:dyDescent="0.25"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</row>
    <row r="1721" spans="29:38" x14ac:dyDescent="0.25"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</row>
    <row r="1722" spans="29:38" x14ac:dyDescent="0.25"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</row>
    <row r="1723" spans="29:38" x14ac:dyDescent="0.25"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</row>
    <row r="1724" spans="29:38" x14ac:dyDescent="0.25"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</row>
    <row r="1725" spans="29:38" x14ac:dyDescent="0.25"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</row>
    <row r="1726" spans="29:38" x14ac:dyDescent="0.25"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</row>
    <row r="1727" spans="29:38" x14ac:dyDescent="0.25"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</row>
    <row r="1728" spans="29:38" x14ac:dyDescent="0.25"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</row>
    <row r="1729" spans="29:38" x14ac:dyDescent="0.25"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</row>
    <row r="1730" spans="29:38" x14ac:dyDescent="0.25"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</row>
    <row r="1731" spans="29:38" x14ac:dyDescent="0.25"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</row>
    <row r="1732" spans="29:38" x14ac:dyDescent="0.25"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</row>
    <row r="1733" spans="29:38" x14ac:dyDescent="0.25"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</row>
    <row r="1734" spans="29:38" x14ac:dyDescent="0.25"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</row>
    <row r="1735" spans="29:38" x14ac:dyDescent="0.25"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</row>
    <row r="1736" spans="29:38" x14ac:dyDescent="0.25"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</row>
    <row r="1737" spans="29:38" x14ac:dyDescent="0.25"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</row>
    <row r="1738" spans="29:38" x14ac:dyDescent="0.25"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</row>
    <row r="1739" spans="29:38" x14ac:dyDescent="0.25"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</row>
    <row r="1740" spans="29:38" x14ac:dyDescent="0.25"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</row>
    <row r="1741" spans="29:38" x14ac:dyDescent="0.25"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</row>
    <row r="1742" spans="29:38" x14ac:dyDescent="0.25"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</row>
    <row r="1743" spans="29:38" x14ac:dyDescent="0.25"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</row>
    <row r="1744" spans="29:38" x14ac:dyDescent="0.25"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</row>
    <row r="1745" spans="29:38" x14ac:dyDescent="0.25"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</row>
    <row r="1746" spans="29:38" x14ac:dyDescent="0.25"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</row>
    <row r="1747" spans="29:38" x14ac:dyDescent="0.25"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</row>
    <row r="1748" spans="29:38" x14ac:dyDescent="0.25"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</row>
    <row r="1749" spans="29:38" x14ac:dyDescent="0.25"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</row>
    <row r="1750" spans="29:38" x14ac:dyDescent="0.25"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</row>
    <row r="1751" spans="29:38" x14ac:dyDescent="0.25"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</row>
    <row r="1752" spans="29:38" x14ac:dyDescent="0.25"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</row>
    <row r="1753" spans="29:38" x14ac:dyDescent="0.25"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</row>
    <row r="1754" spans="29:38" x14ac:dyDescent="0.25"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</row>
    <row r="1755" spans="29:38" x14ac:dyDescent="0.25"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</row>
    <row r="1756" spans="29:38" x14ac:dyDescent="0.25"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</row>
    <row r="1757" spans="29:38" x14ac:dyDescent="0.25"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</row>
    <row r="1758" spans="29:38" x14ac:dyDescent="0.25"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</row>
    <row r="1759" spans="29:38" x14ac:dyDescent="0.25"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</row>
    <row r="1760" spans="29:38" x14ac:dyDescent="0.25"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</row>
    <row r="1761" spans="29:38" x14ac:dyDescent="0.25"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</row>
    <row r="1762" spans="29:38" x14ac:dyDescent="0.25"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</row>
    <row r="1763" spans="29:38" x14ac:dyDescent="0.25"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</row>
    <row r="1764" spans="29:38" x14ac:dyDescent="0.25"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</row>
    <row r="1765" spans="29:38" x14ac:dyDescent="0.25"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</row>
    <row r="1766" spans="29:38" x14ac:dyDescent="0.25"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</row>
    <row r="1767" spans="29:38" x14ac:dyDescent="0.25"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</row>
    <row r="1768" spans="29:38" x14ac:dyDescent="0.25"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</row>
    <row r="1769" spans="29:38" x14ac:dyDescent="0.25"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</row>
    <row r="1770" spans="29:38" x14ac:dyDescent="0.25"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</row>
    <row r="1771" spans="29:38" x14ac:dyDescent="0.25"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</row>
    <row r="1772" spans="29:38" x14ac:dyDescent="0.25"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</row>
    <row r="1773" spans="29:38" x14ac:dyDescent="0.25"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</row>
    <row r="1774" spans="29:38" x14ac:dyDescent="0.25"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</row>
    <row r="1775" spans="29:38" x14ac:dyDescent="0.25"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</row>
    <row r="1776" spans="29:38" x14ac:dyDescent="0.25"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</row>
    <row r="1777" spans="29:38" x14ac:dyDescent="0.25"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</row>
    <row r="1778" spans="29:38" x14ac:dyDescent="0.25"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</row>
    <row r="1779" spans="29:38" x14ac:dyDescent="0.25"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</row>
    <row r="1780" spans="29:38" x14ac:dyDescent="0.25"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</row>
    <row r="1781" spans="29:38" x14ac:dyDescent="0.25"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</row>
    <row r="1782" spans="29:38" x14ac:dyDescent="0.25"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</row>
    <row r="1783" spans="29:38" x14ac:dyDescent="0.25"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</row>
    <row r="1784" spans="29:38" x14ac:dyDescent="0.25"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</row>
    <row r="1785" spans="29:38" x14ac:dyDescent="0.25"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</row>
    <row r="1786" spans="29:38" x14ac:dyDescent="0.25"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</row>
    <row r="1787" spans="29:38" x14ac:dyDescent="0.25"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</row>
    <row r="1788" spans="29:38" x14ac:dyDescent="0.25"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</row>
    <row r="1789" spans="29:38" x14ac:dyDescent="0.25"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</row>
    <row r="1790" spans="29:38" x14ac:dyDescent="0.25"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</row>
    <row r="1791" spans="29:38" x14ac:dyDescent="0.25"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</row>
    <row r="1792" spans="29:38" x14ac:dyDescent="0.25"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</row>
    <row r="1793" spans="29:38" x14ac:dyDescent="0.25"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</row>
    <row r="1794" spans="29:38" x14ac:dyDescent="0.25"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</row>
    <row r="1795" spans="29:38" x14ac:dyDescent="0.25"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</row>
    <row r="1796" spans="29:38" x14ac:dyDescent="0.25"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</row>
    <row r="1797" spans="29:38" x14ac:dyDescent="0.25"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</row>
    <row r="1798" spans="29:38" x14ac:dyDescent="0.25"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</row>
    <row r="1799" spans="29:38" x14ac:dyDescent="0.25"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</row>
    <row r="1800" spans="29:38" x14ac:dyDescent="0.25"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</row>
    <row r="1801" spans="29:38" x14ac:dyDescent="0.25"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</row>
    <row r="1802" spans="29:38" x14ac:dyDescent="0.25"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</row>
    <row r="1803" spans="29:38" x14ac:dyDescent="0.25"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</row>
    <row r="1804" spans="29:38" x14ac:dyDescent="0.25"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</row>
    <row r="1805" spans="29:38" x14ac:dyDescent="0.25"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</row>
    <row r="1806" spans="29:38" x14ac:dyDescent="0.25"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</row>
    <row r="1807" spans="29:38" x14ac:dyDescent="0.25"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</row>
    <row r="1808" spans="29:38" x14ac:dyDescent="0.25"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</row>
    <row r="1809" spans="29:38" x14ac:dyDescent="0.25"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</row>
    <row r="1810" spans="29:38" x14ac:dyDescent="0.25"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</row>
    <row r="1811" spans="29:38" x14ac:dyDescent="0.25"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</row>
    <row r="1812" spans="29:38" x14ac:dyDescent="0.25"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</row>
    <row r="1813" spans="29:38" x14ac:dyDescent="0.25"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</row>
    <row r="1814" spans="29:38" x14ac:dyDescent="0.25"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</row>
    <row r="1815" spans="29:38" x14ac:dyDescent="0.25"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</row>
    <row r="1816" spans="29:38" x14ac:dyDescent="0.25"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</row>
    <row r="1817" spans="29:38" x14ac:dyDescent="0.25"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</row>
    <row r="1818" spans="29:38" x14ac:dyDescent="0.25"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</row>
    <row r="1819" spans="29:38" x14ac:dyDescent="0.25"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</row>
    <row r="1820" spans="29:38" x14ac:dyDescent="0.25"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</row>
    <row r="1821" spans="29:38" x14ac:dyDescent="0.25"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</row>
    <row r="1822" spans="29:38" x14ac:dyDescent="0.25"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</row>
    <row r="1823" spans="29:38" x14ac:dyDescent="0.25"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</row>
    <row r="1824" spans="29:38" x14ac:dyDescent="0.25"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7" fitToHeight="0" orientation="landscape" r:id="rId1"/>
  <headerFooter alignWithMargins="0">
    <oddHeader xml:space="preserve">&amp;R&amp;"Meiryo UI,標準"&amp;14Ver.2       </oddHeader>
    <oddFooter>&amp;L注１）　審査は、本書式で行いますので、必ずこの書式を使用してください。　　　　注２）　価格は数量（ｇ）(廃棄量込み）で計算して下さい。
注３）　エネルギーは整数、その他少数点以下第1位（少数点以下第2位を四捨五入）で記載して下さい。　　　　注４）　この献立表は、照会時に備えて、必ずコピーをして下さい。
&amp;Rpage &amp;P</oddFooter>
  </headerFooter>
  <rowBreaks count="1" manualBreakCount="1">
    <brk id="4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7"/>
  <sheetViews>
    <sheetView showGridLines="0" zoomScale="70" zoomScaleNormal="70" workbookViewId="0"/>
  </sheetViews>
  <sheetFormatPr defaultRowHeight="16.5" x14ac:dyDescent="0.25"/>
  <cols>
    <col min="1" max="1" width="5.625" style="306" customWidth="1"/>
    <col min="2" max="2" width="3.875" style="306" customWidth="1"/>
    <col min="3" max="3" width="16" style="306" customWidth="1"/>
    <col min="4" max="8" width="13.25" style="306" customWidth="1"/>
    <col min="9" max="9" width="1" style="306" customWidth="1"/>
    <col min="10" max="16384" width="9" style="306"/>
  </cols>
  <sheetData>
    <row r="1" spans="1:9" ht="21" customHeight="1" x14ac:dyDescent="0.25">
      <c r="H1" s="307" t="s">
        <v>2601</v>
      </c>
    </row>
    <row r="2" spans="1:9" ht="21" customHeight="1" x14ac:dyDescent="0.25">
      <c r="A2" s="308" t="s">
        <v>2608</v>
      </c>
    </row>
    <row r="3" spans="1:9" ht="21" customHeight="1" x14ac:dyDescent="0.3">
      <c r="A3" s="426" t="s">
        <v>2596</v>
      </c>
      <c r="B3" s="426"/>
      <c r="C3" s="426"/>
      <c r="D3" s="426"/>
      <c r="E3" s="426"/>
      <c r="F3" s="426"/>
      <c r="G3" s="426"/>
      <c r="H3" s="426"/>
      <c r="I3" s="358"/>
    </row>
    <row r="4" spans="1:9" ht="21" customHeight="1" x14ac:dyDescent="0.3">
      <c r="A4" s="426" t="s">
        <v>704</v>
      </c>
      <c r="B4" s="426"/>
      <c r="C4" s="426"/>
      <c r="D4" s="426"/>
      <c r="E4" s="426"/>
      <c r="F4" s="426"/>
      <c r="G4" s="426"/>
      <c r="H4" s="426"/>
      <c r="I4" s="358"/>
    </row>
    <row r="5" spans="1:9" ht="18.75" customHeight="1" x14ac:dyDescent="0.3">
      <c r="A5" s="309"/>
      <c r="B5" s="309"/>
      <c r="C5" s="309"/>
      <c r="D5" s="309"/>
      <c r="E5" s="309"/>
      <c r="F5" s="309"/>
      <c r="G5" s="309"/>
      <c r="H5" s="309"/>
      <c r="I5" s="309"/>
    </row>
    <row r="6" spans="1:9" ht="39" customHeight="1" thickBot="1" x14ac:dyDescent="0.3">
      <c r="E6" s="351" t="s">
        <v>107</v>
      </c>
      <c r="F6" s="351"/>
      <c r="G6" s="351"/>
      <c r="H6" s="351"/>
    </row>
    <row r="7" spans="1:9" ht="39" customHeight="1" thickBot="1" x14ac:dyDescent="0.3">
      <c r="E7" s="438" t="s">
        <v>2691</v>
      </c>
      <c r="F7" s="438"/>
      <c r="G7" s="351"/>
      <c r="H7" s="351"/>
    </row>
    <row r="8" spans="1:9" ht="39" customHeight="1" thickBot="1" x14ac:dyDescent="0.3">
      <c r="E8" s="438" t="s">
        <v>2692</v>
      </c>
      <c r="F8" s="439"/>
      <c r="G8" s="352"/>
      <c r="H8" s="352"/>
    </row>
    <row r="9" spans="1:9" ht="39" customHeight="1" thickBot="1" x14ac:dyDescent="0.3">
      <c r="E9" s="352" t="s">
        <v>2677</v>
      </c>
      <c r="F9" s="352"/>
      <c r="G9" s="352"/>
      <c r="H9" s="352"/>
    </row>
    <row r="10" spans="1:9" ht="25.5" customHeight="1" x14ac:dyDescent="0.25">
      <c r="E10" s="356"/>
      <c r="F10" s="356"/>
      <c r="G10" s="356"/>
      <c r="H10" s="356"/>
    </row>
    <row r="11" spans="1:9" ht="21" customHeight="1" thickBot="1" x14ac:dyDescent="0.3"/>
    <row r="12" spans="1:9" s="310" customFormat="1" ht="25.5" customHeight="1" thickBot="1" x14ac:dyDescent="0.2">
      <c r="B12" s="429" t="s">
        <v>705</v>
      </c>
      <c r="C12" s="430"/>
      <c r="D12" s="431" t="s">
        <v>758</v>
      </c>
      <c r="E12" s="431"/>
      <c r="F12" s="431"/>
      <c r="G12" s="431"/>
      <c r="H12" s="430"/>
    </row>
    <row r="13" spans="1:9" s="310" customFormat="1" ht="25.5" customHeight="1" x14ac:dyDescent="0.15">
      <c r="B13" s="432" t="s">
        <v>706</v>
      </c>
      <c r="C13" s="433"/>
      <c r="D13" s="311" t="s">
        <v>707</v>
      </c>
      <c r="E13" s="312" t="s">
        <v>21</v>
      </c>
      <c r="F13" s="312" t="s">
        <v>708</v>
      </c>
      <c r="G13" s="312" t="s">
        <v>709</v>
      </c>
      <c r="H13" s="313" t="s">
        <v>762</v>
      </c>
    </row>
    <row r="14" spans="1:9" s="310" customFormat="1" ht="25.5" customHeight="1" thickBot="1" x14ac:dyDescent="0.2">
      <c r="B14" s="434"/>
      <c r="C14" s="435"/>
      <c r="D14" s="314" t="s">
        <v>710</v>
      </c>
      <c r="E14" s="315" t="s">
        <v>711</v>
      </c>
      <c r="F14" s="315" t="s">
        <v>711</v>
      </c>
      <c r="G14" s="315" t="s">
        <v>711</v>
      </c>
      <c r="H14" s="316" t="s">
        <v>711</v>
      </c>
    </row>
    <row r="15" spans="1:9" s="310" customFormat="1" ht="35.1" customHeight="1" x14ac:dyDescent="0.15">
      <c r="B15" s="436" t="s">
        <v>712</v>
      </c>
      <c r="C15" s="437"/>
      <c r="D15" s="317">
        <f>'治療朝（様式4-1朝）'!M82</f>
        <v>0</v>
      </c>
      <c r="E15" s="318">
        <f>'治療朝（様式4-1朝）'!O82</f>
        <v>0</v>
      </c>
      <c r="F15" s="318">
        <f>'治療朝（様式4-1朝）'!Q82</f>
        <v>0</v>
      </c>
      <c r="G15" s="318">
        <f>'治療朝（様式4-1朝）'!S82</f>
        <v>0</v>
      </c>
      <c r="H15" s="319">
        <f>'治療朝（様式4-1朝）'!W82</f>
        <v>0</v>
      </c>
    </row>
    <row r="16" spans="1:9" s="310" customFormat="1" ht="35.1" customHeight="1" x14ac:dyDescent="0.15">
      <c r="B16" s="427" t="s">
        <v>713</v>
      </c>
      <c r="C16" s="428"/>
      <c r="D16" s="320">
        <f>'治療昼（様式4-1昼）'!M82</f>
        <v>0</v>
      </c>
      <c r="E16" s="321">
        <f>'治療昼（様式4-1昼）'!O82</f>
        <v>0</v>
      </c>
      <c r="F16" s="321">
        <f>'治療昼（様式4-1昼）'!Q82</f>
        <v>0</v>
      </c>
      <c r="G16" s="321">
        <f>'治療昼（様式4-1昼）'!S82</f>
        <v>0</v>
      </c>
      <c r="H16" s="322">
        <f>'治療昼（様式4-1昼）'!W82</f>
        <v>0</v>
      </c>
    </row>
    <row r="17" spans="1:8" s="310" customFormat="1" ht="35.1" customHeight="1" x14ac:dyDescent="0.15">
      <c r="B17" s="427" t="s">
        <v>714</v>
      </c>
      <c r="C17" s="428"/>
      <c r="D17" s="320">
        <f>'治療夕（様式4-1夕）'!M82</f>
        <v>0</v>
      </c>
      <c r="E17" s="323">
        <f>'治療夕（様式4-1夕）'!O82</f>
        <v>0</v>
      </c>
      <c r="F17" s="318">
        <f>'治療夕（様式4-1夕）'!Q82</f>
        <v>0</v>
      </c>
      <c r="G17" s="318">
        <f>'治療夕（様式4-1夕）'!S82</f>
        <v>0</v>
      </c>
      <c r="H17" s="322">
        <f>'治療夕（様式4-1夕）'!W82</f>
        <v>0</v>
      </c>
    </row>
    <row r="18" spans="1:8" s="310" customFormat="1" ht="35.1" customHeight="1" thickBot="1" x14ac:dyDescent="0.2">
      <c r="B18" s="442" t="s">
        <v>715</v>
      </c>
      <c r="C18" s="443"/>
      <c r="D18" s="324">
        <f>SUM(D15:D17)</f>
        <v>0</v>
      </c>
      <c r="E18" s="325">
        <f>SUM(E15:E17)</f>
        <v>0</v>
      </c>
      <c r="F18" s="325">
        <f>SUM(F15:F17)</f>
        <v>0</v>
      </c>
      <c r="G18" s="325">
        <f>SUM(G15:G17)</f>
        <v>0</v>
      </c>
      <c r="H18" s="326">
        <f>SUM(H15:H17)</f>
        <v>0</v>
      </c>
    </row>
    <row r="19" spans="1:8" s="310" customFormat="1" ht="35.1" customHeight="1" x14ac:dyDescent="0.15">
      <c r="B19" s="427" t="s">
        <v>716</v>
      </c>
      <c r="C19" s="428"/>
      <c r="D19" s="327"/>
      <c r="E19" s="147"/>
      <c r="F19" s="348" t="str">
        <f>IF(E18=0,"",(E18*4/D18*100))</f>
        <v/>
      </c>
      <c r="G19" s="147" t="s">
        <v>2631</v>
      </c>
      <c r="H19" s="328"/>
    </row>
    <row r="20" spans="1:8" s="310" customFormat="1" ht="35.1" customHeight="1" x14ac:dyDescent="0.15">
      <c r="B20" s="427" t="s">
        <v>717</v>
      </c>
      <c r="C20" s="428"/>
      <c r="D20" s="329"/>
      <c r="E20" s="148"/>
      <c r="F20" s="349" t="str">
        <f>IF(F18=0,"",(F18*9/D18*100))</f>
        <v/>
      </c>
      <c r="G20" s="148" t="s">
        <v>2632</v>
      </c>
      <c r="H20" s="330"/>
    </row>
    <row r="21" spans="1:8" s="310" customFormat="1" ht="35.1" customHeight="1" thickBot="1" x14ac:dyDescent="0.2">
      <c r="B21" s="427" t="s">
        <v>718</v>
      </c>
      <c r="C21" s="428"/>
      <c r="D21" s="331"/>
      <c r="E21" s="149"/>
      <c r="F21" s="350" t="str">
        <f>IF(G18=0,"",(100-F19-F20))</f>
        <v/>
      </c>
      <c r="G21" s="149" t="s">
        <v>2631</v>
      </c>
      <c r="H21" s="332"/>
    </row>
    <row r="22" spans="1:8" s="310" customFormat="1" ht="40.5" customHeight="1" x14ac:dyDescent="0.15">
      <c r="B22" s="441" t="s">
        <v>2676</v>
      </c>
      <c r="C22" s="437"/>
      <c r="D22" s="327"/>
      <c r="E22" s="147"/>
      <c r="F22" s="353"/>
      <c r="G22" s="147" t="s">
        <v>2630</v>
      </c>
      <c r="H22" s="328"/>
    </row>
    <row r="23" spans="1:8" s="310" customFormat="1" ht="40.5" customHeight="1" x14ac:dyDescent="0.15">
      <c r="B23" s="444" t="s">
        <v>719</v>
      </c>
      <c r="C23" s="445"/>
      <c r="D23" s="329"/>
      <c r="E23" s="148"/>
      <c r="F23" s="354"/>
      <c r="G23" s="148" t="s">
        <v>2630</v>
      </c>
      <c r="H23" s="330"/>
    </row>
    <row r="24" spans="1:8" s="310" customFormat="1" ht="40.5" customHeight="1" thickBot="1" x14ac:dyDescent="0.2">
      <c r="B24" s="446" t="s">
        <v>2695</v>
      </c>
      <c r="C24" s="447"/>
      <c r="D24" s="333"/>
      <c r="E24" s="334"/>
      <c r="F24" s="355"/>
      <c r="G24" s="334" t="s">
        <v>2630</v>
      </c>
      <c r="H24" s="335"/>
    </row>
    <row r="25" spans="1:8" s="310" customFormat="1" ht="35.1" customHeight="1" thickTop="1" thickBot="1" x14ac:dyDescent="0.2">
      <c r="B25" s="434" t="s">
        <v>720</v>
      </c>
      <c r="C25" s="435"/>
      <c r="D25" s="336"/>
      <c r="E25" s="337"/>
      <c r="F25" s="337">
        <f>SUM(F22:F24)</f>
        <v>0</v>
      </c>
      <c r="G25" s="337" t="s">
        <v>2630</v>
      </c>
      <c r="H25" s="338"/>
    </row>
    <row r="26" spans="1:8" ht="25.5" customHeight="1" x14ac:dyDescent="0.25">
      <c r="A26" s="440"/>
      <c r="B26" s="440"/>
      <c r="C26" s="440"/>
      <c r="D26" s="440"/>
      <c r="E26" s="440"/>
      <c r="F26" s="440"/>
      <c r="G26" s="440"/>
      <c r="H26" s="440"/>
    </row>
    <row r="27" spans="1:8" ht="11.25" customHeight="1" x14ac:dyDescent="0.25"/>
  </sheetData>
  <sheetProtection password="B602" sheet="1" objects="1" scenarios="1"/>
  <mergeCells count="19">
    <mergeCell ref="B17:C17"/>
    <mergeCell ref="B20:C20"/>
    <mergeCell ref="B21:C21"/>
    <mergeCell ref="A26:H26"/>
    <mergeCell ref="B25:C25"/>
    <mergeCell ref="B22:C22"/>
    <mergeCell ref="B18:C18"/>
    <mergeCell ref="B19:C19"/>
    <mergeCell ref="B23:C23"/>
    <mergeCell ref="B24:C24"/>
    <mergeCell ref="A3:H3"/>
    <mergeCell ref="A4:H4"/>
    <mergeCell ref="B16:C16"/>
    <mergeCell ref="B12:C12"/>
    <mergeCell ref="D12:H12"/>
    <mergeCell ref="B13:C14"/>
    <mergeCell ref="B15:C15"/>
    <mergeCell ref="E7:F7"/>
    <mergeCell ref="E8:F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&amp;R&amp;"Meiryo UI,標準"&amp;14Ver.2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1824"/>
  <sheetViews>
    <sheetView zoomScale="85" zoomScaleNormal="85" zoomScaleSheetLayoutView="55" workbookViewId="0"/>
  </sheetViews>
  <sheetFormatPr defaultRowHeight="15.75" x14ac:dyDescent="0.25"/>
  <cols>
    <col min="1" max="1" width="18.625" style="45" customWidth="1"/>
    <col min="2" max="2" width="8.125" style="46" customWidth="1"/>
    <col min="3" max="3" width="9" style="47"/>
    <col min="4" max="4" width="17.875" style="48" customWidth="1"/>
    <col min="5" max="5" width="9.625" style="45" hidden="1" customWidth="1"/>
    <col min="6" max="6" width="7.375" style="45" customWidth="1"/>
    <col min="7" max="7" width="14.125" style="45" hidden="1" customWidth="1"/>
    <col min="8" max="8" width="7.375" style="45" customWidth="1"/>
    <col min="9" max="9" width="38.75" style="45" hidden="1" customWidth="1"/>
    <col min="10" max="10" width="8.125" style="45" customWidth="1"/>
    <col min="11" max="11" width="7" style="49" customWidth="1"/>
    <col min="12" max="12" width="5.875" style="45" hidden="1" customWidth="1"/>
    <col min="13" max="13" width="9.125" style="45" customWidth="1"/>
    <col min="14" max="14" width="9.25" style="45" hidden="1" customWidth="1"/>
    <col min="15" max="15" width="9" style="45"/>
    <col min="16" max="16" width="16.25" style="45" hidden="1" customWidth="1"/>
    <col min="17" max="17" width="8.375" style="45" customWidth="1"/>
    <col min="18" max="18" width="5.875" style="45" hidden="1" customWidth="1"/>
    <col min="19" max="19" width="8.375" style="45" customWidth="1"/>
    <col min="20" max="20" width="8" style="45" hidden="1" customWidth="1"/>
    <col min="21" max="22" width="5.125" style="45" hidden="1" customWidth="1"/>
    <col min="23" max="23" width="9.625" style="45" bestFit="1" customWidth="1"/>
    <col min="24" max="24" width="5.875" style="45" hidden="1" customWidth="1"/>
    <col min="25" max="25" width="14.125" style="45" customWidth="1"/>
    <col min="26" max="26" width="24.625" style="45" customWidth="1"/>
    <col min="27" max="27" width="1.375" style="45" customWidth="1"/>
    <col min="28" max="38" width="8.875" style="45" hidden="1" customWidth="1"/>
    <col min="39" max="16384" width="9" style="45"/>
  </cols>
  <sheetData>
    <row r="1" spans="1:38" x14ac:dyDescent="0.25">
      <c r="Z1" s="50" t="s">
        <v>2602</v>
      </c>
    </row>
    <row r="2" spans="1:38" ht="19.5" x14ac:dyDescent="0.3">
      <c r="A2" s="144" t="s">
        <v>2608</v>
      </c>
      <c r="H2" s="51" t="s">
        <v>1996</v>
      </c>
      <c r="I2" s="52"/>
      <c r="AA2" s="53"/>
    </row>
    <row r="3" spans="1:38" ht="9" customHeight="1" x14ac:dyDescent="0.3">
      <c r="H3" s="51"/>
      <c r="I3" s="52"/>
      <c r="AA3" s="53"/>
    </row>
    <row r="4" spans="1:38" ht="9" customHeight="1" x14ac:dyDescent="0.25">
      <c r="Z4" s="54"/>
      <c r="AA4" s="53"/>
    </row>
    <row r="5" spans="1:38" ht="16.5" customHeight="1" thickBot="1" x14ac:dyDescent="0.3">
      <c r="A5" s="54" t="s">
        <v>695</v>
      </c>
      <c r="C5" s="55" t="s">
        <v>107</v>
      </c>
      <c r="D5" s="56"/>
      <c r="E5" s="57"/>
      <c r="F5" s="54" t="s">
        <v>108</v>
      </c>
      <c r="G5" s="54" t="s">
        <v>108</v>
      </c>
      <c r="H5" s="54"/>
      <c r="I5" s="54"/>
      <c r="J5" s="54"/>
      <c r="K5" s="58"/>
      <c r="L5" s="54"/>
      <c r="M5" s="54"/>
      <c r="N5" s="54"/>
      <c r="O5" s="54" t="s">
        <v>109</v>
      </c>
      <c r="P5" s="54" t="s">
        <v>109</v>
      </c>
      <c r="Q5" s="54"/>
      <c r="T5" s="54"/>
      <c r="U5" s="54"/>
      <c r="V5" s="54"/>
      <c r="W5" s="54"/>
      <c r="X5" s="54"/>
      <c r="Y5" s="54"/>
      <c r="Z5" s="54"/>
      <c r="AA5" s="59"/>
    </row>
    <row r="6" spans="1:38" ht="18.75" customHeight="1" x14ac:dyDescent="0.25">
      <c r="A6" s="416" t="s">
        <v>17</v>
      </c>
      <c r="B6" s="424" t="s">
        <v>692</v>
      </c>
      <c r="C6" s="420" t="s">
        <v>12</v>
      </c>
      <c r="D6" s="422" t="s">
        <v>18</v>
      </c>
      <c r="E6" s="422" t="s">
        <v>18</v>
      </c>
      <c r="F6" s="60" t="s">
        <v>9</v>
      </c>
      <c r="G6" s="60" t="s">
        <v>9</v>
      </c>
      <c r="H6" s="60" t="s">
        <v>14</v>
      </c>
      <c r="I6" s="60" t="s">
        <v>14</v>
      </c>
      <c r="J6" s="60" t="s">
        <v>10</v>
      </c>
      <c r="K6" s="61" t="s">
        <v>174</v>
      </c>
      <c r="L6" s="61" t="s">
        <v>174</v>
      </c>
      <c r="M6" s="60" t="s">
        <v>696</v>
      </c>
      <c r="N6" s="60" t="s">
        <v>696</v>
      </c>
      <c r="O6" s="60" t="s">
        <v>21</v>
      </c>
      <c r="P6" s="60" t="s">
        <v>21</v>
      </c>
      <c r="Q6" s="60" t="s">
        <v>15</v>
      </c>
      <c r="R6" s="60" t="s">
        <v>15</v>
      </c>
      <c r="S6" s="60" t="s">
        <v>20</v>
      </c>
      <c r="T6" s="60" t="s">
        <v>20</v>
      </c>
      <c r="U6" s="60" t="s">
        <v>22</v>
      </c>
      <c r="V6" s="60" t="s">
        <v>22</v>
      </c>
      <c r="W6" s="60" t="s">
        <v>762</v>
      </c>
      <c r="X6" s="60" t="s">
        <v>16</v>
      </c>
      <c r="Y6" s="60" t="s">
        <v>759</v>
      </c>
      <c r="Z6" s="414" t="s">
        <v>763</v>
      </c>
      <c r="AA6" s="62"/>
    </row>
    <row r="7" spans="1:38" ht="18.75" customHeight="1" thickBot="1" x14ac:dyDescent="0.3">
      <c r="A7" s="417"/>
      <c r="B7" s="425"/>
      <c r="C7" s="421"/>
      <c r="D7" s="423"/>
      <c r="E7" s="423"/>
      <c r="F7" s="63" t="s">
        <v>697</v>
      </c>
      <c r="G7" s="63" t="s">
        <v>697</v>
      </c>
      <c r="H7" s="63" t="s">
        <v>13</v>
      </c>
      <c r="I7" s="63" t="s">
        <v>13</v>
      </c>
      <c r="J7" s="63" t="s">
        <v>697</v>
      </c>
      <c r="K7" s="64" t="s">
        <v>175</v>
      </c>
      <c r="L7" s="64" t="s">
        <v>175</v>
      </c>
      <c r="M7" s="63" t="s">
        <v>698</v>
      </c>
      <c r="N7" s="63" t="s">
        <v>698</v>
      </c>
      <c r="O7" s="63" t="s">
        <v>697</v>
      </c>
      <c r="P7" s="63" t="s">
        <v>697</v>
      </c>
      <c r="Q7" s="63" t="s">
        <v>697</v>
      </c>
      <c r="R7" s="63" t="s">
        <v>697</v>
      </c>
      <c r="S7" s="63" t="s">
        <v>697</v>
      </c>
      <c r="T7" s="63" t="s">
        <v>697</v>
      </c>
      <c r="U7" s="63" t="s">
        <v>699</v>
      </c>
      <c r="V7" s="63" t="s">
        <v>699</v>
      </c>
      <c r="W7" s="63" t="s">
        <v>697</v>
      </c>
      <c r="X7" s="63" t="s">
        <v>697</v>
      </c>
      <c r="Y7" s="63" t="s">
        <v>760</v>
      </c>
      <c r="Z7" s="415"/>
      <c r="AC7" s="45" t="s">
        <v>30</v>
      </c>
      <c r="AD7" s="45" t="s">
        <v>31</v>
      </c>
      <c r="AE7" s="65" t="s">
        <v>28</v>
      </c>
      <c r="AF7" s="45" t="s">
        <v>29</v>
      </c>
      <c r="AG7" s="65" t="s">
        <v>23</v>
      </c>
      <c r="AH7" s="65" t="s">
        <v>24</v>
      </c>
      <c r="AI7" s="65" t="s">
        <v>25</v>
      </c>
      <c r="AJ7" s="65" t="s">
        <v>26</v>
      </c>
      <c r="AK7" s="66" t="s">
        <v>22</v>
      </c>
      <c r="AL7" s="65" t="s">
        <v>27</v>
      </c>
    </row>
    <row r="8" spans="1:38" ht="14.25" customHeight="1" x14ac:dyDescent="0.25">
      <c r="A8" s="67"/>
      <c r="B8" s="68"/>
      <c r="C8" s="69"/>
      <c r="D8" s="70" t="str">
        <f t="shared" ref="D8:D41" si="0">IF(B8="","",E8)</f>
        <v/>
      </c>
      <c r="E8" s="71" t="e">
        <f>IF(AD8="","",AD8)</f>
        <v>#N/A</v>
      </c>
      <c r="F8" s="72" t="str">
        <f>G8</f>
        <v/>
      </c>
      <c r="G8" s="73" t="str">
        <f t="shared" ref="G8:G41" si="1">IF(B8="","",J8/((100-K8)/100))</f>
        <v/>
      </c>
      <c r="H8" s="74" t="str">
        <f>I8</f>
        <v/>
      </c>
      <c r="I8" s="75" t="str">
        <f t="shared" ref="I8:I41" si="2">IF(B8="","",ROUND(G8*AF8,1))</f>
        <v/>
      </c>
      <c r="J8" s="76"/>
      <c r="K8" s="77" t="str">
        <f>IF(B8="","",L8)</f>
        <v/>
      </c>
      <c r="L8" s="71" t="e">
        <f>AE8</f>
        <v>#N/A</v>
      </c>
      <c r="M8" s="78" t="str">
        <f>N8</f>
        <v/>
      </c>
      <c r="N8" s="71" t="str">
        <f t="shared" ref="N8:N41" si="3">IF(B8="","",ROUND((J8*AG8)/100,0))</f>
        <v/>
      </c>
      <c r="O8" s="72" t="str">
        <f>P8</f>
        <v/>
      </c>
      <c r="P8" s="75" t="str">
        <f t="shared" ref="P8:P41" si="4">IF(B8="","",ROUND((J8*AH8)/100,1))</f>
        <v/>
      </c>
      <c r="Q8" s="72" t="str">
        <f>R8</f>
        <v/>
      </c>
      <c r="R8" s="75" t="str">
        <f t="shared" ref="R8:R41" si="5">IF(B8="","",ROUND((J8*AI8)/100,1))</f>
        <v/>
      </c>
      <c r="S8" s="72" t="str">
        <f>T8</f>
        <v/>
      </c>
      <c r="T8" s="75" t="str">
        <f t="shared" ref="T8:T41" si="6">IF(B8="","",ROUND((J8*AJ8)/100,1))</f>
        <v/>
      </c>
      <c r="U8" s="72" t="str">
        <f>V8</f>
        <v/>
      </c>
      <c r="V8" s="75" t="str">
        <f t="shared" ref="V8:V41" si="7">IF(B8="","",ROUND((J8*AK8)/100,1))</f>
        <v/>
      </c>
      <c r="W8" s="72" t="str">
        <f>X8</f>
        <v/>
      </c>
      <c r="X8" s="71" t="str">
        <f t="shared" ref="X8:X41" si="8">IF(B8="","",ROUND((J8*AL8)/100,1))</f>
        <v/>
      </c>
      <c r="Y8" s="79"/>
      <c r="Z8" s="80"/>
      <c r="AC8" s="81" t="e">
        <f>VLOOKUP(B8,栄養データ!$A$2:$J$482,1,)</f>
        <v>#N/A</v>
      </c>
      <c r="AD8" s="81" t="e">
        <f>VLOOKUP(B8,栄養データ!$A$2:$J$482,3,)</f>
        <v>#N/A</v>
      </c>
      <c r="AE8" s="81" t="e">
        <f>VLOOKUP(B8,栄養データ!$A$2:$J$482,4,)</f>
        <v>#N/A</v>
      </c>
      <c r="AF8" s="81" t="e">
        <f>VLOOKUP(B8,栄養データ!$A$2:$K$482,11,)</f>
        <v>#N/A</v>
      </c>
      <c r="AG8" s="81" t="e">
        <f>VLOOKUP(B8,栄養データ!$A$2:$J$482,5,)</f>
        <v>#N/A</v>
      </c>
      <c r="AH8" s="81" t="e">
        <f>VLOOKUP(B8,栄養データ!$A$2:$J$482,6,)</f>
        <v>#N/A</v>
      </c>
      <c r="AI8" s="81" t="e">
        <f>VLOOKUP(B8,栄養データ!$A$2:$J$482,7,)</f>
        <v>#N/A</v>
      </c>
      <c r="AJ8" s="81" t="e">
        <f>VLOOKUP(B8,栄養データ!$A$2:$J$482,8,)</f>
        <v>#N/A</v>
      </c>
      <c r="AK8" s="81" t="e">
        <f>VLOOKUP(B8,栄養データ!$A$2:$J$482,9,)</f>
        <v>#N/A</v>
      </c>
      <c r="AL8" s="81" t="e">
        <f>VLOOKUP(B8,栄養データ!$A$2:$J$482,10,)</f>
        <v>#N/A</v>
      </c>
    </row>
    <row r="9" spans="1:38" ht="14.25" customHeight="1" x14ac:dyDescent="0.25">
      <c r="A9" s="82"/>
      <c r="B9" s="83"/>
      <c r="C9" s="84"/>
      <c r="D9" s="85" t="str">
        <f t="shared" si="0"/>
        <v/>
      </c>
      <c r="E9" s="86" t="e">
        <f>IF(AD9="","",AD9)</f>
        <v>#N/A</v>
      </c>
      <c r="F9" s="87" t="str">
        <f t="shared" ref="F9:F41" si="9">G9</f>
        <v/>
      </c>
      <c r="G9" s="73" t="str">
        <f t="shared" si="1"/>
        <v/>
      </c>
      <c r="H9" s="88" t="str">
        <f t="shared" ref="H9:H41" si="10">I9</f>
        <v/>
      </c>
      <c r="I9" s="89" t="str">
        <f t="shared" si="2"/>
        <v/>
      </c>
      <c r="J9" s="90"/>
      <c r="K9" s="81" t="str">
        <f>IF(B9="","",L9)</f>
        <v/>
      </c>
      <c r="L9" s="86" t="e">
        <f t="shared" ref="L9:L41" si="11">AE9</f>
        <v>#N/A</v>
      </c>
      <c r="M9" s="91" t="str">
        <f t="shared" ref="M9:M41" si="12">N9</f>
        <v/>
      </c>
      <c r="N9" s="86" t="str">
        <f t="shared" si="3"/>
        <v/>
      </c>
      <c r="O9" s="87" t="str">
        <f t="shared" ref="O9:O41" si="13">P9</f>
        <v/>
      </c>
      <c r="P9" s="89" t="str">
        <f t="shared" si="4"/>
        <v/>
      </c>
      <c r="Q9" s="87" t="str">
        <f t="shared" ref="Q9:Q41" si="14">R9</f>
        <v/>
      </c>
      <c r="R9" s="89" t="str">
        <f t="shared" si="5"/>
        <v/>
      </c>
      <c r="S9" s="87" t="str">
        <f t="shared" ref="S9:S41" si="15">T9</f>
        <v/>
      </c>
      <c r="T9" s="89" t="str">
        <f t="shared" si="6"/>
        <v/>
      </c>
      <c r="U9" s="87" t="str">
        <f t="shared" ref="U9:U41" si="16">V9</f>
        <v/>
      </c>
      <c r="V9" s="89" t="str">
        <f t="shared" si="7"/>
        <v/>
      </c>
      <c r="W9" s="87" t="str">
        <f t="shared" ref="W9:W41" si="17">X9</f>
        <v/>
      </c>
      <c r="X9" s="86" t="str">
        <f t="shared" si="8"/>
        <v/>
      </c>
      <c r="Y9" s="92"/>
      <c r="Z9" s="93"/>
      <c r="AC9" s="81" t="e">
        <f>VLOOKUP(B9,栄養データ!$A$2:$J$482,1,)</f>
        <v>#N/A</v>
      </c>
      <c r="AD9" s="81" t="e">
        <f>VLOOKUP(B9,栄養データ!$A$2:$J$482,3,)</f>
        <v>#N/A</v>
      </c>
      <c r="AE9" s="81" t="e">
        <f>VLOOKUP(B9,栄養データ!$A$2:$J$482,4,)</f>
        <v>#N/A</v>
      </c>
      <c r="AF9" s="81" t="e">
        <f>VLOOKUP(B9,栄養データ!$A$2:$K$482,11,)</f>
        <v>#N/A</v>
      </c>
      <c r="AG9" s="81" t="e">
        <f>VLOOKUP(B9,栄養データ!$A$2:$J$482,5,)</f>
        <v>#N/A</v>
      </c>
      <c r="AH9" s="81" t="e">
        <f>VLOOKUP(B9,栄養データ!$A$2:$J$482,6,)</f>
        <v>#N/A</v>
      </c>
      <c r="AI9" s="81" t="e">
        <f>VLOOKUP(B9,栄養データ!$A$2:$J$482,7,)</f>
        <v>#N/A</v>
      </c>
      <c r="AJ9" s="81" t="e">
        <f>VLOOKUP(B9,栄養データ!$A$2:$J$482,8,)</f>
        <v>#N/A</v>
      </c>
      <c r="AK9" s="81" t="e">
        <f>VLOOKUP(B9,栄養データ!$A$2:$J$482,9,)</f>
        <v>#N/A</v>
      </c>
      <c r="AL9" s="81" t="e">
        <f>VLOOKUP(B9,栄養データ!$A$2:$J$482,10,)</f>
        <v>#N/A</v>
      </c>
    </row>
    <row r="10" spans="1:38" ht="14.25" customHeight="1" x14ac:dyDescent="0.25">
      <c r="A10" s="82"/>
      <c r="B10" s="83"/>
      <c r="C10" s="84"/>
      <c r="D10" s="85" t="str">
        <f t="shared" si="0"/>
        <v/>
      </c>
      <c r="E10" s="86" t="e">
        <f>IF(AD10="","",AD10)</f>
        <v>#N/A</v>
      </c>
      <c r="F10" s="87" t="str">
        <f t="shared" si="9"/>
        <v/>
      </c>
      <c r="G10" s="73" t="str">
        <f t="shared" si="1"/>
        <v/>
      </c>
      <c r="H10" s="88" t="str">
        <f t="shared" si="10"/>
        <v/>
      </c>
      <c r="I10" s="89" t="str">
        <f t="shared" si="2"/>
        <v/>
      </c>
      <c r="J10" s="90"/>
      <c r="K10" s="81" t="str">
        <f t="shared" ref="K10:K41" si="18">IF(B10="","",L10)</f>
        <v/>
      </c>
      <c r="L10" s="86" t="e">
        <f t="shared" si="11"/>
        <v>#N/A</v>
      </c>
      <c r="M10" s="91" t="str">
        <f t="shared" si="12"/>
        <v/>
      </c>
      <c r="N10" s="86" t="str">
        <f t="shared" si="3"/>
        <v/>
      </c>
      <c r="O10" s="87" t="str">
        <f t="shared" si="13"/>
        <v/>
      </c>
      <c r="P10" s="89" t="str">
        <f t="shared" si="4"/>
        <v/>
      </c>
      <c r="Q10" s="87" t="str">
        <f t="shared" si="14"/>
        <v/>
      </c>
      <c r="R10" s="89" t="str">
        <f t="shared" si="5"/>
        <v/>
      </c>
      <c r="S10" s="87" t="str">
        <f t="shared" si="15"/>
        <v/>
      </c>
      <c r="T10" s="89" t="str">
        <f t="shared" si="6"/>
        <v/>
      </c>
      <c r="U10" s="87" t="str">
        <f t="shared" si="16"/>
        <v/>
      </c>
      <c r="V10" s="89" t="str">
        <f t="shared" si="7"/>
        <v/>
      </c>
      <c r="W10" s="87" t="str">
        <f t="shared" si="17"/>
        <v/>
      </c>
      <c r="X10" s="86" t="str">
        <f t="shared" si="8"/>
        <v/>
      </c>
      <c r="Y10" s="92"/>
      <c r="Z10" s="93"/>
      <c r="AC10" s="81" t="e">
        <f>VLOOKUP(B10,栄養データ!$A$2:$J$482,1,)</f>
        <v>#N/A</v>
      </c>
      <c r="AD10" s="81" t="e">
        <f>VLOOKUP(B10,栄養データ!$A$2:$J$482,3,)</f>
        <v>#N/A</v>
      </c>
      <c r="AE10" s="81" t="e">
        <f>VLOOKUP(B10,栄養データ!$A$2:$J$482,4,)</f>
        <v>#N/A</v>
      </c>
      <c r="AF10" s="81" t="e">
        <f>VLOOKUP(B10,栄養データ!$A$2:$K$482,11,)</f>
        <v>#N/A</v>
      </c>
      <c r="AG10" s="81" t="e">
        <f>VLOOKUP(B10,栄養データ!$A$2:$J$482,5,)</f>
        <v>#N/A</v>
      </c>
      <c r="AH10" s="81" t="e">
        <f>VLOOKUP(B10,栄養データ!$A$2:$J$482,6,)</f>
        <v>#N/A</v>
      </c>
      <c r="AI10" s="81" t="e">
        <f>VLOOKUP(B10,栄養データ!$A$2:$J$482,7,)</f>
        <v>#N/A</v>
      </c>
      <c r="AJ10" s="81" t="e">
        <f>VLOOKUP(B10,栄養データ!$A$2:$J$482,8,)</f>
        <v>#N/A</v>
      </c>
      <c r="AK10" s="81" t="e">
        <f>VLOOKUP(B10,栄養データ!$A$2:$J$482,9,)</f>
        <v>#N/A</v>
      </c>
      <c r="AL10" s="81" t="e">
        <f>VLOOKUP(B10,栄養データ!$A$2:$J$482,10,)</f>
        <v>#N/A</v>
      </c>
    </row>
    <row r="11" spans="1:38" ht="14.25" customHeight="1" x14ac:dyDescent="0.25">
      <c r="A11" s="82"/>
      <c r="B11" s="83"/>
      <c r="C11" s="84"/>
      <c r="D11" s="85" t="str">
        <f t="shared" si="0"/>
        <v/>
      </c>
      <c r="E11" s="86" t="e">
        <f t="shared" ref="E11:E26" si="19">IF(AD11="","",AD11)</f>
        <v>#N/A</v>
      </c>
      <c r="F11" s="87" t="str">
        <f t="shared" si="9"/>
        <v/>
      </c>
      <c r="G11" s="73" t="str">
        <f t="shared" si="1"/>
        <v/>
      </c>
      <c r="H11" s="88" t="str">
        <f t="shared" si="10"/>
        <v/>
      </c>
      <c r="I11" s="89" t="str">
        <f t="shared" si="2"/>
        <v/>
      </c>
      <c r="J11" s="90"/>
      <c r="K11" s="81" t="str">
        <f t="shared" si="18"/>
        <v/>
      </c>
      <c r="L11" s="86" t="e">
        <f t="shared" si="11"/>
        <v>#N/A</v>
      </c>
      <c r="M11" s="91" t="str">
        <f t="shared" si="12"/>
        <v/>
      </c>
      <c r="N11" s="86" t="str">
        <f t="shared" si="3"/>
        <v/>
      </c>
      <c r="O11" s="87" t="str">
        <f t="shared" si="13"/>
        <v/>
      </c>
      <c r="P11" s="89" t="str">
        <f t="shared" si="4"/>
        <v/>
      </c>
      <c r="Q11" s="87" t="str">
        <f t="shared" si="14"/>
        <v/>
      </c>
      <c r="R11" s="89" t="str">
        <f t="shared" si="5"/>
        <v/>
      </c>
      <c r="S11" s="87" t="str">
        <f t="shared" si="15"/>
        <v/>
      </c>
      <c r="T11" s="89" t="str">
        <f t="shared" si="6"/>
        <v/>
      </c>
      <c r="U11" s="87" t="str">
        <f t="shared" si="16"/>
        <v/>
      </c>
      <c r="V11" s="89" t="str">
        <f t="shared" si="7"/>
        <v/>
      </c>
      <c r="W11" s="87" t="str">
        <f t="shared" si="17"/>
        <v/>
      </c>
      <c r="X11" s="86" t="str">
        <f t="shared" si="8"/>
        <v/>
      </c>
      <c r="Y11" s="92"/>
      <c r="Z11" s="93"/>
      <c r="AC11" s="81" t="e">
        <f>VLOOKUP(B11,栄養データ!$A$2:$J$482,1,)</f>
        <v>#N/A</v>
      </c>
      <c r="AD11" s="81" t="e">
        <f>VLOOKUP(B11,栄養データ!$A$2:$J$482,3,)</f>
        <v>#N/A</v>
      </c>
      <c r="AE11" s="81" t="e">
        <f>VLOOKUP(B11,栄養データ!$A$2:$J$482,4,)</f>
        <v>#N/A</v>
      </c>
      <c r="AF11" s="81" t="e">
        <f>VLOOKUP(B11,栄養データ!$A$2:$K$482,11,)</f>
        <v>#N/A</v>
      </c>
      <c r="AG11" s="81" t="e">
        <f>VLOOKUP(B11,栄養データ!$A$2:$J$482,5,)</f>
        <v>#N/A</v>
      </c>
      <c r="AH11" s="81" t="e">
        <f>VLOOKUP(B11,栄養データ!$A$2:$J$482,6,)</f>
        <v>#N/A</v>
      </c>
      <c r="AI11" s="81" t="e">
        <f>VLOOKUP(B11,栄養データ!$A$2:$J$482,7,)</f>
        <v>#N/A</v>
      </c>
      <c r="AJ11" s="81" t="e">
        <f>VLOOKUP(B11,栄養データ!$A$2:$J$482,8,)</f>
        <v>#N/A</v>
      </c>
      <c r="AK11" s="81" t="e">
        <f>VLOOKUP(B11,栄養データ!$A$2:$J$482,9,)</f>
        <v>#N/A</v>
      </c>
      <c r="AL11" s="81" t="e">
        <f>VLOOKUP(B11,栄養データ!$A$2:$J$482,10,)</f>
        <v>#N/A</v>
      </c>
    </row>
    <row r="12" spans="1:38" ht="14.25" customHeight="1" x14ac:dyDescent="0.25">
      <c r="A12" s="82"/>
      <c r="B12" s="83"/>
      <c r="C12" s="84"/>
      <c r="D12" s="85" t="str">
        <f t="shared" si="0"/>
        <v/>
      </c>
      <c r="E12" s="86" t="e">
        <f t="shared" si="19"/>
        <v>#N/A</v>
      </c>
      <c r="F12" s="87" t="str">
        <f t="shared" si="9"/>
        <v/>
      </c>
      <c r="G12" s="73" t="str">
        <f t="shared" si="1"/>
        <v/>
      </c>
      <c r="H12" s="88" t="str">
        <f t="shared" si="10"/>
        <v/>
      </c>
      <c r="I12" s="89" t="str">
        <f t="shared" si="2"/>
        <v/>
      </c>
      <c r="J12" s="90"/>
      <c r="K12" s="81" t="str">
        <f t="shared" si="18"/>
        <v/>
      </c>
      <c r="L12" s="86" t="e">
        <f t="shared" si="11"/>
        <v>#N/A</v>
      </c>
      <c r="M12" s="91" t="str">
        <f t="shared" si="12"/>
        <v/>
      </c>
      <c r="N12" s="86" t="str">
        <f t="shared" si="3"/>
        <v/>
      </c>
      <c r="O12" s="87" t="str">
        <f t="shared" si="13"/>
        <v/>
      </c>
      <c r="P12" s="89" t="str">
        <f t="shared" si="4"/>
        <v/>
      </c>
      <c r="Q12" s="87" t="str">
        <f t="shared" si="14"/>
        <v/>
      </c>
      <c r="R12" s="89" t="str">
        <f t="shared" si="5"/>
        <v/>
      </c>
      <c r="S12" s="87" t="str">
        <f t="shared" si="15"/>
        <v/>
      </c>
      <c r="T12" s="89" t="str">
        <f t="shared" si="6"/>
        <v/>
      </c>
      <c r="U12" s="87" t="str">
        <f t="shared" si="16"/>
        <v/>
      </c>
      <c r="V12" s="89" t="str">
        <f t="shared" si="7"/>
        <v/>
      </c>
      <c r="W12" s="87" t="str">
        <f t="shared" si="17"/>
        <v/>
      </c>
      <c r="X12" s="86" t="str">
        <f t="shared" si="8"/>
        <v/>
      </c>
      <c r="Y12" s="92"/>
      <c r="Z12" s="93"/>
      <c r="AC12" s="81" t="e">
        <f>VLOOKUP(B12,栄養データ!$A$2:$J$482,1,)</f>
        <v>#N/A</v>
      </c>
      <c r="AD12" s="81" t="e">
        <f>VLOOKUP(B12,栄養データ!$A$2:$J$482,3,)</f>
        <v>#N/A</v>
      </c>
      <c r="AE12" s="81" t="e">
        <f>VLOOKUP(B12,栄養データ!$A$2:$J$482,4,)</f>
        <v>#N/A</v>
      </c>
      <c r="AF12" s="81" t="e">
        <f>VLOOKUP(B12,栄養データ!$A$2:$K$482,11,)</f>
        <v>#N/A</v>
      </c>
      <c r="AG12" s="81" t="e">
        <f>VLOOKUP(B12,栄養データ!$A$2:$J$482,5,)</f>
        <v>#N/A</v>
      </c>
      <c r="AH12" s="81" t="e">
        <f>VLOOKUP(B12,栄養データ!$A$2:$J$482,6,)</f>
        <v>#N/A</v>
      </c>
      <c r="AI12" s="81" t="e">
        <f>VLOOKUP(B12,栄養データ!$A$2:$J$482,7,)</f>
        <v>#N/A</v>
      </c>
      <c r="AJ12" s="81" t="e">
        <f>VLOOKUP(B12,栄養データ!$A$2:$J$482,8,)</f>
        <v>#N/A</v>
      </c>
      <c r="AK12" s="81" t="e">
        <f>VLOOKUP(B12,栄養データ!$A$2:$J$482,9,)</f>
        <v>#N/A</v>
      </c>
      <c r="AL12" s="81" t="e">
        <f>VLOOKUP(B12,栄養データ!$A$2:$J$482,10,)</f>
        <v>#N/A</v>
      </c>
    </row>
    <row r="13" spans="1:38" ht="14.25" customHeight="1" x14ac:dyDescent="0.25">
      <c r="A13" s="82"/>
      <c r="B13" s="83"/>
      <c r="C13" s="84"/>
      <c r="D13" s="85" t="str">
        <f t="shared" si="0"/>
        <v/>
      </c>
      <c r="E13" s="86" t="e">
        <f t="shared" si="19"/>
        <v>#N/A</v>
      </c>
      <c r="F13" s="87" t="str">
        <f t="shared" si="9"/>
        <v/>
      </c>
      <c r="G13" s="73" t="str">
        <f t="shared" si="1"/>
        <v/>
      </c>
      <c r="H13" s="88" t="str">
        <f t="shared" si="10"/>
        <v/>
      </c>
      <c r="I13" s="89" t="str">
        <f t="shared" si="2"/>
        <v/>
      </c>
      <c r="J13" s="90"/>
      <c r="K13" s="81" t="str">
        <f t="shared" si="18"/>
        <v/>
      </c>
      <c r="L13" s="86" t="e">
        <f t="shared" si="11"/>
        <v>#N/A</v>
      </c>
      <c r="M13" s="91" t="str">
        <f t="shared" si="12"/>
        <v/>
      </c>
      <c r="N13" s="86" t="str">
        <f t="shared" si="3"/>
        <v/>
      </c>
      <c r="O13" s="87" t="str">
        <f t="shared" si="13"/>
        <v/>
      </c>
      <c r="P13" s="89" t="str">
        <f t="shared" si="4"/>
        <v/>
      </c>
      <c r="Q13" s="87" t="str">
        <f t="shared" si="14"/>
        <v/>
      </c>
      <c r="R13" s="89" t="str">
        <f t="shared" si="5"/>
        <v/>
      </c>
      <c r="S13" s="87" t="str">
        <f t="shared" si="15"/>
        <v/>
      </c>
      <c r="T13" s="89" t="str">
        <f t="shared" si="6"/>
        <v/>
      </c>
      <c r="U13" s="87" t="str">
        <f t="shared" si="16"/>
        <v/>
      </c>
      <c r="V13" s="89" t="str">
        <f t="shared" si="7"/>
        <v/>
      </c>
      <c r="W13" s="87" t="str">
        <f t="shared" si="17"/>
        <v/>
      </c>
      <c r="X13" s="86" t="str">
        <f t="shared" si="8"/>
        <v/>
      </c>
      <c r="Y13" s="92"/>
      <c r="Z13" s="93"/>
      <c r="AC13" s="81" t="e">
        <f>VLOOKUP(B13,栄養データ!$A$2:$J$482,1,)</f>
        <v>#N/A</v>
      </c>
      <c r="AD13" s="81" t="e">
        <f>VLOOKUP(B13,栄養データ!$A$2:$J$482,3,)</f>
        <v>#N/A</v>
      </c>
      <c r="AE13" s="81" t="e">
        <f>VLOOKUP(B13,栄養データ!$A$2:$J$482,4,)</f>
        <v>#N/A</v>
      </c>
      <c r="AF13" s="81" t="e">
        <f>VLOOKUP(B13,栄養データ!$A$2:$K$482,11,)</f>
        <v>#N/A</v>
      </c>
      <c r="AG13" s="81" t="e">
        <f>VLOOKUP(B13,栄養データ!$A$2:$J$482,5,)</f>
        <v>#N/A</v>
      </c>
      <c r="AH13" s="81" t="e">
        <f>VLOOKUP(B13,栄養データ!$A$2:$J$482,6,)</f>
        <v>#N/A</v>
      </c>
      <c r="AI13" s="81" t="e">
        <f>VLOOKUP(B13,栄養データ!$A$2:$J$482,7,)</f>
        <v>#N/A</v>
      </c>
      <c r="AJ13" s="81" t="e">
        <f>VLOOKUP(B13,栄養データ!$A$2:$J$482,8,)</f>
        <v>#N/A</v>
      </c>
      <c r="AK13" s="81" t="e">
        <f>VLOOKUP(B13,栄養データ!$A$2:$J$482,9,)</f>
        <v>#N/A</v>
      </c>
      <c r="AL13" s="81" t="e">
        <f>VLOOKUP(B13,栄養データ!$A$2:$J$482,10,)</f>
        <v>#N/A</v>
      </c>
    </row>
    <row r="14" spans="1:38" ht="14.25" customHeight="1" x14ac:dyDescent="0.25">
      <c r="A14" s="94"/>
      <c r="B14" s="83"/>
      <c r="C14" s="84"/>
      <c r="D14" s="85" t="str">
        <f t="shared" si="0"/>
        <v/>
      </c>
      <c r="E14" s="86" t="e">
        <f t="shared" si="19"/>
        <v>#N/A</v>
      </c>
      <c r="F14" s="87" t="str">
        <f t="shared" si="9"/>
        <v/>
      </c>
      <c r="G14" s="73" t="str">
        <f t="shared" si="1"/>
        <v/>
      </c>
      <c r="H14" s="88" t="str">
        <f t="shared" si="10"/>
        <v/>
      </c>
      <c r="I14" s="89" t="str">
        <f t="shared" si="2"/>
        <v/>
      </c>
      <c r="J14" s="90"/>
      <c r="K14" s="81" t="str">
        <f t="shared" si="18"/>
        <v/>
      </c>
      <c r="L14" s="86" t="e">
        <f t="shared" si="11"/>
        <v>#N/A</v>
      </c>
      <c r="M14" s="91" t="str">
        <f t="shared" si="12"/>
        <v/>
      </c>
      <c r="N14" s="86" t="str">
        <f t="shared" si="3"/>
        <v/>
      </c>
      <c r="O14" s="87" t="str">
        <f t="shared" si="13"/>
        <v/>
      </c>
      <c r="P14" s="89" t="str">
        <f t="shared" si="4"/>
        <v/>
      </c>
      <c r="Q14" s="87" t="str">
        <f t="shared" si="14"/>
        <v/>
      </c>
      <c r="R14" s="89" t="str">
        <f t="shared" si="5"/>
        <v/>
      </c>
      <c r="S14" s="87" t="str">
        <f t="shared" si="15"/>
        <v/>
      </c>
      <c r="T14" s="89" t="str">
        <f t="shared" si="6"/>
        <v/>
      </c>
      <c r="U14" s="87" t="str">
        <f t="shared" si="16"/>
        <v/>
      </c>
      <c r="V14" s="89" t="str">
        <f t="shared" si="7"/>
        <v/>
      </c>
      <c r="W14" s="87" t="str">
        <f t="shared" si="17"/>
        <v/>
      </c>
      <c r="X14" s="86" t="str">
        <f t="shared" si="8"/>
        <v/>
      </c>
      <c r="Y14" s="92"/>
      <c r="Z14" s="93"/>
      <c r="AC14" s="81" t="e">
        <f>VLOOKUP(B14,栄養データ!$A$2:$J$482,1,)</f>
        <v>#N/A</v>
      </c>
      <c r="AD14" s="81" t="e">
        <f>VLOOKUP(B14,栄養データ!$A$2:$J$482,3,)</f>
        <v>#N/A</v>
      </c>
      <c r="AE14" s="81" t="e">
        <f>VLOOKUP(B14,栄養データ!$A$2:$J$482,4,)</f>
        <v>#N/A</v>
      </c>
      <c r="AF14" s="81" t="e">
        <f>VLOOKUP(B14,栄養データ!$A$2:$K$482,11,)</f>
        <v>#N/A</v>
      </c>
      <c r="AG14" s="81" t="e">
        <f>VLOOKUP(B14,栄養データ!$A$2:$J$482,5,)</f>
        <v>#N/A</v>
      </c>
      <c r="AH14" s="81" t="e">
        <f>VLOOKUP(B14,栄養データ!$A$2:$J$482,6,)</f>
        <v>#N/A</v>
      </c>
      <c r="AI14" s="81" t="e">
        <f>VLOOKUP(B14,栄養データ!$A$2:$J$482,7,)</f>
        <v>#N/A</v>
      </c>
      <c r="AJ14" s="81" t="e">
        <f>VLOOKUP(B14,栄養データ!$A$2:$J$482,8,)</f>
        <v>#N/A</v>
      </c>
      <c r="AK14" s="81" t="e">
        <f>VLOOKUP(B14,栄養データ!$A$2:$J$482,9,)</f>
        <v>#N/A</v>
      </c>
      <c r="AL14" s="81" t="e">
        <f>VLOOKUP(B14,栄養データ!$A$2:$J$482,10,)</f>
        <v>#N/A</v>
      </c>
    </row>
    <row r="15" spans="1:38" ht="14.25" customHeight="1" x14ac:dyDescent="0.25">
      <c r="A15" s="82"/>
      <c r="B15" s="83"/>
      <c r="C15" s="84"/>
      <c r="D15" s="85" t="str">
        <f t="shared" si="0"/>
        <v/>
      </c>
      <c r="E15" s="86" t="e">
        <f t="shared" si="19"/>
        <v>#N/A</v>
      </c>
      <c r="F15" s="87" t="str">
        <f t="shared" si="9"/>
        <v/>
      </c>
      <c r="G15" s="73" t="str">
        <f t="shared" si="1"/>
        <v/>
      </c>
      <c r="H15" s="88" t="str">
        <f t="shared" si="10"/>
        <v/>
      </c>
      <c r="I15" s="89" t="str">
        <f t="shared" si="2"/>
        <v/>
      </c>
      <c r="J15" s="90"/>
      <c r="K15" s="81" t="str">
        <f t="shared" si="18"/>
        <v/>
      </c>
      <c r="L15" s="86" t="e">
        <f t="shared" si="11"/>
        <v>#N/A</v>
      </c>
      <c r="M15" s="91" t="str">
        <f t="shared" si="12"/>
        <v/>
      </c>
      <c r="N15" s="86" t="str">
        <f t="shared" si="3"/>
        <v/>
      </c>
      <c r="O15" s="87" t="str">
        <f t="shared" si="13"/>
        <v/>
      </c>
      <c r="P15" s="89" t="str">
        <f t="shared" si="4"/>
        <v/>
      </c>
      <c r="Q15" s="87" t="str">
        <f t="shared" si="14"/>
        <v/>
      </c>
      <c r="R15" s="89" t="str">
        <f t="shared" si="5"/>
        <v/>
      </c>
      <c r="S15" s="87" t="str">
        <f t="shared" si="15"/>
        <v/>
      </c>
      <c r="T15" s="89" t="str">
        <f t="shared" si="6"/>
        <v/>
      </c>
      <c r="U15" s="87" t="str">
        <f t="shared" si="16"/>
        <v/>
      </c>
      <c r="V15" s="89" t="str">
        <f t="shared" si="7"/>
        <v/>
      </c>
      <c r="W15" s="87" t="str">
        <f t="shared" si="17"/>
        <v/>
      </c>
      <c r="X15" s="86" t="str">
        <f t="shared" si="8"/>
        <v/>
      </c>
      <c r="Y15" s="92"/>
      <c r="Z15" s="93"/>
      <c r="AC15" s="81" t="e">
        <f>VLOOKUP(B15,栄養データ!$A$2:$J$482,1,)</f>
        <v>#N/A</v>
      </c>
      <c r="AD15" s="81" t="e">
        <f>VLOOKUP(B15,栄養データ!$A$2:$J$482,3,)</f>
        <v>#N/A</v>
      </c>
      <c r="AE15" s="81" t="e">
        <f>VLOOKUP(B15,栄養データ!$A$2:$J$482,4,)</f>
        <v>#N/A</v>
      </c>
      <c r="AF15" s="81" t="e">
        <f>VLOOKUP(B15,栄養データ!$A$2:$K$482,11,)</f>
        <v>#N/A</v>
      </c>
      <c r="AG15" s="81" t="e">
        <f>VLOOKUP(B15,栄養データ!$A$2:$J$482,5,)</f>
        <v>#N/A</v>
      </c>
      <c r="AH15" s="81" t="e">
        <f>VLOOKUP(B15,栄養データ!$A$2:$J$482,6,)</f>
        <v>#N/A</v>
      </c>
      <c r="AI15" s="81" t="e">
        <f>VLOOKUP(B15,栄養データ!$A$2:$J$482,7,)</f>
        <v>#N/A</v>
      </c>
      <c r="AJ15" s="81" t="e">
        <f>VLOOKUP(B15,栄養データ!$A$2:$J$482,8,)</f>
        <v>#N/A</v>
      </c>
      <c r="AK15" s="81" t="e">
        <f>VLOOKUP(B15,栄養データ!$A$2:$J$482,9,)</f>
        <v>#N/A</v>
      </c>
      <c r="AL15" s="81" t="e">
        <f>VLOOKUP(B15,栄養データ!$A$2:$J$482,10,)</f>
        <v>#N/A</v>
      </c>
    </row>
    <row r="16" spans="1:38" ht="14.25" customHeight="1" x14ac:dyDescent="0.25">
      <c r="A16" s="82"/>
      <c r="B16" s="83"/>
      <c r="C16" s="84"/>
      <c r="D16" s="85" t="str">
        <f t="shared" si="0"/>
        <v/>
      </c>
      <c r="E16" s="86" t="e">
        <f t="shared" si="19"/>
        <v>#N/A</v>
      </c>
      <c r="F16" s="87" t="str">
        <f t="shared" si="9"/>
        <v/>
      </c>
      <c r="G16" s="73" t="str">
        <f t="shared" si="1"/>
        <v/>
      </c>
      <c r="H16" s="88" t="str">
        <f t="shared" si="10"/>
        <v/>
      </c>
      <c r="I16" s="89" t="str">
        <f t="shared" si="2"/>
        <v/>
      </c>
      <c r="J16" s="90"/>
      <c r="K16" s="81" t="str">
        <f t="shared" si="18"/>
        <v/>
      </c>
      <c r="L16" s="86" t="e">
        <f t="shared" si="11"/>
        <v>#N/A</v>
      </c>
      <c r="M16" s="91" t="str">
        <f t="shared" si="12"/>
        <v/>
      </c>
      <c r="N16" s="86" t="str">
        <f t="shared" si="3"/>
        <v/>
      </c>
      <c r="O16" s="87" t="str">
        <f t="shared" si="13"/>
        <v/>
      </c>
      <c r="P16" s="89" t="str">
        <f t="shared" si="4"/>
        <v/>
      </c>
      <c r="Q16" s="87" t="str">
        <f t="shared" si="14"/>
        <v/>
      </c>
      <c r="R16" s="89" t="str">
        <f t="shared" si="5"/>
        <v/>
      </c>
      <c r="S16" s="87" t="str">
        <f t="shared" si="15"/>
        <v/>
      </c>
      <c r="T16" s="89" t="str">
        <f t="shared" si="6"/>
        <v/>
      </c>
      <c r="U16" s="87" t="str">
        <f t="shared" si="16"/>
        <v/>
      </c>
      <c r="V16" s="89" t="str">
        <f t="shared" si="7"/>
        <v/>
      </c>
      <c r="W16" s="87" t="str">
        <f t="shared" si="17"/>
        <v/>
      </c>
      <c r="X16" s="86" t="str">
        <f t="shared" si="8"/>
        <v/>
      </c>
      <c r="Y16" s="92"/>
      <c r="Z16" s="93"/>
      <c r="AC16" s="81" t="e">
        <f>VLOOKUP(B16,栄養データ!$A$2:$J$482,1,)</f>
        <v>#N/A</v>
      </c>
      <c r="AD16" s="81" t="e">
        <f>VLOOKUP(B16,栄養データ!$A$2:$J$482,3,)</f>
        <v>#N/A</v>
      </c>
      <c r="AE16" s="81" t="e">
        <f>VLOOKUP(B16,栄養データ!$A$2:$J$482,4,)</f>
        <v>#N/A</v>
      </c>
      <c r="AF16" s="81" t="e">
        <f>VLOOKUP(B16,栄養データ!$A$2:$K$482,11,)</f>
        <v>#N/A</v>
      </c>
      <c r="AG16" s="81" t="e">
        <f>VLOOKUP(B16,栄養データ!$A$2:$J$482,5,)</f>
        <v>#N/A</v>
      </c>
      <c r="AH16" s="81" t="e">
        <f>VLOOKUP(B16,栄養データ!$A$2:$J$482,6,)</f>
        <v>#N/A</v>
      </c>
      <c r="AI16" s="81" t="e">
        <f>VLOOKUP(B16,栄養データ!$A$2:$J$482,7,)</f>
        <v>#N/A</v>
      </c>
      <c r="AJ16" s="81" t="e">
        <f>VLOOKUP(B16,栄養データ!$A$2:$J$482,8,)</f>
        <v>#N/A</v>
      </c>
      <c r="AK16" s="81" t="e">
        <f>VLOOKUP(B16,栄養データ!$A$2:$J$482,9,)</f>
        <v>#N/A</v>
      </c>
      <c r="AL16" s="81" t="e">
        <f>VLOOKUP(B16,栄養データ!$A$2:$J$482,10,)</f>
        <v>#N/A</v>
      </c>
    </row>
    <row r="17" spans="1:38" ht="14.25" customHeight="1" x14ac:dyDescent="0.25">
      <c r="A17" s="82"/>
      <c r="B17" s="83"/>
      <c r="C17" s="84"/>
      <c r="D17" s="85" t="str">
        <f t="shared" si="0"/>
        <v/>
      </c>
      <c r="E17" s="86" t="e">
        <f t="shared" si="19"/>
        <v>#N/A</v>
      </c>
      <c r="F17" s="87" t="str">
        <f t="shared" si="9"/>
        <v/>
      </c>
      <c r="G17" s="73" t="str">
        <f t="shared" si="1"/>
        <v/>
      </c>
      <c r="H17" s="88" t="str">
        <f t="shared" si="10"/>
        <v/>
      </c>
      <c r="I17" s="89" t="str">
        <f t="shared" si="2"/>
        <v/>
      </c>
      <c r="J17" s="90"/>
      <c r="K17" s="81" t="str">
        <f t="shared" si="18"/>
        <v/>
      </c>
      <c r="L17" s="86" t="e">
        <f t="shared" si="11"/>
        <v>#N/A</v>
      </c>
      <c r="M17" s="91" t="str">
        <f t="shared" si="12"/>
        <v/>
      </c>
      <c r="N17" s="86" t="str">
        <f t="shared" si="3"/>
        <v/>
      </c>
      <c r="O17" s="87" t="str">
        <f t="shared" si="13"/>
        <v/>
      </c>
      <c r="P17" s="89" t="str">
        <f t="shared" si="4"/>
        <v/>
      </c>
      <c r="Q17" s="87" t="str">
        <f t="shared" si="14"/>
        <v/>
      </c>
      <c r="R17" s="89" t="str">
        <f t="shared" si="5"/>
        <v/>
      </c>
      <c r="S17" s="87" t="str">
        <f t="shared" si="15"/>
        <v/>
      </c>
      <c r="T17" s="89" t="str">
        <f t="shared" si="6"/>
        <v/>
      </c>
      <c r="U17" s="87" t="str">
        <f t="shared" si="16"/>
        <v/>
      </c>
      <c r="V17" s="89" t="str">
        <f t="shared" si="7"/>
        <v/>
      </c>
      <c r="W17" s="87" t="str">
        <f t="shared" si="17"/>
        <v/>
      </c>
      <c r="X17" s="86" t="str">
        <f t="shared" si="8"/>
        <v/>
      </c>
      <c r="Y17" s="92"/>
      <c r="Z17" s="93"/>
      <c r="AC17" s="81" t="e">
        <f>VLOOKUP(B17,栄養データ!$A$2:$J$482,1,)</f>
        <v>#N/A</v>
      </c>
      <c r="AD17" s="81" t="e">
        <f>VLOOKUP(B17,栄養データ!$A$2:$J$482,3,)</f>
        <v>#N/A</v>
      </c>
      <c r="AE17" s="81" t="e">
        <f>VLOOKUP(B17,栄養データ!$A$2:$J$482,4,)</f>
        <v>#N/A</v>
      </c>
      <c r="AF17" s="81" t="e">
        <f>VLOOKUP(B17,栄養データ!$A$2:$K$482,11,)</f>
        <v>#N/A</v>
      </c>
      <c r="AG17" s="81" t="e">
        <f>VLOOKUP(B17,栄養データ!$A$2:$J$482,5,)</f>
        <v>#N/A</v>
      </c>
      <c r="AH17" s="81" t="e">
        <f>VLOOKUP(B17,栄養データ!$A$2:$J$482,6,)</f>
        <v>#N/A</v>
      </c>
      <c r="AI17" s="81" t="e">
        <f>VLOOKUP(B17,栄養データ!$A$2:$J$482,7,)</f>
        <v>#N/A</v>
      </c>
      <c r="AJ17" s="81" t="e">
        <f>VLOOKUP(B17,栄養データ!$A$2:$J$482,8,)</f>
        <v>#N/A</v>
      </c>
      <c r="AK17" s="81" t="e">
        <f>VLOOKUP(B17,栄養データ!$A$2:$J$482,9,)</f>
        <v>#N/A</v>
      </c>
      <c r="AL17" s="81" t="e">
        <f>VLOOKUP(B17,栄養データ!$A$2:$J$482,10,)</f>
        <v>#N/A</v>
      </c>
    </row>
    <row r="18" spans="1:38" ht="14.25" customHeight="1" x14ac:dyDescent="0.25">
      <c r="A18" s="82"/>
      <c r="B18" s="83"/>
      <c r="C18" s="84"/>
      <c r="D18" s="85" t="str">
        <f t="shared" si="0"/>
        <v/>
      </c>
      <c r="E18" s="86" t="e">
        <f t="shared" si="19"/>
        <v>#N/A</v>
      </c>
      <c r="F18" s="87" t="str">
        <f t="shared" si="9"/>
        <v/>
      </c>
      <c r="G18" s="73" t="str">
        <f t="shared" si="1"/>
        <v/>
      </c>
      <c r="H18" s="88" t="str">
        <f t="shared" si="10"/>
        <v/>
      </c>
      <c r="I18" s="89" t="str">
        <f t="shared" si="2"/>
        <v/>
      </c>
      <c r="J18" s="90"/>
      <c r="K18" s="81" t="str">
        <f t="shared" si="18"/>
        <v/>
      </c>
      <c r="L18" s="86" t="e">
        <f t="shared" si="11"/>
        <v>#N/A</v>
      </c>
      <c r="M18" s="91" t="str">
        <f t="shared" si="12"/>
        <v/>
      </c>
      <c r="N18" s="86" t="str">
        <f t="shared" si="3"/>
        <v/>
      </c>
      <c r="O18" s="87" t="str">
        <f t="shared" si="13"/>
        <v/>
      </c>
      <c r="P18" s="89" t="str">
        <f t="shared" si="4"/>
        <v/>
      </c>
      <c r="Q18" s="87" t="str">
        <f t="shared" si="14"/>
        <v/>
      </c>
      <c r="R18" s="89" t="str">
        <f t="shared" si="5"/>
        <v/>
      </c>
      <c r="S18" s="87" t="str">
        <f t="shared" si="15"/>
        <v/>
      </c>
      <c r="T18" s="89" t="str">
        <f t="shared" si="6"/>
        <v/>
      </c>
      <c r="U18" s="87" t="str">
        <f t="shared" si="16"/>
        <v/>
      </c>
      <c r="V18" s="89" t="str">
        <f t="shared" si="7"/>
        <v/>
      </c>
      <c r="W18" s="87" t="str">
        <f t="shared" si="17"/>
        <v/>
      </c>
      <c r="X18" s="86" t="str">
        <f t="shared" si="8"/>
        <v/>
      </c>
      <c r="Y18" s="92"/>
      <c r="Z18" s="93"/>
      <c r="AC18" s="81" t="e">
        <f>VLOOKUP(B18,栄養データ!$A$2:$J$482,1,)</f>
        <v>#N/A</v>
      </c>
      <c r="AD18" s="81" t="e">
        <f>VLOOKUP(B18,栄養データ!$A$2:$J$482,3,)</f>
        <v>#N/A</v>
      </c>
      <c r="AE18" s="81" t="e">
        <f>VLOOKUP(B18,栄養データ!$A$2:$J$482,4,)</f>
        <v>#N/A</v>
      </c>
      <c r="AF18" s="81" t="e">
        <f>VLOOKUP(B18,栄養データ!$A$2:$K$482,11,)</f>
        <v>#N/A</v>
      </c>
      <c r="AG18" s="81" t="e">
        <f>VLOOKUP(B18,栄養データ!$A$2:$J$482,5,)</f>
        <v>#N/A</v>
      </c>
      <c r="AH18" s="81" t="e">
        <f>VLOOKUP(B18,栄養データ!$A$2:$J$482,6,)</f>
        <v>#N/A</v>
      </c>
      <c r="AI18" s="81" t="e">
        <f>VLOOKUP(B18,栄養データ!$A$2:$J$482,7,)</f>
        <v>#N/A</v>
      </c>
      <c r="AJ18" s="81" t="e">
        <f>VLOOKUP(B18,栄養データ!$A$2:$J$482,8,)</f>
        <v>#N/A</v>
      </c>
      <c r="AK18" s="81" t="e">
        <f>VLOOKUP(B18,栄養データ!$A$2:$J$482,9,)</f>
        <v>#N/A</v>
      </c>
      <c r="AL18" s="81" t="e">
        <f>VLOOKUP(B18,栄養データ!$A$2:$J$482,10,)</f>
        <v>#N/A</v>
      </c>
    </row>
    <row r="19" spans="1:38" ht="14.25" customHeight="1" x14ac:dyDescent="0.25">
      <c r="A19" s="82"/>
      <c r="B19" s="83"/>
      <c r="C19" s="84"/>
      <c r="D19" s="85" t="str">
        <f t="shared" si="0"/>
        <v/>
      </c>
      <c r="E19" s="86" t="e">
        <f t="shared" si="19"/>
        <v>#N/A</v>
      </c>
      <c r="F19" s="87" t="str">
        <f t="shared" si="9"/>
        <v/>
      </c>
      <c r="G19" s="73" t="str">
        <f t="shared" si="1"/>
        <v/>
      </c>
      <c r="H19" s="88" t="str">
        <f t="shared" si="10"/>
        <v/>
      </c>
      <c r="I19" s="89" t="str">
        <f t="shared" si="2"/>
        <v/>
      </c>
      <c r="J19" s="90"/>
      <c r="K19" s="81" t="str">
        <f t="shared" si="18"/>
        <v/>
      </c>
      <c r="L19" s="86" t="e">
        <f t="shared" si="11"/>
        <v>#N/A</v>
      </c>
      <c r="M19" s="91" t="str">
        <f t="shared" si="12"/>
        <v/>
      </c>
      <c r="N19" s="86" t="str">
        <f t="shared" si="3"/>
        <v/>
      </c>
      <c r="O19" s="87" t="str">
        <f t="shared" si="13"/>
        <v/>
      </c>
      <c r="P19" s="89" t="str">
        <f t="shared" si="4"/>
        <v/>
      </c>
      <c r="Q19" s="87" t="str">
        <f t="shared" si="14"/>
        <v/>
      </c>
      <c r="R19" s="89" t="str">
        <f t="shared" si="5"/>
        <v/>
      </c>
      <c r="S19" s="87" t="str">
        <f t="shared" si="15"/>
        <v/>
      </c>
      <c r="T19" s="89" t="str">
        <f t="shared" si="6"/>
        <v/>
      </c>
      <c r="U19" s="87" t="str">
        <f t="shared" si="16"/>
        <v/>
      </c>
      <c r="V19" s="89" t="str">
        <f t="shared" si="7"/>
        <v/>
      </c>
      <c r="W19" s="87" t="str">
        <f t="shared" si="17"/>
        <v/>
      </c>
      <c r="X19" s="86" t="str">
        <f t="shared" si="8"/>
        <v/>
      </c>
      <c r="Y19" s="92"/>
      <c r="Z19" s="93"/>
      <c r="AC19" s="81" t="e">
        <f>VLOOKUP(B19,栄養データ!$A$2:$J$482,1,)</f>
        <v>#N/A</v>
      </c>
      <c r="AD19" s="81" t="e">
        <f>VLOOKUP(B19,栄養データ!$A$2:$J$482,3,)</f>
        <v>#N/A</v>
      </c>
      <c r="AE19" s="81" t="e">
        <f>VLOOKUP(B19,栄養データ!$A$2:$J$482,4,)</f>
        <v>#N/A</v>
      </c>
      <c r="AF19" s="81" t="e">
        <f>VLOOKUP(B19,栄養データ!$A$2:$K$482,11,)</f>
        <v>#N/A</v>
      </c>
      <c r="AG19" s="81" t="e">
        <f>VLOOKUP(B19,栄養データ!$A$2:$J$482,5,)</f>
        <v>#N/A</v>
      </c>
      <c r="AH19" s="81" t="e">
        <f>VLOOKUP(B19,栄養データ!$A$2:$J$482,6,)</f>
        <v>#N/A</v>
      </c>
      <c r="AI19" s="81" t="e">
        <f>VLOOKUP(B19,栄養データ!$A$2:$J$482,7,)</f>
        <v>#N/A</v>
      </c>
      <c r="AJ19" s="81" t="e">
        <f>VLOOKUP(B19,栄養データ!$A$2:$J$482,8,)</f>
        <v>#N/A</v>
      </c>
      <c r="AK19" s="81" t="e">
        <f>VLOOKUP(B19,栄養データ!$A$2:$J$482,9,)</f>
        <v>#N/A</v>
      </c>
      <c r="AL19" s="81" t="e">
        <f>VLOOKUP(B19,栄養データ!$A$2:$J$482,10,)</f>
        <v>#N/A</v>
      </c>
    </row>
    <row r="20" spans="1:38" ht="14.25" customHeight="1" x14ac:dyDescent="0.25">
      <c r="A20" s="82"/>
      <c r="B20" s="83"/>
      <c r="C20" s="84"/>
      <c r="D20" s="85" t="str">
        <f t="shared" si="0"/>
        <v/>
      </c>
      <c r="E20" s="86" t="e">
        <f t="shared" si="19"/>
        <v>#N/A</v>
      </c>
      <c r="F20" s="87" t="str">
        <f t="shared" si="9"/>
        <v/>
      </c>
      <c r="G20" s="73" t="str">
        <f t="shared" si="1"/>
        <v/>
      </c>
      <c r="H20" s="88" t="str">
        <f t="shared" si="10"/>
        <v/>
      </c>
      <c r="I20" s="89" t="str">
        <f t="shared" si="2"/>
        <v/>
      </c>
      <c r="J20" s="90"/>
      <c r="K20" s="81" t="str">
        <f t="shared" si="18"/>
        <v/>
      </c>
      <c r="L20" s="86" t="e">
        <f t="shared" si="11"/>
        <v>#N/A</v>
      </c>
      <c r="M20" s="91" t="str">
        <f t="shared" si="12"/>
        <v/>
      </c>
      <c r="N20" s="86" t="str">
        <f t="shared" si="3"/>
        <v/>
      </c>
      <c r="O20" s="87" t="str">
        <f t="shared" si="13"/>
        <v/>
      </c>
      <c r="P20" s="89" t="str">
        <f t="shared" si="4"/>
        <v/>
      </c>
      <c r="Q20" s="87" t="str">
        <f t="shared" si="14"/>
        <v/>
      </c>
      <c r="R20" s="89" t="str">
        <f t="shared" si="5"/>
        <v/>
      </c>
      <c r="S20" s="87" t="str">
        <f t="shared" si="15"/>
        <v/>
      </c>
      <c r="T20" s="89" t="str">
        <f t="shared" si="6"/>
        <v/>
      </c>
      <c r="U20" s="87" t="str">
        <f t="shared" si="16"/>
        <v/>
      </c>
      <c r="V20" s="89" t="str">
        <f t="shared" si="7"/>
        <v/>
      </c>
      <c r="W20" s="87" t="str">
        <f t="shared" si="17"/>
        <v/>
      </c>
      <c r="X20" s="86" t="str">
        <f t="shared" si="8"/>
        <v/>
      </c>
      <c r="Y20" s="92"/>
      <c r="Z20" s="95"/>
      <c r="AC20" s="81" t="e">
        <f>VLOOKUP(B20,栄養データ!$A$2:$J$482,1,)</f>
        <v>#N/A</v>
      </c>
      <c r="AD20" s="81" t="e">
        <f>VLOOKUP(B20,栄養データ!$A$2:$J$482,3,)</f>
        <v>#N/A</v>
      </c>
      <c r="AE20" s="81" t="e">
        <f>VLOOKUP(B20,栄養データ!$A$2:$J$482,4,)</f>
        <v>#N/A</v>
      </c>
      <c r="AF20" s="81" t="e">
        <f>VLOOKUP(B20,栄養データ!$A$2:$K$482,11,)</f>
        <v>#N/A</v>
      </c>
      <c r="AG20" s="81" t="e">
        <f>VLOOKUP(B20,栄養データ!$A$2:$J$482,5,)</f>
        <v>#N/A</v>
      </c>
      <c r="AH20" s="81" t="e">
        <f>VLOOKUP(B20,栄養データ!$A$2:$J$482,6,)</f>
        <v>#N/A</v>
      </c>
      <c r="AI20" s="81" t="e">
        <f>VLOOKUP(B20,栄養データ!$A$2:$J$482,7,)</f>
        <v>#N/A</v>
      </c>
      <c r="AJ20" s="81" t="e">
        <f>VLOOKUP(B20,栄養データ!$A$2:$J$482,8,)</f>
        <v>#N/A</v>
      </c>
      <c r="AK20" s="81" t="e">
        <f>VLOOKUP(B20,栄養データ!$A$2:$J$482,9,)</f>
        <v>#N/A</v>
      </c>
      <c r="AL20" s="81" t="e">
        <f>VLOOKUP(B20,栄養データ!$A$2:$J$482,10,)</f>
        <v>#N/A</v>
      </c>
    </row>
    <row r="21" spans="1:38" ht="14.25" customHeight="1" x14ac:dyDescent="0.25">
      <c r="A21" s="82"/>
      <c r="B21" s="83"/>
      <c r="C21" s="84"/>
      <c r="D21" s="85" t="str">
        <f t="shared" si="0"/>
        <v/>
      </c>
      <c r="E21" s="86" t="e">
        <f t="shared" si="19"/>
        <v>#N/A</v>
      </c>
      <c r="F21" s="87" t="str">
        <f t="shared" si="9"/>
        <v/>
      </c>
      <c r="G21" s="73" t="str">
        <f t="shared" si="1"/>
        <v/>
      </c>
      <c r="H21" s="88" t="str">
        <f t="shared" si="10"/>
        <v/>
      </c>
      <c r="I21" s="89" t="str">
        <f t="shared" si="2"/>
        <v/>
      </c>
      <c r="J21" s="90"/>
      <c r="K21" s="81" t="str">
        <f t="shared" si="18"/>
        <v/>
      </c>
      <c r="L21" s="86" t="e">
        <f t="shared" si="11"/>
        <v>#N/A</v>
      </c>
      <c r="M21" s="91" t="str">
        <f t="shared" si="12"/>
        <v/>
      </c>
      <c r="N21" s="86" t="str">
        <f t="shared" si="3"/>
        <v/>
      </c>
      <c r="O21" s="87" t="str">
        <f t="shared" si="13"/>
        <v/>
      </c>
      <c r="P21" s="89" t="str">
        <f t="shared" si="4"/>
        <v/>
      </c>
      <c r="Q21" s="87" t="str">
        <f t="shared" si="14"/>
        <v/>
      </c>
      <c r="R21" s="89" t="str">
        <f t="shared" si="5"/>
        <v/>
      </c>
      <c r="S21" s="87" t="str">
        <f t="shared" si="15"/>
        <v/>
      </c>
      <c r="T21" s="89" t="str">
        <f t="shared" si="6"/>
        <v/>
      </c>
      <c r="U21" s="87" t="str">
        <f t="shared" si="16"/>
        <v/>
      </c>
      <c r="V21" s="89" t="str">
        <f t="shared" si="7"/>
        <v/>
      </c>
      <c r="W21" s="87" t="str">
        <f t="shared" si="17"/>
        <v/>
      </c>
      <c r="X21" s="86" t="str">
        <f t="shared" si="8"/>
        <v/>
      </c>
      <c r="Y21" s="92"/>
      <c r="Z21" s="95"/>
      <c r="AC21" s="81" t="e">
        <f>VLOOKUP(B21,栄養データ!$A$2:$J$482,1,)</f>
        <v>#N/A</v>
      </c>
      <c r="AD21" s="81" t="e">
        <f>VLOOKUP(B21,栄養データ!$A$2:$J$482,3,)</f>
        <v>#N/A</v>
      </c>
      <c r="AE21" s="81" t="e">
        <f>VLOOKUP(B21,栄養データ!$A$2:$J$482,4,)</f>
        <v>#N/A</v>
      </c>
      <c r="AF21" s="81" t="e">
        <f>VLOOKUP(B21,栄養データ!$A$2:$K$482,11,)</f>
        <v>#N/A</v>
      </c>
      <c r="AG21" s="81" t="e">
        <f>VLOOKUP(B21,栄養データ!$A$2:$J$482,5,)</f>
        <v>#N/A</v>
      </c>
      <c r="AH21" s="81" t="e">
        <f>VLOOKUP(B21,栄養データ!$A$2:$J$482,6,)</f>
        <v>#N/A</v>
      </c>
      <c r="AI21" s="81" t="e">
        <f>VLOOKUP(B21,栄養データ!$A$2:$J$482,7,)</f>
        <v>#N/A</v>
      </c>
      <c r="AJ21" s="81" t="e">
        <f>VLOOKUP(B21,栄養データ!$A$2:$J$482,8,)</f>
        <v>#N/A</v>
      </c>
      <c r="AK21" s="81" t="e">
        <f>VLOOKUP(B21,栄養データ!$A$2:$J$482,9,)</f>
        <v>#N/A</v>
      </c>
      <c r="AL21" s="81" t="e">
        <f>VLOOKUP(B21,栄養データ!$A$2:$J$482,10,)</f>
        <v>#N/A</v>
      </c>
    </row>
    <row r="22" spans="1:38" ht="14.25" customHeight="1" x14ac:dyDescent="0.25">
      <c r="A22" s="82"/>
      <c r="B22" s="83"/>
      <c r="C22" s="84"/>
      <c r="D22" s="85" t="str">
        <f t="shared" si="0"/>
        <v/>
      </c>
      <c r="E22" s="86" t="e">
        <f t="shared" si="19"/>
        <v>#N/A</v>
      </c>
      <c r="F22" s="87" t="str">
        <f t="shared" si="9"/>
        <v/>
      </c>
      <c r="G22" s="73" t="str">
        <f t="shared" si="1"/>
        <v/>
      </c>
      <c r="H22" s="88" t="str">
        <f t="shared" si="10"/>
        <v/>
      </c>
      <c r="I22" s="89" t="str">
        <f t="shared" si="2"/>
        <v/>
      </c>
      <c r="J22" s="90"/>
      <c r="K22" s="81" t="str">
        <f t="shared" si="18"/>
        <v/>
      </c>
      <c r="L22" s="86" t="e">
        <f t="shared" si="11"/>
        <v>#N/A</v>
      </c>
      <c r="M22" s="91" t="str">
        <f t="shared" si="12"/>
        <v/>
      </c>
      <c r="N22" s="86" t="str">
        <f t="shared" si="3"/>
        <v/>
      </c>
      <c r="O22" s="87" t="str">
        <f t="shared" si="13"/>
        <v/>
      </c>
      <c r="P22" s="89" t="str">
        <f t="shared" si="4"/>
        <v/>
      </c>
      <c r="Q22" s="87" t="str">
        <f t="shared" si="14"/>
        <v/>
      </c>
      <c r="R22" s="89" t="str">
        <f t="shared" si="5"/>
        <v/>
      </c>
      <c r="S22" s="87" t="str">
        <f t="shared" si="15"/>
        <v/>
      </c>
      <c r="T22" s="89" t="str">
        <f t="shared" si="6"/>
        <v/>
      </c>
      <c r="U22" s="87" t="str">
        <f t="shared" si="16"/>
        <v/>
      </c>
      <c r="V22" s="89" t="str">
        <f t="shared" si="7"/>
        <v/>
      </c>
      <c r="W22" s="87" t="str">
        <f t="shared" si="17"/>
        <v/>
      </c>
      <c r="X22" s="86" t="str">
        <f t="shared" si="8"/>
        <v/>
      </c>
      <c r="Y22" s="92"/>
      <c r="Z22" s="95"/>
      <c r="AC22" s="81" t="e">
        <f>VLOOKUP(B22,栄養データ!$A$2:$J$482,1,)</f>
        <v>#N/A</v>
      </c>
      <c r="AD22" s="81" t="e">
        <f>VLOOKUP(B22,栄養データ!$A$2:$J$482,3,)</f>
        <v>#N/A</v>
      </c>
      <c r="AE22" s="81" t="e">
        <f>VLOOKUP(B22,栄養データ!$A$2:$J$482,4,)</f>
        <v>#N/A</v>
      </c>
      <c r="AF22" s="81" t="e">
        <f>VLOOKUP(B22,栄養データ!$A$2:$K$482,11,)</f>
        <v>#N/A</v>
      </c>
      <c r="AG22" s="81" t="e">
        <f>VLOOKUP(B22,栄養データ!$A$2:$J$482,5,)</f>
        <v>#N/A</v>
      </c>
      <c r="AH22" s="81" t="e">
        <f>VLOOKUP(B22,栄養データ!$A$2:$J$482,6,)</f>
        <v>#N/A</v>
      </c>
      <c r="AI22" s="81" t="e">
        <f>VLOOKUP(B22,栄養データ!$A$2:$J$482,7,)</f>
        <v>#N/A</v>
      </c>
      <c r="AJ22" s="81" t="e">
        <f>VLOOKUP(B22,栄養データ!$A$2:$J$482,8,)</f>
        <v>#N/A</v>
      </c>
      <c r="AK22" s="81" t="e">
        <f>VLOOKUP(B22,栄養データ!$A$2:$J$482,9,)</f>
        <v>#N/A</v>
      </c>
      <c r="AL22" s="81" t="e">
        <f>VLOOKUP(B22,栄養データ!$A$2:$J$482,10,)</f>
        <v>#N/A</v>
      </c>
    </row>
    <row r="23" spans="1:38" ht="14.25" customHeight="1" x14ac:dyDescent="0.25">
      <c r="A23" s="82"/>
      <c r="B23" s="83"/>
      <c r="C23" s="84"/>
      <c r="D23" s="85" t="str">
        <f t="shared" si="0"/>
        <v/>
      </c>
      <c r="E23" s="86" t="e">
        <f t="shared" si="19"/>
        <v>#N/A</v>
      </c>
      <c r="F23" s="87" t="str">
        <f t="shared" si="9"/>
        <v/>
      </c>
      <c r="G23" s="73" t="str">
        <f t="shared" si="1"/>
        <v/>
      </c>
      <c r="H23" s="88" t="str">
        <f t="shared" si="10"/>
        <v/>
      </c>
      <c r="I23" s="89" t="str">
        <f t="shared" si="2"/>
        <v/>
      </c>
      <c r="J23" s="90"/>
      <c r="K23" s="81" t="str">
        <f t="shared" si="18"/>
        <v/>
      </c>
      <c r="L23" s="86" t="e">
        <f t="shared" si="11"/>
        <v>#N/A</v>
      </c>
      <c r="M23" s="91" t="str">
        <f t="shared" si="12"/>
        <v/>
      </c>
      <c r="N23" s="86" t="str">
        <f t="shared" si="3"/>
        <v/>
      </c>
      <c r="O23" s="87" t="str">
        <f t="shared" si="13"/>
        <v/>
      </c>
      <c r="P23" s="89" t="str">
        <f t="shared" si="4"/>
        <v/>
      </c>
      <c r="Q23" s="87" t="str">
        <f t="shared" si="14"/>
        <v/>
      </c>
      <c r="R23" s="89" t="str">
        <f t="shared" si="5"/>
        <v/>
      </c>
      <c r="S23" s="87" t="str">
        <f t="shared" si="15"/>
        <v/>
      </c>
      <c r="T23" s="89" t="str">
        <f t="shared" si="6"/>
        <v/>
      </c>
      <c r="U23" s="87" t="str">
        <f t="shared" si="16"/>
        <v/>
      </c>
      <c r="V23" s="89" t="str">
        <f t="shared" si="7"/>
        <v/>
      </c>
      <c r="W23" s="87" t="str">
        <f t="shared" si="17"/>
        <v/>
      </c>
      <c r="X23" s="86" t="str">
        <f t="shared" si="8"/>
        <v/>
      </c>
      <c r="Y23" s="92"/>
      <c r="Z23" s="96"/>
      <c r="AC23" s="81" t="e">
        <f>VLOOKUP(B23,栄養データ!$A$2:$J$482,1,)</f>
        <v>#N/A</v>
      </c>
      <c r="AD23" s="81" t="e">
        <f>VLOOKUP(B23,栄養データ!$A$2:$J$482,3,)</f>
        <v>#N/A</v>
      </c>
      <c r="AE23" s="81" t="e">
        <f>VLOOKUP(B23,栄養データ!$A$2:$J$482,4,)</f>
        <v>#N/A</v>
      </c>
      <c r="AF23" s="81" t="e">
        <f>VLOOKUP(B23,栄養データ!$A$2:$K$482,11,)</f>
        <v>#N/A</v>
      </c>
      <c r="AG23" s="81" t="e">
        <f>VLOOKUP(B23,栄養データ!$A$2:$J$482,5,)</f>
        <v>#N/A</v>
      </c>
      <c r="AH23" s="81" t="e">
        <f>VLOOKUP(B23,栄養データ!$A$2:$J$482,6,)</f>
        <v>#N/A</v>
      </c>
      <c r="AI23" s="81" t="e">
        <f>VLOOKUP(B23,栄養データ!$A$2:$J$482,7,)</f>
        <v>#N/A</v>
      </c>
      <c r="AJ23" s="81" t="e">
        <f>VLOOKUP(B23,栄養データ!$A$2:$J$482,8,)</f>
        <v>#N/A</v>
      </c>
      <c r="AK23" s="81" t="e">
        <f>VLOOKUP(B23,栄養データ!$A$2:$J$482,9,)</f>
        <v>#N/A</v>
      </c>
      <c r="AL23" s="81" t="e">
        <f>VLOOKUP(B23,栄養データ!$A$2:$J$482,10,)</f>
        <v>#N/A</v>
      </c>
    </row>
    <row r="24" spans="1:38" ht="14.25" customHeight="1" x14ac:dyDescent="0.25">
      <c r="A24" s="82"/>
      <c r="B24" s="83"/>
      <c r="C24" s="84"/>
      <c r="D24" s="85" t="str">
        <f t="shared" si="0"/>
        <v/>
      </c>
      <c r="E24" s="86" t="e">
        <f t="shared" si="19"/>
        <v>#N/A</v>
      </c>
      <c r="F24" s="87" t="str">
        <f t="shared" si="9"/>
        <v/>
      </c>
      <c r="G24" s="73" t="str">
        <f t="shared" si="1"/>
        <v/>
      </c>
      <c r="H24" s="88" t="str">
        <f t="shared" si="10"/>
        <v/>
      </c>
      <c r="I24" s="89" t="str">
        <f t="shared" si="2"/>
        <v/>
      </c>
      <c r="J24" s="90"/>
      <c r="K24" s="81" t="str">
        <f t="shared" si="18"/>
        <v/>
      </c>
      <c r="L24" s="86" t="e">
        <f t="shared" si="11"/>
        <v>#N/A</v>
      </c>
      <c r="M24" s="91" t="str">
        <f t="shared" si="12"/>
        <v/>
      </c>
      <c r="N24" s="86" t="str">
        <f t="shared" si="3"/>
        <v/>
      </c>
      <c r="O24" s="87" t="str">
        <f t="shared" si="13"/>
        <v/>
      </c>
      <c r="P24" s="89" t="str">
        <f t="shared" si="4"/>
        <v/>
      </c>
      <c r="Q24" s="87" t="str">
        <f t="shared" si="14"/>
        <v/>
      </c>
      <c r="R24" s="89" t="str">
        <f t="shared" si="5"/>
        <v/>
      </c>
      <c r="S24" s="87" t="str">
        <f t="shared" si="15"/>
        <v/>
      </c>
      <c r="T24" s="89" t="str">
        <f t="shared" si="6"/>
        <v/>
      </c>
      <c r="U24" s="87" t="str">
        <f t="shared" si="16"/>
        <v/>
      </c>
      <c r="V24" s="89" t="str">
        <f t="shared" si="7"/>
        <v/>
      </c>
      <c r="W24" s="87" t="str">
        <f t="shared" si="17"/>
        <v/>
      </c>
      <c r="X24" s="86" t="str">
        <f t="shared" si="8"/>
        <v/>
      </c>
      <c r="Y24" s="92"/>
      <c r="Z24" s="97"/>
      <c r="AC24" s="81" t="e">
        <f>VLOOKUP(B24,栄養データ!$A$2:$J$482,1,)</f>
        <v>#N/A</v>
      </c>
      <c r="AD24" s="81" t="e">
        <f>VLOOKUP(B24,栄養データ!$A$2:$J$482,3,)</f>
        <v>#N/A</v>
      </c>
      <c r="AE24" s="81" t="e">
        <f>VLOOKUP(B24,栄養データ!$A$2:$J$482,4,)</f>
        <v>#N/A</v>
      </c>
      <c r="AF24" s="81" t="e">
        <f>VLOOKUP(B24,栄養データ!$A$2:$K$482,11,)</f>
        <v>#N/A</v>
      </c>
      <c r="AG24" s="81" t="e">
        <f>VLOOKUP(B24,栄養データ!$A$2:$J$482,5,)</f>
        <v>#N/A</v>
      </c>
      <c r="AH24" s="81" t="e">
        <f>VLOOKUP(B24,栄養データ!$A$2:$J$482,6,)</f>
        <v>#N/A</v>
      </c>
      <c r="AI24" s="81" t="e">
        <f>VLOOKUP(B24,栄養データ!$A$2:$J$482,7,)</f>
        <v>#N/A</v>
      </c>
      <c r="AJ24" s="81" t="e">
        <f>VLOOKUP(B24,栄養データ!$A$2:$J$482,8,)</f>
        <v>#N/A</v>
      </c>
      <c r="AK24" s="81" t="e">
        <f>VLOOKUP(B24,栄養データ!$A$2:$J$482,9,)</f>
        <v>#N/A</v>
      </c>
      <c r="AL24" s="81" t="e">
        <f>VLOOKUP(B24,栄養データ!$A$2:$J$482,10,)</f>
        <v>#N/A</v>
      </c>
    </row>
    <row r="25" spans="1:38" ht="14.25" customHeight="1" x14ac:dyDescent="0.25">
      <c r="A25" s="82"/>
      <c r="B25" s="83"/>
      <c r="C25" s="84"/>
      <c r="D25" s="85" t="str">
        <f t="shared" si="0"/>
        <v/>
      </c>
      <c r="E25" s="86" t="e">
        <f t="shared" si="19"/>
        <v>#N/A</v>
      </c>
      <c r="F25" s="87" t="str">
        <f t="shared" si="9"/>
        <v/>
      </c>
      <c r="G25" s="73" t="str">
        <f t="shared" si="1"/>
        <v/>
      </c>
      <c r="H25" s="88" t="str">
        <f t="shared" si="10"/>
        <v/>
      </c>
      <c r="I25" s="89" t="str">
        <f t="shared" si="2"/>
        <v/>
      </c>
      <c r="J25" s="90"/>
      <c r="K25" s="81" t="str">
        <f>IF(B25="","",L25)</f>
        <v/>
      </c>
      <c r="L25" s="86" t="e">
        <f t="shared" si="11"/>
        <v>#N/A</v>
      </c>
      <c r="M25" s="91" t="str">
        <f t="shared" si="12"/>
        <v/>
      </c>
      <c r="N25" s="86" t="str">
        <f t="shared" si="3"/>
        <v/>
      </c>
      <c r="O25" s="87" t="str">
        <f t="shared" si="13"/>
        <v/>
      </c>
      <c r="P25" s="89" t="str">
        <f t="shared" si="4"/>
        <v/>
      </c>
      <c r="Q25" s="87" t="str">
        <f t="shared" si="14"/>
        <v/>
      </c>
      <c r="R25" s="89" t="str">
        <f t="shared" si="5"/>
        <v/>
      </c>
      <c r="S25" s="87" t="str">
        <f t="shared" si="15"/>
        <v/>
      </c>
      <c r="T25" s="89" t="str">
        <f t="shared" si="6"/>
        <v/>
      </c>
      <c r="U25" s="87" t="str">
        <f t="shared" si="16"/>
        <v/>
      </c>
      <c r="V25" s="89" t="str">
        <f t="shared" si="7"/>
        <v/>
      </c>
      <c r="W25" s="87" t="str">
        <f t="shared" si="17"/>
        <v/>
      </c>
      <c r="X25" s="86" t="str">
        <f t="shared" si="8"/>
        <v/>
      </c>
      <c r="Y25" s="92"/>
      <c r="Z25" s="97"/>
      <c r="AC25" s="81" t="e">
        <f>VLOOKUP(B25,栄養データ!$A$2:$J$482,1,)</f>
        <v>#N/A</v>
      </c>
      <c r="AD25" s="81" t="e">
        <f>VLOOKUP(B25,栄養データ!$A$2:$J$482,3,)</f>
        <v>#N/A</v>
      </c>
      <c r="AE25" s="81" t="e">
        <f>VLOOKUP(B25,栄養データ!$A$2:$J$482,4,)</f>
        <v>#N/A</v>
      </c>
      <c r="AF25" s="81" t="e">
        <f>VLOOKUP(B25,栄養データ!$A$2:$K$482,11,)</f>
        <v>#N/A</v>
      </c>
      <c r="AG25" s="81" t="e">
        <f>VLOOKUP(B25,栄養データ!$A$2:$J$482,5,)</f>
        <v>#N/A</v>
      </c>
      <c r="AH25" s="81" t="e">
        <f>VLOOKUP(B25,栄養データ!$A$2:$J$482,6,)</f>
        <v>#N/A</v>
      </c>
      <c r="AI25" s="81" t="e">
        <f>VLOOKUP(B25,栄養データ!$A$2:$J$482,7,)</f>
        <v>#N/A</v>
      </c>
      <c r="AJ25" s="81" t="e">
        <f>VLOOKUP(B25,栄養データ!$A$2:$J$482,8,)</f>
        <v>#N/A</v>
      </c>
      <c r="AK25" s="81" t="e">
        <f>VLOOKUP(B25,栄養データ!$A$2:$J$482,9,)</f>
        <v>#N/A</v>
      </c>
      <c r="AL25" s="81" t="e">
        <f>VLOOKUP(B25,栄養データ!$A$2:$J$482,10,)</f>
        <v>#N/A</v>
      </c>
    </row>
    <row r="26" spans="1:38" ht="14.25" customHeight="1" x14ac:dyDescent="0.25">
      <c r="A26" s="94"/>
      <c r="B26" s="83"/>
      <c r="C26" s="84"/>
      <c r="D26" s="85" t="str">
        <f t="shared" si="0"/>
        <v/>
      </c>
      <c r="E26" s="86" t="e">
        <f t="shared" si="19"/>
        <v>#N/A</v>
      </c>
      <c r="F26" s="87" t="str">
        <f t="shared" si="9"/>
        <v/>
      </c>
      <c r="G26" s="73" t="str">
        <f t="shared" si="1"/>
        <v/>
      </c>
      <c r="H26" s="88" t="str">
        <f t="shared" si="10"/>
        <v/>
      </c>
      <c r="I26" s="89" t="str">
        <f t="shared" si="2"/>
        <v/>
      </c>
      <c r="J26" s="90"/>
      <c r="K26" s="81" t="str">
        <f t="shared" si="18"/>
        <v/>
      </c>
      <c r="L26" s="86" t="e">
        <f t="shared" si="11"/>
        <v>#N/A</v>
      </c>
      <c r="M26" s="91" t="str">
        <f t="shared" si="12"/>
        <v/>
      </c>
      <c r="N26" s="86" t="str">
        <f t="shared" si="3"/>
        <v/>
      </c>
      <c r="O26" s="87" t="str">
        <f t="shared" si="13"/>
        <v/>
      </c>
      <c r="P26" s="89" t="str">
        <f t="shared" si="4"/>
        <v/>
      </c>
      <c r="Q26" s="87" t="str">
        <f t="shared" si="14"/>
        <v/>
      </c>
      <c r="R26" s="89" t="str">
        <f t="shared" si="5"/>
        <v/>
      </c>
      <c r="S26" s="87" t="str">
        <f t="shared" si="15"/>
        <v/>
      </c>
      <c r="T26" s="89" t="str">
        <f t="shared" si="6"/>
        <v/>
      </c>
      <c r="U26" s="87" t="str">
        <f t="shared" si="16"/>
        <v/>
      </c>
      <c r="V26" s="89" t="str">
        <f t="shared" si="7"/>
        <v/>
      </c>
      <c r="W26" s="87" t="str">
        <f t="shared" si="17"/>
        <v/>
      </c>
      <c r="X26" s="86" t="str">
        <f t="shared" si="8"/>
        <v/>
      </c>
      <c r="Y26" s="92"/>
      <c r="Z26" s="97"/>
      <c r="AC26" s="81" t="e">
        <f>VLOOKUP(B26,栄養データ!$A$2:$J$482,1,)</f>
        <v>#N/A</v>
      </c>
      <c r="AD26" s="81" t="e">
        <f>VLOOKUP(B26,栄養データ!$A$2:$J$482,3,)</f>
        <v>#N/A</v>
      </c>
      <c r="AE26" s="81" t="e">
        <f>VLOOKUP(B26,栄養データ!$A$2:$J$482,4,)</f>
        <v>#N/A</v>
      </c>
      <c r="AF26" s="81" t="e">
        <f>VLOOKUP(B26,栄養データ!$A$2:$K$482,11,)</f>
        <v>#N/A</v>
      </c>
      <c r="AG26" s="81" t="e">
        <f>VLOOKUP(B26,栄養データ!$A$2:$J$482,5,)</f>
        <v>#N/A</v>
      </c>
      <c r="AH26" s="81" t="e">
        <f>VLOOKUP(B26,栄養データ!$A$2:$J$482,6,)</f>
        <v>#N/A</v>
      </c>
      <c r="AI26" s="81" t="e">
        <f>VLOOKUP(B26,栄養データ!$A$2:$J$482,7,)</f>
        <v>#N/A</v>
      </c>
      <c r="AJ26" s="81" t="e">
        <f>VLOOKUP(B26,栄養データ!$A$2:$J$482,8,)</f>
        <v>#N/A</v>
      </c>
      <c r="AK26" s="81" t="e">
        <f>VLOOKUP(B26,栄養データ!$A$2:$J$482,9,)</f>
        <v>#N/A</v>
      </c>
      <c r="AL26" s="81" t="e">
        <f>VLOOKUP(B26,栄養データ!$A$2:$J$482,10,)</f>
        <v>#N/A</v>
      </c>
    </row>
    <row r="27" spans="1:38" ht="14.25" customHeight="1" x14ac:dyDescent="0.25">
      <c r="A27" s="94"/>
      <c r="B27" s="83"/>
      <c r="C27" s="84"/>
      <c r="D27" s="85" t="str">
        <f t="shared" si="0"/>
        <v/>
      </c>
      <c r="E27" s="86" t="e">
        <f>IF(AD27="","",AD27)</f>
        <v>#N/A</v>
      </c>
      <c r="F27" s="87" t="str">
        <f t="shared" si="9"/>
        <v/>
      </c>
      <c r="G27" s="73" t="str">
        <f t="shared" si="1"/>
        <v/>
      </c>
      <c r="H27" s="88" t="str">
        <f t="shared" si="10"/>
        <v/>
      </c>
      <c r="I27" s="89" t="str">
        <f t="shared" si="2"/>
        <v/>
      </c>
      <c r="J27" s="90"/>
      <c r="K27" s="81" t="str">
        <f t="shared" si="18"/>
        <v/>
      </c>
      <c r="L27" s="86" t="e">
        <f t="shared" si="11"/>
        <v>#N/A</v>
      </c>
      <c r="M27" s="91" t="str">
        <f t="shared" si="12"/>
        <v/>
      </c>
      <c r="N27" s="86" t="str">
        <f t="shared" si="3"/>
        <v/>
      </c>
      <c r="O27" s="87" t="str">
        <f t="shared" si="13"/>
        <v/>
      </c>
      <c r="P27" s="89" t="str">
        <f t="shared" si="4"/>
        <v/>
      </c>
      <c r="Q27" s="87" t="str">
        <f t="shared" si="14"/>
        <v/>
      </c>
      <c r="R27" s="89" t="str">
        <f t="shared" si="5"/>
        <v/>
      </c>
      <c r="S27" s="87" t="str">
        <f t="shared" si="15"/>
        <v/>
      </c>
      <c r="T27" s="89" t="str">
        <f t="shared" si="6"/>
        <v/>
      </c>
      <c r="U27" s="87" t="str">
        <f>V27</f>
        <v/>
      </c>
      <c r="V27" s="89" t="str">
        <f t="shared" si="7"/>
        <v/>
      </c>
      <c r="W27" s="87" t="str">
        <f t="shared" si="17"/>
        <v/>
      </c>
      <c r="X27" s="86" t="str">
        <f t="shared" si="8"/>
        <v/>
      </c>
      <c r="Y27" s="92"/>
      <c r="Z27" s="97"/>
      <c r="AC27" s="81" t="e">
        <f>VLOOKUP(B27,栄養データ!$A$2:$J$482,1,)</f>
        <v>#N/A</v>
      </c>
      <c r="AD27" s="81" t="e">
        <f>VLOOKUP(B27,栄養データ!$A$2:$J$482,3,)</f>
        <v>#N/A</v>
      </c>
      <c r="AE27" s="81" t="e">
        <f>VLOOKUP(B27,栄養データ!$A$2:$J$482,4,)</f>
        <v>#N/A</v>
      </c>
      <c r="AF27" s="81" t="e">
        <f>VLOOKUP(B27,栄養データ!$A$2:$K$482,11,)</f>
        <v>#N/A</v>
      </c>
      <c r="AG27" s="81" t="e">
        <f>VLOOKUP(B27,栄養データ!$A$2:$J$482,5,)</f>
        <v>#N/A</v>
      </c>
      <c r="AH27" s="81" t="e">
        <f>VLOOKUP(B27,栄養データ!$A$2:$J$482,6,)</f>
        <v>#N/A</v>
      </c>
      <c r="AI27" s="81" t="e">
        <f>VLOOKUP(B27,栄養データ!$A$2:$J$482,7,)</f>
        <v>#N/A</v>
      </c>
      <c r="AJ27" s="81" t="e">
        <f>VLOOKUP(B27,栄養データ!$A$2:$J$482,8,)</f>
        <v>#N/A</v>
      </c>
      <c r="AK27" s="81" t="e">
        <f>VLOOKUP(B27,栄養データ!$A$2:$J$482,9,)</f>
        <v>#N/A</v>
      </c>
      <c r="AL27" s="81" t="e">
        <f>VLOOKUP(B27,栄養データ!$A$2:$J$482,10,)</f>
        <v>#N/A</v>
      </c>
    </row>
    <row r="28" spans="1:38" ht="14.25" customHeight="1" x14ac:dyDescent="0.25">
      <c r="A28" s="82"/>
      <c r="B28" s="83"/>
      <c r="C28" s="84"/>
      <c r="D28" s="85" t="str">
        <f t="shared" si="0"/>
        <v/>
      </c>
      <c r="E28" s="86" t="e">
        <f>IF(AD28="","",AD28)</f>
        <v>#N/A</v>
      </c>
      <c r="F28" s="87" t="str">
        <f t="shared" si="9"/>
        <v/>
      </c>
      <c r="G28" s="73" t="str">
        <f t="shared" si="1"/>
        <v/>
      </c>
      <c r="H28" s="88" t="str">
        <f t="shared" si="10"/>
        <v/>
      </c>
      <c r="I28" s="89" t="str">
        <f t="shared" si="2"/>
        <v/>
      </c>
      <c r="J28" s="90"/>
      <c r="K28" s="81" t="str">
        <f t="shared" si="18"/>
        <v/>
      </c>
      <c r="L28" s="86" t="e">
        <f t="shared" si="11"/>
        <v>#N/A</v>
      </c>
      <c r="M28" s="91" t="str">
        <f t="shared" si="12"/>
        <v/>
      </c>
      <c r="N28" s="86" t="str">
        <f t="shared" si="3"/>
        <v/>
      </c>
      <c r="O28" s="87" t="str">
        <f>P28</f>
        <v/>
      </c>
      <c r="P28" s="89" t="str">
        <f t="shared" si="4"/>
        <v/>
      </c>
      <c r="Q28" s="87" t="str">
        <f t="shared" si="14"/>
        <v/>
      </c>
      <c r="R28" s="89" t="str">
        <f t="shared" si="5"/>
        <v/>
      </c>
      <c r="S28" s="87" t="str">
        <f t="shared" si="15"/>
        <v/>
      </c>
      <c r="T28" s="89" t="str">
        <f t="shared" si="6"/>
        <v/>
      </c>
      <c r="U28" s="87" t="str">
        <f t="shared" si="16"/>
        <v/>
      </c>
      <c r="V28" s="89" t="str">
        <f t="shared" si="7"/>
        <v/>
      </c>
      <c r="W28" s="87" t="str">
        <f t="shared" si="17"/>
        <v/>
      </c>
      <c r="X28" s="86" t="str">
        <f t="shared" si="8"/>
        <v/>
      </c>
      <c r="Y28" s="92"/>
      <c r="Z28" s="97"/>
      <c r="AC28" s="81" t="e">
        <f>VLOOKUP(B28,栄養データ!$A$2:$J$482,1,)</f>
        <v>#N/A</v>
      </c>
      <c r="AD28" s="81" t="e">
        <f>VLOOKUP(B28,栄養データ!$A$2:$J$482,3,)</f>
        <v>#N/A</v>
      </c>
      <c r="AE28" s="81" t="e">
        <f>VLOOKUP(B28,栄養データ!$A$2:$J$482,4,)</f>
        <v>#N/A</v>
      </c>
      <c r="AF28" s="81" t="e">
        <f>VLOOKUP(B28,栄養データ!$A$2:$K$482,11,)</f>
        <v>#N/A</v>
      </c>
      <c r="AG28" s="81" t="e">
        <f>VLOOKUP(B28,栄養データ!$A$2:$J$482,5,)</f>
        <v>#N/A</v>
      </c>
      <c r="AH28" s="81" t="e">
        <f>VLOOKUP(B28,栄養データ!$A$2:$J$482,6,)</f>
        <v>#N/A</v>
      </c>
      <c r="AI28" s="81" t="e">
        <f>VLOOKUP(B28,栄養データ!$A$2:$J$482,7,)</f>
        <v>#N/A</v>
      </c>
      <c r="AJ28" s="81" t="e">
        <f>VLOOKUP(B28,栄養データ!$A$2:$J$482,8,)</f>
        <v>#N/A</v>
      </c>
      <c r="AK28" s="81" t="e">
        <f>VLOOKUP(B28,栄養データ!$A$2:$J$482,9,)</f>
        <v>#N/A</v>
      </c>
      <c r="AL28" s="81" t="e">
        <f>VLOOKUP(B28,栄養データ!$A$2:$J$482,10,)</f>
        <v>#N/A</v>
      </c>
    </row>
    <row r="29" spans="1:38" ht="14.25" customHeight="1" x14ac:dyDescent="0.25">
      <c r="A29" s="82"/>
      <c r="B29" s="83"/>
      <c r="C29" s="84"/>
      <c r="D29" s="85" t="str">
        <f t="shared" si="0"/>
        <v/>
      </c>
      <c r="E29" s="86" t="e">
        <f>IF(AD29="","",AD29)</f>
        <v>#N/A</v>
      </c>
      <c r="F29" s="87" t="str">
        <f t="shared" si="9"/>
        <v/>
      </c>
      <c r="G29" s="73" t="str">
        <f t="shared" si="1"/>
        <v/>
      </c>
      <c r="H29" s="88" t="str">
        <f t="shared" si="10"/>
        <v/>
      </c>
      <c r="I29" s="89" t="str">
        <f t="shared" si="2"/>
        <v/>
      </c>
      <c r="J29" s="90"/>
      <c r="K29" s="81" t="str">
        <f t="shared" si="18"/>
        <v/>
      </c>
      <c r="L29" s="86" t="e">
        <f t="shared" si="11"/>
        <v>#N/A</v>
      </c>
      <c r="M29" s="91" t="str">
        <f t="shared" si="12"/>
        <v/>
      </c>
      <c r="N29" s="86" t="str">
        <f t="shared" si="3"/>
        <v/>
      </c>
      <c r="O29" s="87" t="str">
        <f t="shared" si="13"/>
        <v/>
      </c>
      <c r="P29" s="89" t="str">
        <f t="shared" si="4"/>
        <v/>
      </c>
      <c r="Q29" s="87" t="str">
        <f t="shared" si="14"/>
        <v/>
      </c>
      <c r="R29" s="89" t="str">
        <f t="shared" si="5"/>
        <v/>
      </c>
      <c r="S29" s="87" t="str">
        <f t="shared" si="15"/>
        <v/>
      </c>
      <c r="T29" s="89" t="str">
        <f t="shared" si="6"/>
        <v/>
      </c>
      <c r="U29" s="87" t="str">
        <f t="shared" si="16"/>
        <v/>
      </c>
      <c r="V29" s="89" t="str">
        <f t="shared" si="7"/>
        <v/>
      </c>
      <c r="W29" s="87" t="str">
        <f t="shared" si="17"/>
        <v/>
      </c>
      <c r="X29" s="86" t="str">
        <f t="shared" si="8"/>
        <v/>
      </c>
      <c r="Y29" s="92"/>
      <c r="Z29" s="97"/>
      <c r="AC29" s="81" t="e">
        <f>VLOOKUP(B29,栄養データ!$A$2:$J$482,1,)</f>
        <v>#N/A</v>
      </c>
      <c r="AD29" s="81" t="e">
        <f>VLOOKUP(B29,栄養データ!$A$2:$J$482,3,)</f>
        <v>#N/A</v>
      </c>
      <c r="AE29" s="81" t="e">
        <f>VLOOKUP(B29,栄養データ!$A$2:$J$482,4,)</f>
        <v>#N/A</v>
      </c>
      <c r="AF29" s="81" t="e">
        <f>VLOOKUP(B29,栄養データ!$A$2:$K$482,11,)</f>
        <v>#N/A</v>
      </c>
      <c r="AG29" s="81" t="e">
        <f>VLOOKUP(B29,栄養データ!$A$2:$J$482,5,)</f>
        <v>#N/A</v>
      </c>
      <c r="AH29" s="81" t="e">
        <f>VLOOKUP(B29,栄養データ!$A$2:$J$482,6,)</f>
        <v>#N/A</v>
      </c>
      <c r="AI29" s="81" t="e">
        <f>VLOOKUP(B29,栄養データ!$A$2:$J$482,7,)</f>
        <v>#N/A</v>
      </c>
      <c r="AJ29" s="81" t="e">
        <f>VLOOKUP(B29,栄養データ!$A$2:$J$482,8,)</f>
        <v>#N/A</v>
      </c>
      <c r="AK29" s="81" t="e">
        <f>VLOOKUP(B29,栄養データ!$A$2:$J$482,9,)</f>
        <v>#N/A</v>
      </c>
      <c r="AL29" s="81" t="e">
        <f>VLOOKUP(B29,栄養データ!$A$2:$J$482,10,)</f>
        <v>#N/A</v>
      </c>
    </row>
    <row r="30" spans="1:38" ht="14.25" customHeight="1" x14ac:dyDescent="0.25">
      <c r="A30" s="82"/>
      <c r="B30" s="83"/>
      <c r="C30" s="84"/>
      <c r="D30" s="85" t="str">
        <f t="shared" si="0"/>
        <v/>
      </c>
      <c r="E30" s="86" t="e">
        <f t="shared" ref="E30:E41" si="20">IF(AD30="","",AD30)</f>
        <v>#N/A</v>
      </c>
      <c r="F30" s="87" t="str">
        <f t="shared" si="9"/>
        <v/>
      </c>
      <c r="G30" s="73" t="str">
        <f t="shared" si="1"/>
        <v/>
      </c>
      <c r="H30" s="88" t="str">
        <f t="shared" si="10"/>
        <v/>
      </c>
      <c r="I30" s="89" t="str">
        <f t="shared" si="2"/>
        <v/>
      </c>
      <c r="J30" s="90"/>
      <c r="K30" s="81" t="str">
        <f t="shared" si="18"/>
        <v/>
      </c>
      <c r="L30" s="86" t="e">
        <f t="shared" si="11"/>
        <v>#N/A</v>
      </c>
      <c r="M30" s="91" t="str">
        <f t="shared" si="12"/>
        <v/>
      </c>
      <c r="N30" s="86" t="str">
        <f t="shared" si="3"/>
        <v/>
      </c>
      <c r="O30" s="87" t="str">
        <f t="shared" si="13"/>
        <v/>
      </c>
      <c r="P30" s="89" t="str">
        <f t="shared" si="4"/>
        <v/>
      </c>
      <c r="Q30" s="87" t="str">
        <f>R30</f>
        <v/>
      </c>
      <c r="R30" s="89" t="str">
        <f t="shared" si="5"/>
        <v/>
      </c>
      <c r="S30" s="87" t="str">
        <f t="shared" si="15"/>
        <v/>
      </c>
      <c r="T30" s="89" t="str">
        <f t="shared" si="6"/>
        <v/>
      </c>
      <c r="U30" s="87" t="str">
        <f t="shared" si="16"/>
        <v/>
      </c>
      <c r="V30" s="89" t="str">
        <f t="shared" si="7"/>
        <v/>
      </c>
      <c r="W30" s="87" t="str">
        <f t="shared" si="17"/>
        <v/>
      </c>
      <c r="X30" s="86" t="str">
        <f t="shared" si="8"/>
        <v/>
      </c>
      <c r="Y30" s="92"/>
      <c r="Z30" s="97"/>
      <c r="AC30" s="81" t="e">
        <f>VLOOKUP(B30,栄養データ!$A$2:$J$482,1,)</f>
        <v>#N/A</v>
      </c>
      <c r="AD30" s="81" t="e">
        <f>VLOOKUP(B30,栄養データ!$A$2:$J$482,3,)</f>
        <v>#N/A</v>
      </c>
      <c r="AE30" s="81" t="e">
        <f>VLOOKUP(B30,栄養データ!$A$2:$J$482,4,)</f>
        <v>#N/A</v>
      </c>
      <c r="AF30" s="81" t="e">
        <f>VLOOKUP(B30,栄養データ!$A$2:$K$482,11,)</f>
        <v>#N/A</v>
      </c>
      <c r="AG30" s="81" t="e">
        <f>VLOOKUP(B30,栄養データ!$A$2:$J$482,5,)</f>
        <v>#N/A</v>
      </c>
      <c r="AH30" s="81" t="e">
        <f>VLOOKUP(B30,栄養データ!$A$2:$J$482,6,)</f>
        <v>#N/A</v>
      </c>
      <c r="AI30" s="81" t="e">
        <f>VLOOKUP(B30,栄養データ!$A$2:$J$482,7,)</f>
        <v>#N/A</v>
      </c>
      <c r="AJ30" s="81" t="e">
        <f>VLOOKUP(B30,栄養データ!$A$2:$J$482,8,)</f>
        <v>#N/A</v>
      </c>
      <c r="AK30" s="81" t="e">
        <f>VLOOKUP(B30,栄養データ!$A$2:$J$482,9,)</f>
        <v>#N/A</v>
      </c>
      <c r="AL30" s="81" t="e">
        <f>VLOOKUP(B30,栄養データ!$A$2:$J$482,10,)</f>
        <v>#N/A</v>
      </c>
    </row>
    <row r="31" spans="1:38" ht="14.25" customHeight="1" x14ac:dyDescent="0.25">
      <c r="A31" s="82"/>
      <c r="B31" s="83"/>
      <c r="C31" s="84"/>
      <c r="D31" s="85" t="str">
        <f t="shared" si="0"/>
        <v/>
      </c>
      <c r="E31" s="86" t="e">
        <f t="shared" si="20"/>
        <v>#N/A</v>
      </c>
      <c r="F31" s="87" t="str">
        <f t="shared" si="9"/>
        <v/>
      </c>
      <c r="G31" s="73" t="str">
        <f t="shared" si="1"/>
        <v/>
      </c>
      <c r="H31" s="88" t="str">
        <f t="shared" si="10"/>
        <v/>
      </c>
      <c r="I31" s="89" t="str">
        <f t="shared" si="2"/>
        <v/>
      </c>
      <c r="J31" s="90"/>
      <c r="K31" s="81" t="str">
        <f t="shared" si="18"/>
        <v/>
      </c>
      <c r="L31" s="86" t="e">
        <f t="shared" si="11"/>
        <v>#N/A</v>
      </c>
      <c r="M31" s="91" t="str">
        <f t="shared" si="12"/>
        <v/>
      </c>
      <c r="N31" s="86" t="str">
        <f t="shared" si="3"/>
        <v/>
      </c>
      <c r="O31" s="87" t="str">
        <f t="shared" si="13"/>
        <v/>
      </c>
      <c r="P31" s="89" t="str">
        <f t="shared" si="4"/>
        <v/>
      </c>
      <c r="Q31" s="87" t="str">
        <f t="shared" si="14"/>
        <v/>
      </c>
      <c r="R31" s="89" t="str">
        <f t="shared" si="5"/>
        <v/>
      </c>
      <c r="S31" s="87" t="str">
        <f t="shared" si="15"/>
        <v/>
      </c>
      <c r="T31" s="89" t="str">
        <f t="shared" si="6"/>
        <v/>
      </c>
      <c r="U31" s="87" t="str">
        <f t="shared" si="16"/>
        <v/>
      </c>
      <c r="V31" s="89" t="str">
        <f t="shared" si="7"/>
        <v/>
      </c>
      <c r="W31" s="87" t="str">
        <f t="shared" si="17"/>
        <v/>
      </c>
      <c r="X31" s="86" t="str">
        <f t="shared" si="8"/>
        <v/>
      </c>
      <c r="Y31" s="92"/>
      <c r="Z31" s="97"/>
      <c r="AC31" s="81" t="e">
        <f>VLOOKUP(B31,栄養データ!$A$2:$J$482,1,)</f>
        <v>#N/A</v>
      </c>
      <c r="AD31" s="81" t="e">
        <f>VLOOKUP(B31,栄養データ!$A$2:$J$482,3,)</f>
        <v>#N/A</v>
      </c>
      <c r="AE31" s="81" t="e">
        <f>VLOOKUP(B31,栄養データ!$A$2:$J$482,4,)</f>
        <v>#N/A</v>
      </c>
      <c r="AF31" s="81" t="e">
        <f>VLOOKUP(B31,栄養データ!$A$2:$K$482,11,)</f>
        <v>#N/A</v>
      </c>
      <c r="AG31" s="81" t="e">
        <f>VLOOKUP(B31,栄養データ!$A$2:$J$482,5,)</f>
        <v>#N/A</v>
      </c>
      <c r="AH31" s="81" t="e">
        <f>VLOOKUP(B31,栄養データ!$A$2:$J$482,6,)</f>
        <v>#N/A</v>
      </c>
      <c r="AI31" s="81" t="e">
        <f>VLOOKUP(B31,栄養データ!$A$2:$J$482,7,)</f>
        <v>#N/A</v>
      </c>
      <c r="AJ31" s="81" t="e">
        <f>VLOOKUP(B31,栄養データ!$A$2:$J$482,8,)</f>
        <v>#N/A</v>
      </c>
      <c r="AK31" s="81" t="e">
        <f>VLOOKUP(B31,栄養データ!$A$2:$J$482,9,)</f>
        <v>#N/A</v>
      </c>
      <c r="AL31" s="81" t="e">
        <f>VLOOKUP(B31,栄養データ!$A$2:$J$482,10,)</f>
        <v>#N/A</v>
      </c>
    </row>
    <row r="32" spans="1:38" ht="14.25" customHeight="1" x14ac:dyDescent="0.25">
      <c r="A32" s="82"/>
      <c r="B32" s="83"/>
      <c r="C32" s="84"/>
      <c r="D32" s="85" t="str">
        <f t="shared" si="0"/>
        <v/>
      </c>
      <c r="E32" s="86" t="e">
        <f t="shared" si="20"/>
        <v>#N/A</v>
      </c>
      <c r="F32" s="87" t="str">
        <f t="shared" si="9"/>
        <v/>
      </c>
      <c r="G32" s="73" t="str">
        <f t="shared" si="1"/>
        <v/>
      </c>
      <c r="H32" s="88" t="str">
        <f t="shared" si="10"/>
        <v/>
      </c>
      <c r="I32" s="89" t="str">
        <f t="shared" si="2"/>
        <v/>
      </c>
      <c r="J32" s="90"/>
      <c r="K32" s="81" t="str">
        <f t="shared" si="18"/>
        <v/>
      </c>
      <c r="L32" s="86" t="e">
        <f t="shared" si="11"/>
        <v>#N/A</v>
      </c>
      <c r="M32" s="91" t="str">
        <f t="shared" si="12"/>
        <v/>
      </c>
      <c r="N32" s="86" t="str">
        <f t="shared" si="3"/>
        <v/>
      </c>
      <c r="O32" s="87" t="str">
        <f t="shared" si="13"/>
        <v/>
      </c>
      <c r="P32" s="89" t="str">
        <f t="shared" si="4"/>
        <v/>
      </c>
      <c r="Q32" s="87" t="str">
        <f t="shared" si="14"/>
        <v/>
      </c>
      <c r="R32" s="89" t="str">
        <f t="shared" si="5"/>
        <v/>
      </c>
      <c r="S32" s="87" t="str">
        <f t="shared" si="15"/>
        <v/>
      </c>
      <c r="T32" s="89" t="str">
        <f t="shared" si="6"/>
        <v/>
      </c>
      <c r="U32" s="87" t="str">
        <f t="shared" si="16"/>
        <v/>
      </c>
      <c r="V32" s="89" t="str">
        <f t="shared" si="7"/>
        <v/>
      </c>
      <c r="W32" s="87" t="str">
        <f t="shared" si="17"/>
        <v/>
      </c>
      <c r="X32" s="86" t="str">
        <f t="shared" si="8"/>
        <v/>
      </c>
      <c r="Y32" s="92"/>
      <c r="Z32" s="97"/>
      <c r="AC32" s="81" t="e">
        <f>VLOOKUP(B32,栄養データ!$A$2:$J$482,1,)</f>
        <v>#N/A</v>
      </c>
      <c r="AD32" s="81" t="e">
        <f>VLOOKUP(B32,栄養データ!$A$2:$J$482,3,)</f>
        <v>#N/A</v>
      </c>
      <c r="AE32" s="81" t="e">
        <f>VLOOKUP(B32,栄養データ!$A$2:$J$482,4,)</f>
        <v>#N/A</v>
      </c>
      <c r="AF32" s="81" t="e">
        <f>VLOOKUP(B32,栄養データ!$A$2:$K$482,11,)</f>
        <v>#N/A</v>
      </c>
      <c r="AG32" s="81" t="e">
        <f>VLOOKUP(B32,栄養データ!$A$2:$J$482,5,)</f>
        <v>#N/A</v>
      </c>
      <c r="AH32" s="81" t="e">
        <f>VLOOKUP(B32,栄養データ!$A$2:$J$482,6,)</f>
        <v>#N/A</v>
      </c>
      <c r="AI32" s="81" t="e">
        <f>VLOOKUP(B32,栄養データ!$A$2:$J$482,7,)</f>
        <v>#N/A</v>
      </c>
      <c r="AJ32" s="81" t="e">
        <f>VLOOKUP(B32,栄養データ!$A$2:$J$482,8,)</f>
        <v>#N/A</v>
      </c>
      <c r="AK32" s="81" t="e">
        <f>VLOOKUP(B32,栄養データ!$A$2:$J$482,9,)</f>
        <v>#N/A</v>
      </c>
      <c r="AL32" s="81" t="e">
        <f>VLOOKUP(B32,栄養データ!$A$2:$J$482,10,)</f>
        <v>#N/A</v>
      </c>
    </row>
    <row r="33" spans="1:38" ht="14.25" customHeight="1" x14ac:dyDescent="0.25">
      <c r="A33" s="82"/>
      <c r="B33" s="83"/>
      <c r="C33" s="84"/>
      <c r="D33" s="85" t="str">
        <f t="shared" si="0"/>
        <v/>
      </c>
      <c r="E33" s="86" t="e">
        <f t="shared" si="20"/>
        <v>#N/A</v>
      </c>
      <c r="F33" s="87" t="str">
        <f t="shared" si="9"/>
        <v/>
      </c>
      <c r="G33" s="73" t="str">
        <f t="shared" si="1"/>
        <v/>
      </c>
      <c r="H33" s="88" t="str">
        <f t="shared" si="10"/>
        <v/>
      </c>
      <c r="I33" s="89" t="str">
        <f t="shared" si="2"/>
        <v/>
      </c>
      <c r="J33" s="90"/>
      <c r="K33" s="81" t="str">
        <f t="shared" si="18"/>
        <v/>
      </c>
      <c r="L33" s="86" t="e">
        <f t="shared" si="11"/>
        <v>#N/A</v>
      </c>
      <c r="M33" s="91" t="str">
        <f t="shared" si="12"/>
        <v/>
      </c>
      <c r="N33" s="86" t="str">
        <f t="shared" si="3"/>
        <v/>
      </c>
      <c r="O33" s="87" t="str">
        <f t="shared" si="13"/>
        <v/>
      </c>
      <c r="P33" s="89" t="str">
        <f t="shared" si="4"/>
        <v/>
      </c>
      <c r="Q33" s="87" t="str">
        <f t="shared" si="14"/>
        <v/>
      </c>
      <c r="R33" s="89" t="str">
        <f t="shared" si="5"/>
        <v/>
      </c>
      <c r="S33" s="87" t="str">
        <f t="shared" si="15"/>
        <v/>
      </c>
      <c r="T33" s="89" t="str">
        <f t="shared" si="6"/>
        <v/>
      </c>
      <c r="U33" s="87" t="str">
        <f t="shared" si="16"/>
        <v/>
      </c>
      <c r="V33" s="89" t="str">
        <f t="shared" si="7"/>
        <v/>
      </c>
      <c r="W33" s="87" t="str">
        <f t="shared" si="17"/>
        <v/>
      </c>
      <c r="X33" s="86" t="str">
        <f t="shared" si="8"/>
        <v/>
      </c>
      <c r="Y33" s="92"/>
      <c r="Z33" s="97"/>
      <c r="AC33" s="81" t="e">
        <f>VLOOKUP(B33,栄養データ!$A$2:$J$482,1,)</f>
        <v>#N/A</v>
      </c>
      <c r="AD33" s="81" t="e">
        <f>VLOOKUP(B33,栄養データ!$A$2:$J$482,3,)</f>
        <v>#N/A</v>
      </c>
      <c r="AE33" s="81" t="e">
        <f>VLOOKUP(B33,栄養データ!$A$2:$J$482,4,)</f>
        <v>#N/A</v>
      </c>
      <c r="AF33" s="81" t="e">
        <f>VLOOKUP(B33,栄養データ!$A$2:$K$482,11,)</f>
        <v>#N/A</v>
      </c>
      <c r="AG33" s="81" t="e">
        <f>VLOOKUP(B33,栄養データ!$A$2:$J$482,5,)</f>
        <v>#N/A</v>
      </c>
      <c r="AH33" s="81" t="e">
        <f>VLOOKUP(B33,栄養データ!$A$2:$J$482,6,)</f>
        <v>#N/A</v>
      </c>
      <c r="AI33" s="81" t="e">
        <f>VLOOKUP(B33,栄養データ!$A$2:$J$482,7,)</f>
        <v>#N/A</v>
      </c>
      <c r="AJ33" s="81" t="e">
        <f>VLOOKUP(B33,栄養データ!$A$2:$J$482,8,)</f>
        <v>#N/A</v>
      </c>
      <c r="AK33" s="81" t="e">
        <f>VLOOKUP(B33,栄養データ!$A$2:$J$482,9,)</f>
        <v>#N/A</v>
      </c>
      <c r="AL33" s="81" t="e">
        <f>VLOOKUP(B33,栄養データ!$A$2:$J$482,10,)</f>
        <v>#N/A</v>
      </c>
    </row>
    <row r="34" spans="1:38" ht="14.25" customHeight="1" x14ac:dyDescent="0.25">
      <c r="A34" s="82"/>
      <c r="B34" s="83"/>
      <c r="C34" s="84"/>
      <c r="D34" s="85" t="str">
        <f t="shared" si="0"/>
        <v/>
      </c>
      <c r="E34" s="86" t="e">
        <f t="shared" si="20"/>
        <v>#N/A</v>
      </c>
      <c r="F34" s="87" t="str">
        <f t="shared" si="9"/>
        <v/>
      </c>
      <c r="G34" s="73" t="str">
        <f t="shared" si="1"/>
        <v/>
      </c>
      <c r="H34" s="88" t="str">
        <f t="shared" si="10"/>
        <v/>
      </c>
      <c r="I34" s="89" t="str">
        <f t="shared" si="2"/>
        <v/>
      </c>
      <c r="J34" s="90"/>
      <c r="K34" s="81" t="str">
        <f t="shared" si="18"/>
        <v/>
      </c>
      <c r="L34" s="86" t="e">
        <f t="shared" si="11"/>
        <v>#N/A</v>
      </c>
      <c r="M34" s="91" t="str">
        <f t="shared" si="12"/>
        <v/>
      </c>
      <c r="N34" s="86" t="str">
        <f t="shared" si="3"/>
        <v/>
      </c>
      <c r="O34" s="87" t="str">
        <f t="shared" si="13"/>
        <v/>
      </c>
      <c r="P34" s="89" t="str">
        <f t="shared" si="4"/>
        <v/>
      </c>
      <c r="Q34" s="87" t="str">
        <f t="shared" si="14"/>
        <v/>
      </c>
      <c r="R34" s="89" t="str">
        <f t="shared" si="5"/>
        <v/>
      </c>
      <c r="S34" s="87" t="str">
        <f t="shared" si="15"/>
        <v/>
      </c>
      <c r="T34" s="89" t="str">
        <f t="shared" si="6"/>
        <v/>
      </c>
      <c r="U34" s="87" t="str">
        <f t="shared" si="16"/>
        <v/>
      </c>
      <c r="V34" s="89" t="str">
        <f t="shared" si="7"/>
        <v/>
      </c>
      <c r="W34" s="87" t="str">
        <f t="shared" si="17"/>
        <v/>
      </c>
      <c r="X34" s="86" t="str">
        <f t="shared" si="8"/>
        <v/>
      </c>
      <c r="Y34" s="92"/>
      <c r="Z34" s="97"/>
      <c r="AC34" s="81" t="e">
        <f>VLOOKUP(B34,栄養データ!$A$2:$J$482,1,)</f>
        <v>#N/A</v>
      </c>
      <c r="AD34" s="81" t="e">
        <f>VLOOKUP(B34,栄養データ!$A$2:$J$482,3,)</f>
        <v>#N/A</v>
      </c>
      <c r="AE34" s="81" t="e">
        <f>VLOOKUP(B34,栄養データ!$A$2:$J$482,4,)</f>
        <v>#N/A</v>
      </c>
      <c r="AF34" s="81" t="e">
        <f>VLOOKUP(B34,栄養データ!$A$2:$K$482,11,)</f>
        <v>#N/A</v>
      </c>
      <c r="AG34" s="81" t="e">
        <f>VLOOKUP(B34,栄養データ!$A$2:$J$482,5,)</f>
        <v>#N/A</v>
      </c>
      <c r="AH34" s="81" t="e">
        <f>VLOOKUP(B34,栄養データ!$A$2:$J$482,6,)</f>
        <v>#N/A</v>
      </c>
      <c r="AI34" s="81" t="e">
        <f>VLOOKUP(B34,栄養データ!$A$2:$J$482,7,)</f>
        <v>#N/A</v>
      </c>
      <c r="AJ34" s="81" t="e">
        <f>VLOOKUP(B34,栄養データ!$A$2:$J$482,8,)</f>
        <v>#N/A</v>
      </c>
      <c r="AK34" s="81" t="e">
        <f>VLOOKUP(B34,栄養データ!$A$2:$J$482,9,)</f>
        <v>#N/A</v>
      </c>
      <c r="AL34" s="81" t="e">
        <f>VLOOKUP(B34,栄養データ!$A$2:$J$482,10,)</f>
        <v>#N/A</v>
      </c>
    </row>
    <row r="35" spans="1:38" ht="14.25" customHeight="1" x14ac:dyDescent="0.25">
      <c r="A35" s="82"/>
      <c r="B35" s="83"/>
      <c r="C35" s="84"/>
      <c r="D35" s="85" t="str">
        <f t="shared" si="0"/>
        <v/>
      </c>
      <c r="E35" s="86" t="e">
        <f t="shared" si="20"/>
        <v>#N/A</v>
      </c>
      <c r="F35" s="87" t="str">
        <f t="shared" si="9"/>
        <v/>
      </c>
      <c r="G35" s="73" t="str">
        <f t="shared" si="1"/>
        <v/>
      </c>
      <c r="H35" s="88" t="str">
        <f t="shared" si="10"/>
        <v/>
      </c>
      <c r="I35" s="89" t="str">
        <f t="shared" si="2"/>
        <v/>
      </c>
      <c r="J35" s="90"/>
      <c r="K35" s="81" t="str">
        <f t="shared" si="18"/>
        <v/>
      </c>
      <c r="L35" s="86" t="e">
        <f t="shared" si="11"/>
        <v>#N/A</v>
      </c>
      <c r="M35" s="91" t="str">
        <f t="shared" si="12"/>
        <v/>
      </c>
      <c r="N35" s="86" t="str">
        <f t="shared" si="3"/>
        <v/>
      </c>
      <c r="O35" s="87" t="str">
        <f t="shared" si="13"/>
        <v/>
      </c>
      <c r="P35" s="89" t="str">
        <f t="shared" si="4"/>
        <v/>
      </c>
      <c r="Q35" s="87" t="str">
        <f t="shared" si="14"/>
        <v/>
      </c>
      <c r="R35" s="89" t="str">
        <f t="shared" si="5"/>
        <v/>
      </c>
      <c r="S35" s="87" t="str">
        <f t="shared" si="15"/>
        <v/>
      </c>
      <c r="T35" s="89" t="str">
        <f t="shared" si="6"/>
        <v/>
      </c>
      <c r="U35" s="87" t="str">
        <f t="shared" si="16"/>
        <v/>
      </c>
      <c r="V35" s="89" t="str">
        <f t="shared" si="7"/>
        <v/>
      </c>
      <c r="W35" s="87" t="str">
        <f t="shared" si="17"/>
        <v/>
      </c>
      <c r="X35" s="86" t="str">
        <f t="shared" si="8"/>
        <v/>
      </c>
      <c r="Y35" s="92"/>
      <c r="Z35" s="97"/>
      <c r="AC35" s="81" t="e">
        <f>VLOOKUP(B35,栄養データ!$A$2:$J$482,1,)</f>
        <v>#N/A</v>
      </c>
      <c r="AD35" s="81" t="e">
        <f>VLOOKUP(B35,栄養データ!$A$2:$J$482,3,)</f>
        <v>#N/A</v>
      </c>
      <c r="AE35" s="81" t="e">
        <f>VLOOKUP(B35,栄養データ!$A$2:$J$482,4,)</f>
        <v>#N/A</v>
      </c>
      <c r="AF35" s="81" t="e">
        <f>VLOOKUP(B35,栄養データ!$A$2:$K$482,11,)</f>
        <v>#N/A</v>
      </c>
      <c r="AG35" s="81" t="e">
        <f>VLOOKUP(B35,栄養データ!$A$2:$J$482,5,)</f>
        <v>#N/A</v>
      </c>
      <c r="AH35" s="81" t="e">
        <f>VLOOKUP(B35,栄養データ!$A$2:$J$482,6,)</f>
        <v>#N/A</v>
      </c>
      <c r="AI35" s="81" t="e">
        <f>VLOOKUP(B35,栄養データ!$A$2:$J$482,7,)</f>
        <v>#N/A</v>
      </c>
      <c r="AJ35" s="81" t="e">
        <f>VLOOKUP(B35,栄養データ!$A$2:$J$482,8,)</f>
        <v>#N/A</v>
      </c>
      <c r="AK35" s="81" t="e">
        <f>VLOOKUP(B35,栄養データ!$A$2:$J$482,9,)</f>
        <v>#N/A</v>
      </c>
      <c r="AL35" s="81" t="e">
        <f>VLOOKUP(B35,栄養データ!$A$2:$J$482,10,)</f>
        <v>#N/A</v>
      </c>
    </row>
    <row r="36" spans="1:38" ht="14.25" customHeight="1" x14ac:dyDescent="0.25">
      <c r="A36" s="82"/>
      <c r="B36" s="83"/>
      <c r="C36" s="84"/>
      <c r="D36" s="85" t="str">
        <f t="shared" si="0"/>
        <v/>
      </c>
      <c r="E36" s="86" t="e">
        <f t="shared" si="20"/>
        <v>#N/A</v>
      </c>
      <c r="F36" s="87" t="str">
        <f t="shared" si="9"/>
        <v/>
      </c>
      <c r="G36" s="73" t="str">
        <f t="shared" si="1"/>
        <v/>
      </c>
      <c r="H36" s="88" t="str">
        <f t="shared" si="10"/>
        <v/>
      </c>
      <c r="I36" s="89" t="str">
        <f t="shared" si="2"/>
        <v/>
      </c>
      <c r="J36" s="90"/>
      <c r="K36" s="81" t="str">
        <f t="shared" si="18"/>
        <v/>
      </c>
      <c r="L36" s="86" t="e">
        <f t="shared" si="11"/>
        <v>#N/A</v>
      </c>
      <c r="M36" s="91" t="str">
        <f t="shared" si="12"/>
        <v/>
      </c>
      <c r="N36" s="86" t="str">
        <f t="shared" si="3"/>
        <v/>
      </c>
      <c r="O36" s="87" t="str">
        <f t="shared" si="13"/>
        <v/>
      </c>
      <c r="P36" s="89" t="str">
        <f t="shared" si="4"/>
        <v/>
      </c>
      <c r="Q36" s="87" t="str">
        <f t="shared" si="14"/>
        <v/>
      </c>
      <c r="R36" s="89" t="str">
        <f t="shared" si="5"/>
        <v/>
      </c>
      <c r="S36" s="87" t="str">
        <f t="shared" si="15"/>
        <v/>
      </c>
      <c r="T36" s="89" t="str">
        <f t="shared" si="6"/>
        <v/>
      </c>
      <c r="U36" s="87" t="str">
        <f t="shared" si="16"/>
        <v/>
      </c>
      <c r="V36" s="89" t="str">
        <f t="shared" si="7"/>
        <v/>
      </c>
      <c r="W36" s="87" t="str">
        <f t="shared" si="17"/>
        <v/>
      </c>
      <c r="X36" s="86" t="str">
        <f t="shared" si="8"/>
        <v/>
      </c>
      <c r="Y36" s="92"/>
      <c r="Z36" s="97"/>
      <c r="AC36" s="81" t="e">
        <f>VLOOKUP(B36,栄養データ!$A$2:$J$482,1,)</f>
        <v>#N/A</v>
      </c>
      <c r="AD36" s="81" t="e">
        <f>VLOOKUP(B36,栄養データ!$A$2:$J$482,3,)</f>
        <v>#N/A</v>
      </c>
      <c r="AE36" s="81" t="e">
        <f>VLOOKUP(B36,栄養データ!$A$2:$J$482,4,)</f>
        <v>#N/A</v>
      </c>
      <c r="AF36" s="81" t="e">
        <f>VLOOKUP(B36,栄養データ!$A$2:$K$482,11,)</f>
        <v>#N/A</v>
      </c>
      <c r="AG36" s="81" t="e">
        <f>VLOOKUP(B36,栄養データ!$A$2:$J$482,5,)</f>
        <v>#N/A</v>
      </c>
      <c r="AH36" s="81" t="e">
        <f>VLOOKUP(B36,栄養データ!$A$2:$J$482,6,)</f>
        <v>#N/A</v>
      </c>
      <c r="AI36" s="81" t="e">
        <f>VLOOKUP(B36,栄養データ!$A$2:$J$482,7,)</f>
        <v>#N/A</v>
      </c>
      <c r="AJ36" s="81" t="e">
        <f>VLOOKUP(B36,栄養データ!$A$2:$J$482,8,)</f>
        <v>#N/A</v>
      </c>
      <c r="AK36" s="81" t="e">
        <f>VLOOKUP(B36,栄養データ!$A$2:$J$482,9,)</f>
        <v>#N/A</v>
      </c>
      <c r="AL36" s="81" t="e">
        <f>VLOOKUP(B36,栄養データ!$A$2:$J$482,10,)</f>
        <v>#N/A</v>
      </c>
    </row>
    <row r="37" spans="1:38" ht="14.25" customHeight="1" x14ac:dyDescent="0.25">
      <c r="A37" s="82"/>
      <c r="B37" s="83"/>
      <c r="C37" s="84"/>
      <c r="D37" s="85" t="str">
        <f t="shared" si="0"/>
        <v/>
      </c>
      <c r="E37" s="86" t="e">
        <f t="shared" si="20"/>
        <v>#N/A</v>
      </c>
      <c r="F37" s="87" t="str">
        <f t="shared" si="9"/>
        <v/>
      </c>
      <c r="G37" s="73" t="str">
        <f t="shared" si="1"/>
        <v/>
      </c>
      <c r="H37" s="88" t="str">
        <f t="shared" si="10"/>
        <v/>
      </c>
      <c r="I37" s="89" t="str">
        <f t="shared" si="2"/>
        <v/>
      </c>
      <c r="J37" s="90"/>
      <c r="K37" s="81" t="str">
        <f t="shared" si="18"/>
        <v/>
      </c>
      <c r="L37" s="86" t="e">
        <f t="shared" si="11"/>
        <v>#N/A</v>
      </c>
      <c r="M37" s="91" t="str">
        <f t="shared" si="12"/>
        <v/>
      </c>
      <c r="N37" s="86" t="str">
        <f t="shared" si="3"/>
        <v/>
      </c>
      <c r="O37" s="87" t="str">
        <f t="shared" si="13"/>
        <v/>
      </c>
      <c r="P37" s="89" t="str">
        <f t="shared" si="4"/>
        <v/>
      </c>
      <c r="Q37" s="87" t="str">
        <f t="shared" si="14"/>
        <v/>
      </c>
      <c r="R37" s="89" t="str">
        <f t="shared" si="5"/>
        <v/>
      </c>
      <c r="S37" s="87" t="str">
        <f t="shared" si="15"/>
        <v/>
      </c>
      <c r="T37" s="89" t="str">
        <f t="shared" si="6"/>
        <v/>
      </c>
      <c r="U37" s="87" t="str">
        <f t="shared" si="16"/>
        <v/>
      </c>
      <c r="V37" s="89" t="str">
        <f t="shared" si="7"/>
        <v/>
      </c>
      <c r="W37" s="87" t="str">
        <f t="shared" si="17"/>
        <v/>
      </c>
      <c r="X37" s="86" t="str">
        <f t="shared" si="8"/>
        <v/>
      </c>
      <c r="Y37" s="92"/>
      <c r="Z37" s="95"/>
      <c r="AC37" s="81" t="e">
        <f>VLOOKUP(B37,栄養データ!$A$2:$J$482,1,)</f>
        <v>#N/A</v>
      </c>
      <c r="AD37" s="81" t="e">
        <f>VLOOKUP(B37,栄養データ!$A$2:$J$482,3,)</f>
        <v>#N/A</v>
      </c>
      <c r="AE37" s="81" t="e">
        <f>VLOOKUP(B37,栄養データ!$A$2:$J$482,4,)</f>
        <v>#N/A</v>
      </c>
      <c r="AF37" s="81" t="e">
        <f>VLOOKUP(B37,栄養データ!$A$2:$K$482,11,)</f>
        <v>#N/A</v>
      </c>
      <c r="AG37" s="81" t="e">
        <f>VLOOKUP(B37,栄養データ!$A$2:$J$482,5,)</f>
        <v>#N/A</v>
      </c>
      <c r="AH37" s="81" t="e">
        <f>VLOOKUP(B37,栄養データ!$A$2:$J$482,6,)</f>
        <v>#N/A</v>
      </c>
      <c r="AI37" s="81" t="e">
        <f>VLOOKUP(B37,栄養データ!$A$2:$J$482,7,)</f>
        <v>#N/A</v>
      </c>
      <c r="AJ37" s="81" t="e">
        <f>VLOOKUP(B37,栄養データ!$A$2:$J$482,8,)</f>
        <v>#N/A</v>
      </c>
      <c r="AK37" s="81" t="e">
        <f>VLOOKUP(B37,栄養データ!$A$2:$J$482,9,)</f>
        <v>#N/A</v>
      </c>
      <c r="AL37" s="81" t="e">
        <f>VLOOKUP(B37,栄養データ!$A$2:$J$482,10,)</f>
        <v>#N/A</v>
      </c>
    </row>
    <row r="38" spans="1:38" ht="14.25" customHeight="1" x14ac:dyDescent="0.25">
      <c r="A38" s="98"/>
      <c r="B38" s="83"/>
      <c r="C38" s="84"/>
      <c r="D38" s="85" t="str">
        <f t="shared" si="0"/>
        <v/>
      </c>
      <c r="E38" s="86" t="e">
        <f t="shared" si="20"/>
        <v>#N/A</v>
      </c>
      <c r="F38" s="87" t="str">
        <f t="shared" si="9"/>
        <v/>
      </c>
      <c r="G38" s="73" t="str">
        <f t="shared" si="1"/>
        <v/>
      </c>
      <c r="H38" s="88" t="str">
        <f t="shared" si="10"/>
        <v/>
      </c>
      <c r="I38" s="89" t="str">
        <f t="shared" si="2"/>
        <v/>
      </c>
      <c r="J38" s="90"/>
      <c r="K38" s="81" t="str">
        <f t="shared" si="18"/>
        <v/>
      </c>
      <c r="L38" s="86" t="e">
        <f t="shared" si="11"/>
        <v>#N/A</v>
      </c>
      <c r="M38" s="91" t="str">
        <f t="shared" si="12"/>
        <v/>
      </c>
      <c r="N38" s="86" t="str">
        <f t="shared" si="3"/>
        <v/>
      </c>
      <c r="O38" s="87" t="str">
        <f t="shared" si="13"/>
        <v/>
      </c>
      <c r="P38" s="89" t="str">
        <f t="shared" si="4"/>
        <v/>
      </c>
      <c r="Q38" s="87" t="str">
        <f t="shared" si="14"/>
        <v/>
      </c>
      <c r="R38" s="89" t="str">
        <f t="shared" si="5"/>
        <v/>
      </c>
      <c r="S38" s="87" t="str">
        <f t="shared" si="15"/>
        <v/>
      </c>
      <c r="T38" s="89" t="str">
        <f t="shared" si="6"/>
        <v/>
      </c>
      <c r="U38" s="87" t="str">
        <f t="shared" si="16"/>
        <v/>
      </c>
      <c r="V38" s="89" t="str">
        <f t="shared" si="7"/>
        <v/>
      </c>
      <c r="W38" s="87" t="str">
        <f t="shared" si="17"/>
        <v/>
      </c>
      <c r="X38" s="86" t="str">
        <f t="shared" si="8"/>
        <v/>
      </c>
      <c r="Y38" s="92"/>
      <c r="Z38" s="95"/>
      <c r="AC38" s="81" t="e">
        <f>VLOOKUP(B38,栄養データ!$A$2:$J$482,1,)</f>
        <v>#N/A</v>
      </c>
      <c r="AD38" s="81" t="e">
        <f>VLOOKUP(B38,栄養データ!$A$2:$J$482,3,)</f>
        <v>#N/A</v>
      </c>
      <c r="AE38" s="81" t="e">
        <f>VLOOKUP(B38,栄養データ!$A$2:$J$482,4,)</f>
        <v>#N/A</v>
      </c>
      <c r="AF38" s="81" t="e">
        <f>VLOOKUP(B38,栄養データ!$A$2:$K$482,11,)</f>
        <v>#N/A</v>
      </c>
      <c r="AG38" s="81" t="e">
        <f>VLOOKUP(B38,栄養データ!$A$2:$J$482,5,)</f>
        <v>#N/A</v>
      </c>
      <c r="AH38" s="81" t="e">
        <f>VLOOKUP(B38,栄養データ!$A$2:$J$482,6,)</f>
        <v>#N/A</v>
      </c>
      <c r="AI38" s="81" t="e">
        <f>VLOOKUP(B38,栄養データ!$A$2:$J$482,7,)</f>
        <v>#N/A</v>
      </c>
      <c r="AJ38" s="81" t="e">
        <f>VLOOKUP(B38,栄養データ!$A$2:$J$482,8,)</f>
        <v>#N/A</v>
      </c>
      <c r="AK38" s="81" t="e">
        <f>VLOOKUP(B38,栄養データ!$A$2:$J$482,9,)</f>
        <v>#N/A</v>
      </c>
      <c r="AL38" s="81" t="e">
        <f>VLOOKUP(B38,栄養データ!$A$2:$J$482,10,)</f>
        <v>#N/A</v>
      </c>
    </row>
    <row r="39" spans="1:38" ht="14.25" customHeight="1" x14ac:dyDescent="0.25">
      <c r="A39" s="98"/>
      <c r="B39" s="83"/>
      <c r="C39" s="84"/>
      <c r="D39" s="85" t="str">
        <f t="shared" si="0"/>
        <v/>
      </c>
      <c r="E39" s="86" t="e">
        <f t="shared" si="20"/>
        <v>#N/A</v>
      </c>
      <c r="F39" s="87" t="str">
        <f t="shared" si="9"/>
        <v/>
      </c>
      <c r="G39" s="73" t="str">
        <f t="shared" si="1"/>
        <v/>
      </c>
      <c r="H39" s="88" t="str">
        <f t="shared" si="10"/>
        <v/>
      </c>
      <c r="I39" s="89" t="str">
        <f t="shared" si="2"/>
        <v/>
      </c>
      <c r="J39" s="90"/>
      <c r="K39" s="81" t="str">
        <f>IF(B39="","",L39)</f>
        <v/>
      </c>
      <c r="L39" s="86" t="e">
        <f t="shared" si="11"/>
        <v>#N/A</v>
      </c>
      <c r="M39" s="91" t="str">
        <f t="shared" si="12"/>
        <v/>
      </c>
      <c r="N39" s="86" t="str">
        <f t="shared" si="3"/>
        <v/>
      </c>
      <c r="O39" s="87" t="str">
        <f t="shared" si="13"/>
        <v/>
      </c>
      <c r="P39" s="89" t="str">
        <f t="shared" si="4"/>
        <v/>
      </c>
      <c r="Q39" s="87" t="str">
        <f t="shared" si="14"/>
        <v/>
      </c>
      <c r="R39" s="89" t="str">
        <f t="shared" si="5"/>
        <v/>
      </c>
      <c r="S39" s="87" t="str">
        <f t="shared" si="15"/>
        <v/>
      </c>
      <c r="T39" s="89" t="str">
        <f t="shared" si="6"/>
        <v/>
      </c>
      <c r="U39" s="87" t="str">
        <f t="shared" si="16"/>
        <v/>
      </c>
      <c r="V39" s="89" t="str">
        <f t="shared" si="7"/>
        <v/>
      </c>
      <c r="W39" s="87" t="str">
        <f t="shared" si="17"/>
        <v/>
      </c>
      <c r="X39" s="86" t="str">
        <f t="shared" si="8"/>
        <v/>
      </c>
      <c r="Y39" s="92"/>
      <c r="Z39" s="95"/>
      <c r="AC39" s="81" t="e">
        <f>VLOOKUP(B39,栄養データ!$A$2:$J$482,1,)</f>
        <v>#N/A</v>
      </c>
      <c r="AD39" s="81" t="e">
        <f>VLOOKUP(B39,栄養データ!$A$2:$J$482,3,)</f>
        <v>#N/A</v>
      </c>
      <c r="AE39" s="81" t="e">
        <f>VLOOKUP(B39,栄養データ!$A$2:$J$482,4,)</f>
        <v>#N/A</v>
      </c>
      <c r="AF39" s="81" t="e">
        <f>VLOOKUP(B39,栄養データ!$A$2:$K$482,11,)</f>
        <v>#N/A</v>
      </c>
      <c r="AG39" s="81" t="e">
        <f>VLOOKUP(B39,栄養データ!$A$2:$J$482,5,)</f>
        <v>#N/A</v>
      </c>
      <c r="AH39" s="81" t="e">
        <f>VLOOKUP(B39,栄養データ!$A$2:$J$482,6,)</f>
        <v>#N/A</v>
      </c>
      <c r="AI39" s="81" t="e">
        <f>VLOOKUP(B39,栄養データ!$A$2:$J$482,7,)</f>
        <v>#N/A</v>
      </c>
      <c r="AJ39" s="81" t="e">
        <f>VLOOKUP(B39,栄養データ!$A$2:$J$482,8,)</f>
        <v>#N/A</v>
      </c>
      <c r="AK39" s="81" t="e">
        <f>VLOOKUP(B39,栄養データ!$A$2:$J$482,9,)</f>
        <v>#N/A</v>
      </c>
      <c r="AL39" s="81" t="e">
        <f>VLOOKUP(B39,栄養データ!$A$2:$J$482,10,)</f>
        <v>#N/A</v>
      </c>
    </row>
    <row r="40" spans="1:38" s="49" customFormat="1" ht="14.25" customHeight="1" x14ac:dyDescent="0.25">
      <c r="A40" s="98"/>
      <c r="B40" s="83"/>
      <c r="C40" s="84"/>
      <c r="D40" s="85" t="str">
        <f t="shared" si="0"/>
        <v/>
      </c>
      <c r="E40" s="86" t="e">
        <f t="shared" si="20"/>
        <v>#N/A</v>
      </c>
      <c r="F40" s="87" t="str">
        <f t="shared" si="9"/>
        <v/>
      </c>
      <c r="G40" s="73" t="str">
        <f t="shared" si="1"/>
        <v/>
      </c>
      <c r="H40" s="88" t="str">
        <f t="shared" si="10"/>
        <v/>
      </c>
      <c r="I40" s="89" t="str">
        <f t="shared" si="2"/>
        <v/>
      </c>
      <c r="J40" s="90"/>
      <c r="K40" s="81" t="str">
        <f t="shared" si="18"/>
        <v/>
      </c>
      <c r="L40" s="86" t="e">
        <f t="shared" si="11"/>
        <v>#N/A</v>
      </c>
      <c r="M40" s="91" t="str">
        <f t="shared" si="12"/>
        <v/>
      </c>
      <c r="N40" s="86" t="str">
        <f t="shared" si="3"/>
        <v/>
      </c>
      <c r="O40" s="87" t="str">
        <f t="shared" si="13"/>
        <v/>
      </c>
      <c r="P40" s="89" t="str">
        <f t="shared" si="4"/>
        <v/>
      </c>
      <c r="Q40" s="87" t="str">
        <f t="shared" si="14"/>
        <v/>
      </c>
      <c r="R40" s="89" t="str">
        <f t="shared" si="5"/>
        <v/>
      </c>
      <c r="S40" s="87" t="str">
        <f t="shared" si="15"/>
        <v/>
      </c>
      <c r="T40" s="89" t="str">
        <f t="shared" si="6"/>
        <v/>
      </c>
      <c r="U40" s="87" t="str">
        <f t="shared" si="16"/>
        <v/>
      </c>
      <c r="V40" s="89" t="str">
        <f t="shared" si="7"/>
        <v/>
      </c>
      <c r="W40" s="87" t="str">
        <f t="shared" si="17"/>
        <v/>
      </c>
      <c r="X40" s="86" t="str">
        <f t="shared" si="8"/>
        <v/>
      </c>
      <c r="Y40" s="92"/>
      <c r="Z40" s="99"/>
      <c r="AC40" s="81" t="e">
        <f>VLOOKUP(B40,栄養データ!$A$2:$J$482,1,)</f>
        <v>#N/A</v>
      </c>
      <c r="AD40" s="81" t="e">
        <f>VLOOKUP(B40,栄養データ!$A$2:$J$482,3,)</f>
        <v>#N/A</v>
      </c>
      <c r="AE40" s="81" t="e">
        <f>VLOOKUP(B40,栄養データ!$A$2:$J$482,4,)</f>
        <v>#N/A</v>
      </c>
      <c r="AF40" s="81" t="e">
        <f>VLOOKUP(B40,栄養データ!$A$2:$K$482,11,)</f>
        <v>#N/A</v>
      </c>
      <c r="AG40" s="81" t="e">
        <f>VLOOKUP(B40,栄養データ!$A$2:$J$482,5,)</f>
        <v>#N/A</v>
      </c>
      <c r="AH40" s="81" t="e">
        <f>VLOOKUP(B40,栄養データ!$A$2:$J$482,6,)</f>
        <v>#N/A</v>
      </c>
      <c r="AI40" s="81" t="e">
        <f>VLOOKUP(B40,栄養データ!$A$2:$J$482,7,)</f>
        <v>#N/A</v>
      </c>
      <c r="AJ40" s="81" t="e">
        <f>VLOOKUP(B40,栄養データ!$A$2:$J$482,8,)</f>
        <v>#N/A</v>
      </c>
      <c r="AK40" s="81" t="e">
        <f>VLOOKUP(B40,栄養データ!$A$2:$J$482,9,)</f>
        <v>#N/A</v>
      </c>
      <c r="AL40" s="81" t="e">
        <f>VLOOKUP(B40,栄養データ!$A$2:$J$482,10,)</f>
        <v>#N/A</v>
      </c>
    </row>
    <row r="41" spans="1:38" ht="14.25" customHeight="1" x14ac:dyDescent="0.25">
      <c r="A41" s="82"/>
      <c r="B41" s="102"/>
      <c r="C41" s="84"/>
      <c r="D41" s="103" t="str">
        <f t="shared" si="0"/>
        <v/>
      </c>
      <c r="E41" s="104" t="e">
        <f t="shared" si="20"/>
        <v>#N/A</v>
      </c>
      <c r="F41" s="105" t="str">
        <f t="shared" si="9"/>
        <v/>
      </c>
      <c r="G41" s="106" t="str">
        <f t="shared" si="1"/>
        <v/>
      </c>
      <c r="H41" s="107" t="str">
        <f t="shared" si="10"/>
        <v/>
      </c>
      <c r="I41" s="108" t="str">
        <f t="shared" si="2"/>
        <v/>
      </c>
      <c r="J41" s="90"/>
      <c r="K41" s="109" t="str">
        <f t="shared" si="18"/>
        <v/>
      </c>
      <c r="L41" s="104" t="e">
        <f t="shared" si="11"/>
        <v>#N/A</v>
      </c>
      <c r="M41" s="110" t="str">
        <f t="shared" si="12"/>
        <v/>
      </c>
      <c r="N41" s="104" t="str">
        <f t="shared" si="3"/>
        <v/>
      </c>
      <c r="O41" s="105" t="str">
        <f t="shared" si="13"/>
        <v/>
      </c>
      <c r="P41" s="108" t="str">
        <f t="shared" si="4"/>
        <v/>
      </c>
      <c r="Q41" s="105" t="str">
        <f t="shared" si="14"/>
        <v/>
      </c>
      <c r="R41" s="108" t="str">
        <f t="shared" si="5"/>
        <v/>
      </c>
      <c r="S41" s="105" t="str">
        <f t="shared" si="15"/>
        <v/>
      </c>
      <c r="T41" s="108" t="str">
        <f t="shared" si="6"/>
        <v/>
      </c>
      <c r="U41" s="105" t="str">
        <f t="shared" si="16"/>
        <v/>
      </c>
      <c r="V41" s="108" t="str">
        <f t="shared" si="7"/>
        <v/>
      </c>
      <c r="W41" s="105" t="str">
        <f t="shared" si="17"/>
        <v/>
      </c>
      <c r="X41" s="104" t="str">
        <f t="shared" si="8"/>
        <v/>
      </c>
      <c r="Y41" s="100"/>
      <c r="Z41" s="101"/>
      <c r="AC41" s="81" t="e">
        <f>VLOOKUP(B41,栄養データ!$A$2:$J$482,1,)</f>
        <v>#N/A</v>
      </c>
      <c r="AD41" s="81" t="e">
        <f>VLOOKUP(B41,栄養データ!$A$2:$J$482,3,)</f>
        <v>#N/A</v>
      </c>
      <c r="AE41" s="81" t="e">
        <f>VLOOKUP(B41,栄養データ!$A$2:$J$482,4,)</f>
        <v>#N/A</v>
      </c>
      <c r="AF41" s="81" t="e">
        <f>VLOOKUP(B41,栄養データ!$A$2:$K$482,11,)</f>
        <v>#N/A</v>
      </c>
      <c r="AG41" s="81" t="e">
        <f>VLOOKUP(B41,栄養データ!$A$2:$J$482,5,)</f>
        <v>#N/A</v>
      </c>
      <c r="AH41" s="81" t="e">
        <f>VLOOKUP(B41,栄養データ!$A$2:$J$482,6,)</f>
        <v>#N/A</v>
      </c>
      <c r="AI41" s="81" t="e">
        <f>VLOOKUP(B41,栄養データ!$A$2:$J$482,7,)</f>
        <v>#N/A</v>
      </c>
      <c r="AJ41" s="81" t="e">
        <f>VLOOKUP(B41,栄養データ!$A$2:$J$482,8,)</f>
        <v>#N/A</v>
      </c>
      <c r="AK41" s="81" t="e">
        <f>VLOOKUP(B41,栄養データ!$A$2:$J$482,9,)</f>
        <v>#N/A</v>
      </c>
      <c r="AL41" s="81" t="e">
        <f>VLOOKUP(B41,栄養データ!$A$2:$J$482,10,)</f>
        <v>#N/A</v>
      </c>
    </row>
    <row r="42" spans="1:38" ht="14.25" customHeight="1" x14ac:dyDescent="0.25">
      <c r="A42" s="111"/>
      <c r="B42" s="83"/>
      <c r="C42" s="112"/>
      <c r="D42" s="85" t="str">
        <f>IF(B42="","",E42)</f>
        <v/>
      </c>
      <c r="E42" s="86" t="e">
        <f>IF(AD42="","",AD42)</f>
        <v>#N/A</v>
      </c>
      <c r="F42" s="87" t="str">
        <f>G42</f>
        <v/>
      </c>
      <c r="G42" s="73" t="str">
        <f>IF(B42="","",J42/((100-K42)/100))</f>
        <v/>
      </c>
      <c r="H42" s="88" t="str">
        <f>I42</f>
        <v/>
      </c>
      <c r="I42" s="89" t="str">
        <f>IF(B42="","",ROUND(G42*AF42,1))</f>
        <v/>
      </c>
      <c r="J42" s="365"/>
      <c r="K42" s="81" t="str">
        <f>IF(B42="","",L42)</f>
        <v/>
      </c>
      <c r="L42" s="86" t="e">
        <f>AE42</f>
        <v>#N/A</v>
      </c>
      <c r="M42" s="91" t="str">
        <f>N42</f>
        <v/>
      </c>
      <c r="N42" s="86" t="str">
        <f>IF(B42="","",ROUND((J42*AG42)/100,0))</f>
        <v/>
      </c>
      <c r="O42" s="87" t="str">
        <f>P42</f>
        <v/>
      </c>
      <c r="P42" s="89" t="str">
        <f>IF(B42="","",ROUND((J42*AH42)/100,1))</f>
        <v/>
      </c>
      <c r="Q42" s="87" t="str">
        <f>R42</f>
        <v/>
      </c>
      <c r="R42" s="89" t="str">
        <f>IF(B42="","",ROUND((J42*AI42)/100,1))</f>
        <v/>
      </c>
      <c r="S42" s="87" t="str">
        <f>T42</f>
        <v/>
      </c>
      <c r="T42" s="89" t="str">
        <f>IF(B42="","",ROUND((J42*AJ42)/100,1))</f>
        <v/>
      </c>
      <c r="U42" s="87" t="str">
        <f>V42</f>
        <v/>
      </c>
      <c r="V42" s="89" t="str">
        <f>IF(B42="","",ROUND((J42*AK42)/100,1))</f>
        <v/>
      </c>
      <c r="W42" s="87" t="str">
        <f>X42</f>
        <v/>
      </c>
      <c r="X42" s="86" t="str">
        <f>IF(B42="","",ROUND((J42*AL42)/100,1))</f>
        <v/>
      </c>
      <c r="Y42" s="113"/>
      <c r="Z42" s="368"/>
      <c r="AC42" s="81" t="e">
        <f>VLOOKUP(B42,栄養データ!$A$2:$J$482,1,)</f>
        <v>#N/A</v>
      </c>
      <c r="AD42" s="81" t="e">
        <f>VLOOKUP(B42,栄養データ!$A$2:$J$482,3,)</f>
        <v>#N/A</v>
      </c>
      <c r="AE42" s="81" t="e">
        <f>VLOOKUP(B42,栄養データ!$A$2:$J$482,4,)</f>
        <v>#N/A</v>
      </c>
      <c r="AF42" s="81" t="e">
        <f>VLOOKUP(B42,栄養データ!$A$2:$K$482,11,)</f>
        <v>#N/A</v>
      </c>
      <c r="AG42" s="81" t="e">
        <f>VLOOKUP(B42,栄養データ!$A$2:$J$482,5,)</f>
        <v>#N/A</v>
      </c>
      <c r="AH42" s="81" t="e">
        <f>VLOOKUP(B42,栄養データ!$A$2:$J$482,6,)</f>
        <v>#N/A</v>
      </c>
      <c r="AI42" s="81" t="e">
        <f>VLOOKUP(B42,栄養データ!$A$2:$J$482,7,)</f>
        <v>#N/A</v>
      </c>
      <c r="AJ42" s="81" t="e">
        <f>VLOOKUP(B42,栄養データ!$A$2:$J$482,8,)</f>
        <v>#N/A</v>
      </c>
      <c r="AK42" s="81" t="e">
        <f>VLOOKUP(B42,栄養データ!$A$2:$J$482,9,)</f>
        <v>#N/A</v>
      </c>
      <c r="AL42" s="81" t="e">
        <f>VLOOKUP(B42,栄養データ!$A$2:$J$482,10,)</f>
        <v>#N/A</v>
      </c>
    </row>
    <row r="43" spans="1:38" ht="14.25" customHeight="1" x14ac:dyDescent="0.25">
      <c r="A43" s="82"/>
      <c r="B43" s="83"/>
      <c r="C43" s="84"/>
      <c r="D43" s="85" t="str">
        <f t="shared" ref="D43:D81" si="21">IF(B43="","",E43)</f>
        <v/>
      </c>
      <c r="E43" s="86" t="e">
        <f t="shared" ref="E43:E81" si="22">IF(AD43="","",AD43)</f>
        <v>#N/A</v>
      </c>
      <c r="F43" s="87" t="str">
        <f t="shared" ref="F43:F81" si="23">G43</f>
        <v/>
      </c>
      <c r="G43" s="73" t="str">
        <f t="shared" ref="G43:G81" si="24">IF(B43="","",J43/((100-K43)/100))</f>
        <v/>
      </c>
      <c r="H43" s="88" t="str">
        <f t="shared" ref="H43:H81" si="25">I43</f>
        <v/>
      </c>
      <c r="I43" s="89" t="str">
        <f t="shared" ref="I43:I81" si="26">IF(B43="","",ROUND(G43*AF43,1))</f>
        <v/>
      </c>
      <c r="J43" s="90"/>
      <c r="K43" s="81" t="str">
        <f t="shared" ref="K43:K49" si="27">IF(B43="","",L43)</f>
        <v/>
      </c>
      <c r="L43" s="86" t="e">
        <f t="shared" ref="L43:L81" si="28">AE43</f>
        <v>#N/A</v>
      </c>
      <c r="M43" s="91" t="str">
        <f t="shared" ref="M43:M81" si="29">N43</f>
        <v/>
      </c>
      <c r="N43" s="86" t="str">
        <f t="shared" ref="N43:N81" si="30">IF(B43="","",ROUND((J43*AG43)/100,0))</f>
        <v/>
      </c>
      <c r="O43" s="87" t="str">
        <f t="shared" ref="O43:O81" si="31">P43</f>
        <v/>
      </c>
      <c r="P43" s="89" t="str">
        <f t="shared" ref="P43:P81" si="32">IF(B43="","",ROUND((J43*AH43)/100,1))</f>
        <v/>
      </c>
      <c r="Q43" s="87" t="str">
        <f t="shared" ref="Q43:Q81" si="33">R43</f>
        <v/>
      </c>
      <c r="R43" s="89" t="str">
        <f t="shared" ref="R43:R81" si="34">IF(B43="","",ROUND((J43*AI43)/100,1))</f>
        <v/>
      </c>
      <c r="S43" s="87" t="str">
        <f t="shared" ref="S43:S81" si="35">T43</f>
        <v/>
      </c>
      <c r="T43" s="89" t="str">
        <f t="shared" ref="T43:T81" si="36">IF(B43="","",ROUND((J43*AJ43)/100,1))</f>
        <v/>
      </c>
      <c r="U43" s="87" t="str">
        <f t="shared" ref="U43:U81" si="37">V43</f>
        <v/>
      </c>
      <c r="V43" s="89" t="str">
        <f t="shared" ref="V43:V81" si="38">IF(B43="","",ROUND((J43*AK43)/100,1))</f>
        <v/>
      </c>
      <c r="W43" s="87" t="str">
        <f t="shared" ref="W43:W81" si="39">X43</f>
        <v/>
      </c>
      <c r="X43" s="86" t="str">
        <f t="shared" ref="X43:X81" si="40">IF(B43="","",ROUND((J43*AL43)/100,1))</f>
        <v/>
      </c>
      <c r="Y43" s="92"/>
      <c r="Z43" s="93"/>
      <c r="AC43" s="81" t="e">
        <f>VLOOKUP(B43,栄養データ!$A$2:$J$482,1,)</f>
        <v>#N/A</v>
      </c>
      <c r="AD43" s="81" t="e">
        <f>VLOOKUP(B43,栄養データ!$A$2:$J$482,3,)</f>
        <v>#N/A</v>
      </c>
      <c r="AE43" s="81" t="e">
        <f>VLOOKUP(B43,栄養データ!$A$2:$J$482,4,)</f>
        <v>#N/A</v>
      </c>
      <c r="AF43" s="81" t="e">
        <f>VLOOKUP(B43,栄養データ!$A$2:$K$482,11,)</f>
        <v>#N/A</v>
      </c>
      <c r="AG43" s="81" t="e">
        <f>VLOOKUP(B43,栄養データ!$A$2:$J$482,5,)</f>
        <v>#N/A</v>
      </c>
      <c r="AH43" s="81" t="e">
        <f>VLOOKUP(B43,栄養データ!$A$2:$J$482,6,)</f>
        <v>#N/A</v>
      </c>
      <c r="AI43" s="81" t="e">
        <f>VLOOKUP(B43,栄養データ!$A$2:$J$482,7,)</f>
        <v>#N/A</v>
      </c>
      <c r="AJ43" s="81" t="e">
        <f>VLOOKUP(B43,栄養データ!$A$2:$J$482,8,)</f>
        <v>#N/A</v>
      </c>
      <c r="AK43" s="81" t="e">
        <f>VLOOKUP(B43,栄養データ!$A$2:$J$482,9,)</f>
        <v>#N/A</v>
      </c>
      <c r="AL43" s="81" t="e">
        <f>VLOOKUP(B43,栄養データ!$A$2:$J$482,10,)</f>
        <v>#N/A</v>
      </c>
    </row>
    <row r="44" spans="1:38" ht="14.25" customHeight="1" x14ac:dyDescent="0.25">
      <c r="A44" s="82"/>
      <c r="B44" s="83"/>
      <c r="C44" s="84"/>
      <c r="D44" s="85" t="str">
        <f t="shared" si="21"/>
        <v/>
      </c>
      <c r="E44" s="86" t="e">
        <f t="shared" si="22"/>
        <v>#N/A</v>
      </c>
      <c r="F44" s="87" t="str">
        <f t="shared" si="23"/>
        <v/>
      </c>
      <c r="G44" s="73" t="str">
        <f t="shared" si="24"/>
        <v/>
      </c>
      <c r="H44" s="88" t="str">
        <f t="shared" si="25"/>
        <v/>
      </c>
      <c r="I44" s="89" t="str">
        <f t="shared" si="26"/>
        <v/>
      </c>
      <c r="J44" s="90"/>
      <c r="K44" s="81" t="str">
        <f t="shared" si="27"/>
        <v/>
      </c>
      <c r="L44" s="86" t="e">
        <f t="shared" si="28"/>
        <v>#N/A</v>
      </c>
      <c r="M44" s="91" t="str">
        <f t="shared" si="29"/>
        <v/>
      </c>
      <c r="N44" s="86" t="str">
        <f t="shared" si="30"/>
        <v/>
      </c>
      <c r="O44" s="87" t="str">
        <f t="shared" si="31"/>
        <v/>
      </c>
      <c r="P44" s="89" t="str">
        <f t="shared" si="32"/>
        <v/>
      </c>
      <c r="Q44" s="87" t="str">
        <f t="shared" si="33"/>
        <v/>
      </c>
      <c r="R44" s="89" t="str">
        <f t="shared" si="34"/>
        <v/>
      </c>
      <c r="S44" s="87" t="str">
        <f t="shared" si="35"/>
        <v/>
      </c>
      <c r="T44" s="89" t="str">
        <f t="shared" si="36"/>
        <v/>
      </c>
      <c r="U44" s="87" t="str">
        <f t="shared" si="37"/>
        <v/>
      </c>
      <c r="V44" s="89" t="str">
        <f t="shared" si="38"/>
        <v/>
      </c>
      <c r="W44" s="87" t="str">
        <f t="shared" si="39"/>
        <v/>
      </c>
      <c r="X44" s="86" t="str">
        <f t="shared" si="40"/>
        <v/>
      </c>
      <c r="Y44" s="92"/>
      <c r="Z44" s="93"/>
      <c r="AC44" s="81" t="e">
        <f>VLOOKUP(B44,栄養データ!$A$2:$J$482,1,)</f>
        <v>#N/A</v>
      </c>
      <c r="AD44" s="81" t="e">
        <f>VLOOKUP(B44,栄養データ!$A$2:$J$482,3,)</f>
        <v>#N/A</v>
      </c>
      <c r="AE44" s="81" t="e">
        <f>VLOOKUP(B44,栄養データ!$A$2:$J$482,4,)</f>
        <v>#N/A</v>
      </c>
      <c r="AF44" s="81" t="e">
        <f>VLOOKUP(B44,栄養データ!$A$2:$K$482,11,)</f>
        <v>#N/A</v>
      </c>
      <c r="AG44" s="81" t="e">
        <f>VLOOKUP(B44,栄養データ!$A$2:$J$482,5,)</f>
        <v>#N/A</v>
      </c>
      <c r="AH44" s="81" t="e">
        <f>VLOOKUP(B44,栄養データ!$A$2:$J$482,6,)</f>
        <v>#N/A</v>
      </c>
      <c r="AI44" s="81" t="e">
        <f>VLOOKUP(B44,栄養データ!$A$2:$J$482,7,)</f>
        <v>#N/A</v>
      </c>
      <c r="AJ44" s="81" t="e">
        <f>VLOOKUP(B44,栄養データ!$A$2:$J$482,8,)</f>
        <v>#N/A</v>
      </c>
      <c r="AK44" s="81" t="e">
        <f>VLOOKUP(B44,栄養データ!$A$2:$J$482,9,)</f>
        <v>#N/A</v>
      </c>
      <c r="AL44" s="81" t="e">
        <f>VLOOKUP(B44,栄養データ!$A$2:$J$482,10,)</f>
        <v>#N/A</v>
      </c>
    </row>
    <row r="45" spans="1:38" ht="14.25" customHeight="1" x14ac:dyDescent="0.25">
      <c r="A45" s="82"/>
      <c r="B45" s="83"/>
      <c r="C45" s="84"/>
      <c r="D45" s="85" t="str">
        <f t="shared" si="21"/>
        <v/>
      </c>
      <c r="E45" s="86" t="e">
        <f t="shared" si="22"/>
        <v>#N/A</v>
      </c>
      <c r="F45" s="87" t="str">
        <f t="shared" si="23"/>
        <v/>
      </c>
      <c r="G45" s="73" t="str">
        <f t="shared" si="24"/>
        <v/>
      </c>
      <c r="H45" s="88" t="str">
        <f t="shared" si="25"/>
        <v/>
      </c>
      <c r="I45" s="89" t="str">
        <f t="shared" si="26"/>
        <v/>
      </c>
      <c r="J45" s="90"/>
      <c r="K45" s="81" t="str">
        <f t="shared" si="27"/>
        <v/>
      </c>
      <c r="L45" s="86" t="e">
        <f t="shared" si="28"/>
        <v>#N/A</v>
      </c>
      <c r="M45" s="91" t="str">
        <f t="shared" si="29"/>
        <v/>
      </c>
      <c r="N45" s="86" t="str">
        <f t="shared" si="30"/>
        <v/>
      </c>
      <c r="O45" s="87" t="str">
        <f t="shared" si="31"/>
        <v/>
      </c>
      <c r="P45" s="89" t="str">
        <f t="shared" si="32"/>
        <v/>
      </c>
      <c r="Q45" s="87" t="str">
        <f t="shared" si="33"/>
        <v/>
      </c>
      <c r="R45" s="89" t="str">
        <f t="shared" si="34"/>
        <v/>
      </c>
      <c r="S45" s="87" t="str">
        <f t="shared" si="35"/>
        <v/>
      </c>
      <c r="T45" s="89" t="str">
        <f t="shared" si="36"/>
        <v/>
      </c>
      <c r="U45" s="87" t="str">
        <f t="shared" si="37"/>
        <v/>
      </c>
      <c r="V45" s="89" t="str">
        <f t="shared" si="38"/>
        <v/>
      </c>
      <c r="W45" s="87" t="str">
        <f t="shared" si="39"/>
        <v/>
      </c>
      <c r="X45" s="86" t="str">
        <f t="shared" si="40"/>
        <v/>
      </c>
      <c r="Y45" s="92"/>
      <c r="Z45" s="95"/>
      <c r="AC45" s="81" t="e">
        <f>VLOOKUP(B45,栄養データ!$A$2:$J$482,1,)</f>
        <v>#N/A</v>
      </c>
      <c r="AD45" s="81" t="e">
        <f>VLOOKUP(B45,栄養データ!$A$2:$J$482,3,)</f>
        <v>#N/A</v>
      </c>
      <c r="AE45" s="81" t="e">
        <f>VLOOKUP(B45,栄養データ!$A$2:$J$482,4,)</f>
        <v>#N/A</v>
      </c>
      <c r="AF45" s="81" t="e">
        <f>VLOOKUP(B45,栄養データ!$A$2:$K$482,11,)</f>
        <v>#N/A</v>
      </c>
      <c r="AG45" s="81" t="e">
        <f>VLOOKUP(B45,栄養データ!$A$2:$J$482,5,)</f>
        <v>#N/A</v>
      </c>
      <c r="AH45" s="81" t="e">
        <f>VLOOKUP(B45,栄養データ!$A$2:$J$482,6,)</f>
        <v>#N/A</v>
      </c>
      <c r="AI45" s="81" t="e">
        <f>VLOOKUP(B45,栄養データ!$A$2:$J$482,7,)</f>
        <v>#N/A</v>
      </c>
      <c r="AJ45" s="81" t="e">
        <f>VLOOKUP(B45,栄養データ!$A$2:$J$482,8,)</f>
        <v>#N/A</v>
      </c>
      <c r="AK45" s="81" t="e">
        <f>VLOOKUP(B45,栄養データ!$A$2:$J$482,9,)</f>
        <v>#N/A</v>
      </c>
      <c r="AL45" s="81" t="e">
        <f>VLOOKUP(B45,栄養データ!$A$2:$J$482,10,)</f>
        <v>#N/A</v>
      </c>
    </row>
    <row r="46" spans="1:38" ht="14.25" customHeight="1" thickBot="1" x14ac:dyDescent="0.3">
      <c r="A46" s="115"/>
      <c r="B46" s="116"/>
      <c r="C46" s="117"/>
      <c r="D46" s="118" t="str">
        <f t="shared" si="21"/>
        <v/>
      </c>
      <c r="E46" s="119" t="e">
        <f t="shared" si="22"/>
        <v>#N/A</v>
      </c>
      <c r="F46" s="120" t="str">
        <f t="shared" si="23"/>
        <v/>
      </c>
      <c r="G46" s="121" t="str">
        <f t="shared" si="24"/>
        <v/>
      </c>
      <c r="H46" s="122" t="str">
        <f t="shared" si="25"/>
        <v/>
      </c>
      <c r="I46" s="123" t="str">
        <f t="shared" si="26"/>
        <v/>
      </c>
      <c r="J46" s="124"/>
      <c r="K46" s="125" t="str">
        <f t="shared" si="27"/>
        <v/>
      </c>
      <c r="L46" s="119" t="e">
        <f t="shared" si="28"/>
        <v>#N/A</v>
      </c>
      <c r="M46" s="126" t="str">
        <f t="shared" si="29"/>
        <v/>
      </c>
      <c r="N46" s="119" t="str">
        <f t="shared" si="30"/>
        <v/>
      </c>
      <c r="O46" s="120" t="str">
        <f t="shared" si="31"/>
        <v/>
      </c>
      <c r="P46" s="123" t="str">
        <f t="shared" si="32"/>
        <v/>
      </c>
      <c r="Q46" s="120" t="str">
        <f t="shared" si="33"/>
        <v/>
      </c>
      <c r="R46" s="123" t="str">
        <f t="shared" si="34"/>
        <v/>
      </c>
      <c r="S46" s="120" t="str">
        <f t="shared" si="35"/>
        <v/>
      </c>
      <c r="T46" s="123" t="str">
        <f t="shared" si="36"/>
        <v/>
      </c>
      <c r="U46" s="120" t="str">
        <f t="shared" si="37"/>
        <v/>
      </c>
      <c r="V46" s="123" t="str">
        <f t="shared" si="38"/>
        <v/>
      </c>
      <c r="W46" s="120" t="str">
        <f t="shared" si="39"/>
        <v/>
      </c>
      <c r="X46" s="119" t="str">
        <f t="shared" si="40"/>
        <v/>
      </c>
      <c r="Y46" s="127"/>
      <c r="Z46" s="367"/>
      <c r="AC46" s="81" t="e">
        <f>VLOOKUP(B46,栄養データ!$A$2:$J$482,1,)</f>
        <v>#N/A</v>
      </c>
      <c r="AD46" s="81" t="e">
        <f>VLOOKUP(B46,栄養データ!$A$2:$J$482,3,)</f>
        <v>#N/A</v>
      </c>
      <c r="AE46" s="81" t="e">
        <f>VLOOKUP(B46,栄養データ!$A$2:$J$482,4,)</f>
        <v>#N/A</v>
      </c>
      <c r="AF46" s="81" t="e">
        <f>VLOOKUP(B46,栄養データ!$A$2:$K$482,11,)</f>
        <v>#N/A</v>
      </c>
      <c r="AG46" s="81" t="e">
        <f>VLOOKUP(B46,栄養データ!$A$2:$J$482,5,)</f>
        <v>#N/A</v>
      </c>
      <c r="AH46" s="81" t="e">
        <f>VLOOKUP(B46,栄養データ!$A$2:$J$482,6,)</f>
        <v>#N/A</v>
      </c>
      <c r="AI46" s="81" t="e">
        <f>VLOOKUP(B46,栄養データ!$A$2:$J$482,7,)</f>
        <v>#N/A</v>
      </c>
      <c r="AJ46" s="81" t="e">
        <f>VLOOKUP(B46,栄養データ!$A$2:$J$482,8,)</f>
        <v>#N/A</v>
      </c>
      <c r="AK46" s="81" t="e">
        <f>VLOOKUP(B46,栄養データ!$A$2:$J$482,9,)</f>
        <v>#N/A</v>
      </c>
      <c r="AL46" s="81" t="e">
        <f>VLOOKUP(B46,栄養データ!$A$2:$J$482,10,)</f>
        <v>#N/A</v>
      </c>
    </row>
    <row r="47" spans="1:38" ht="14.25" customHeight="1" x14ac:dyDescent="0.25">
      <c r="A47" s="111"/>
      <c r="B47" s="83"/>
      <c r="C47" s="112"/>
      <c r="D47" s="85" t="str">
        <f t="shared" si="21"/>
        <v/>
      </c>
      <c r="E47" s="86" t="e">
        <f t="shared" si="22"/>
        <v>#N/A</v>
      </c>
      <c r="F47" s="87" t="str">
        <f t="shared" si="23"/>
        <v/>
      </c>
      <c r="G47" s="73" t="str">
        <f t="shared" si="24"/>
        <v/>
      </c>
      <c r="H47" s="88" t="str">
        <f t="shared" si="25"/>
        <v/>
      </c>
      <c r="I47" s="89" t="str">
        <f t="shared" si="26"/>
        <v/>
      </c>
      <c r="J47" s="365"/>
      <c r="K47" s="81" t="str">
        <f t="shared" si="27"/>
        <v/>
      </c>
      <c r="L47" s="86" t="e">
        <f t="shared" si="28"/>
        <v>#N/A</v>
      </c>
      <c r="M47" s="91" t="str">
        <f t="shared" si="29"/>
        <v/>
      </c>
      <c r="N47" s="86" t="str">
        <f t="shared" si="30"/>
        <v/>
      </c>
      <c r="O47" s="87" t="str">
        <f t="shared" si="31"/>
        <v/>
      </c>
      <c r="P47" s="89" t="str">
        <f t="shared" si="32"/>
        <v/>
      </c>
      <c r="Q47" s="87" t="str">
        <f t="shared" si="33"/>
        <v/>
      </c>
      <c r="R47" s="89" t="str">
        <f t="shared" si="34"/>
        <v/>
      </c>
      <c r="S47" s="87" t="str">
        <f t="shared" si="35"/>
        <v/>
      </c>
      <c r="T47" s="89" t="str">
        <f t="shared" si="36"/>
        <v/>
      </c>
      <c r="U47" s="87" t="str">
        <f t="shared" si="37"/>
        <v/>
      </c>
      <c r="V47" s="89" t="str">
        <f t="shared" si="38"/>
        <v/>
      </c>
      <c r="W47" s="87" t="str">
        <f t="shared" si="39"/>
        <v/>
      </c>
      <c r="X47" s="86" t="str">
        <f t="shared" si="40"/>
        <v/>
      </c>
      <c r="Y47" s="113"/>
      <c r="Z47" s="366"/>
      <c r="AC47" s="81" t="e">
        <f>VLOOKUP(B47,栄養データ!$A$2:$J$482,1,)</f>
        <v>#N/A</v>
      </c>
      <c r="AD47" s="81" t="e">
        <f>VLOOKUP(B47,栄養データ!$A$2:$J$482,3,)</f>
        <v>#N/A</v>
      </c>
      <c r="AE47" s="81" t="e">
        <f>VLOOKUP(B47,栄養データ!$A$2:$J$482,4,)</f>
        <v>#N/A</v>
      </c>
      <c r="AF47" s="81" t="e">
        <f>VLOOKUP(B47,栄養データ!$A$2:$K$482,11,)</f>
        <v>#N/A</v>
      </c>
      <c r="AG47" s="81" t="e">
        <f>VLOOKUP(B47,栄養データ!$A$2:$J$482,5,)</f>
        <v>#N/A</v>
      </c>
      <c r="AH47" s="81" t="e">
        <f>VLOOKUP(B47,栄養データ!$A$2:$J$482,6,)</f>
        <v>#N/A</v>
      </c>
      <c r="AI47" s="81" t="e">
        <f>VLOOKUP(B47,栄養データ!$A$2:$J$482,7,)</f>
        <v>#N/A</v>
      </c>
      <c r="AJ47" s="81" t="e">
        <f>VLOOKUP(B47,栄養データ!$A$2:$J$482,8,)</f>
        <v>#N/A</v>
      </c>
      <c r="AK47" s="81" t="e">
        <f>VLOOKUP(B47,栄養データ!$A$2:$J$482,9,)</f>
        <v>#N/A</v>
      </c>
      <c r="AL47" s="81" t="e">
        <f>VLOOKUP(B47,栄養データ!$A$2:$J$482,10,)</f>
        <v>#N/A</v>
      </c>
    </row>
    <row r="48" spans="1:38" ht="14.25" customHeight="1" x14ac:dyDescent="0.25">
      <c r="A48" s="82"/>
      <c r="B48" s="83"/>
      <c r="C48" s="84"/>
      <c r="D48" s="85" t="str">
        <f t="shared" si="21"/>
        <v/>
      </c>
      <c r="E48" s="86" t="e">
        <f t="shared" si="22"/>
        <v>#N/A</v>
      </c>
      <c r="F48" s="87" t="str">
        <f t="shared" si="23"/>
        <v/>
      </c>
      <c r="G48" s="73" t="str">
        <f t="shared" si="24"/>
        <v/>
      </c>
      <c r="H48" s="88" t="str">
        <f t="shared" si="25"/>
        <v/>
      </c>
      <c r="I48" s="89" t="str">
        <f t="shared" si="26"/>
        <v/>
      </c>
      <c r="J48" s="90"/>
      <c r="K48" s="81" t="str">
        <f t="shared" si="27"/>
        <v/>
      </c>
      <c r="L48" s="86" t="e">
        <f t="shared" si="28"/>
        <v>#N/A</v>
      </c>
      <c r="M48" s="91" t="str">
        <f t="shared" si="29"/>
        <v/>
      </c>
      <c r="N48" s="86" t="str">
        <f t="shared" si="30"/>
        <v/>
      </c>
      <c r="O48" s="87" t="str">
        <f t="shared" si="31"/>
        <v/>
      </c>
      <c r="P48" s="89" t="str">
        <f t="shared" si="32"/>
        <v/>
      </c>
      <c r="Q48" s="87" t="str">
        <f t="shared" si="33"/>
        <v/>
      </c>
      <c r="R48" s="89" t="str">
        <f t="shared" si="34"/>
        <v/>
      </c>
      <c r="S48" s="87" t="str">
        <f t="shared" si="35"/>
        <v/>
      </c>
      <c r="T48" s="89" t="str">
        <f t="shared" si="36"/>
        <v/>
      </c>
      <c r="U48" s="87" t="str">
        <f t="shared" si="37"/>
        <v/>
      </c>
      <c r="V48" s="89" t="str">
        <f t="shared" si="38"/>
        <v/>
      </c>
      <c r="W48" s="87" t="str">
        <f t="shared" si="39"/>
        <v/>
      </c>
      <c r="X48" s="86" t="str">
        <f t="shared" si="40"/>
        <v/>
      </c>
      <c r="Y48" s="92"/>
      <c r="Z48" s="96"/>
      <c r="AC48" s="81" t="e">
        <f>VLOOKUP(B48,栄養データ!$A$2:$J$482,1,)</f>
        <v>#N/A</v>
      </c>
      <c r="AD48" s="81" t="e">
        <f>VLOOKUP(B48,栄養データ!$A$2:$J$482,3,)</f>
        <v>#N/A</v>
      </c>
      <c r="AE48" s="81" t="e">
        <f>VLOOKUP(B48,栄養データ!$A$2:$J$482,4,)</f>
        <v>#N/A</v>
      </c>
      <c r="AF48" s="81" t="e">
        <f>VLOOKUP(B48,栄養データ!$A$2:$K$482,11,)</f>
        <v>#N/A</v>
      </c>
      <c r="AG48" s="81" t="e">
        <f>VLOOKUP(B48,栄養データ!$A$2:$J$482,5,)</f>
        <v>#N/A</v>
      </c>
      <c r="AH48" s="81" t="e">
        <f>VLOOKUP(B48,栄養データ!$A$2:$J$482,6,)</f>
        <v>#N/A</v>
      </c>
      <c r="AI48" s="81" t="e">
        <f>VLOOKUP(B48,栄養データ!$A$2:$J$482,7,)</f>
        <v>#N/A</v>
      </c>
      <c r="AJ48" s="81" t="e">
        <f>VLOOKUP(B48,栄養データ!$A$2:$J$482,8,)</f>
        <v>#N/A</v>
      </c>
      <c r="AK48" s="81" t="e">
        <f>VLOOKUP(B48,栄養データ!$A$2:$J$482,9,)</f>
        <v>#N/A</v>
      </c>
      <c r="AL48" s="81" t="e">
        <f>VLOOKUP(B48,栄養データ!$A$2:$J$482,10,)</f>
        <v>#N/A</v>
      </c>
    </row>
    <row r="49" spans="1:38" ht="14.25" customHeight="1" x14ac:dyDescent="0.25">
      <c r="A49" s="82"/>
      <c r="B49" s="83"/>
      <c r="C49" s="84"/>
      <c r="D49" s="85" t="str">
        <f t="shared" si="21"/>
        <v/>
      </c>
      <c r="E49" s="86" t="e">
        <f t="shared" si="22"/>
        <v>#N/A</v>
      </c>
      <c r="F49" s="87" t="str">
        <f t="shared" si="23"/>
        <v/>
      </c>
      <c r="G49" s="73" t="str">
        <f t="shared" si="24"/>
        <v/>
      </c>
      <c r="H49" s="88" t="str">
        <f t="shared" si="25"/>
        <v/>
      </c>
      <c r="I49" s="89" t="str">
        <f t="shared" si="26"/>
        <v/>
      </c>
      <c r="J49" s="90"/>
      <c r="K49" s="81" t="str">
        <f t="shared" si="27"/>
        <v/>
      </c>
      <c r="L49" s="86" t="e">
        <f t="shared" si="28"/>
        <v>#N/A</v>
      </c>
      <c r="M49" s="91" t="str">
        <f t="shared" si="29"/>
        <v/>
      </c>
      <c r="N49" s="86" t="str">
        <f t="shared" si="30"/>
        <v/>
      </c>
      <c r="O49" s="87" t="str">
        <f t="shared" si="31"/>
        <v/>
      </c>
      <c r="P49" s="89" t="str">
        <f t="shared" si="32"/>
        <v/>
      </c>
      <c r="Q49" s="87" t="str">
        <f t="shared" si="33"/>
        <v/>
      </c>
      <c r="R49" s="89" t="str">
        <f t="shared" si="34"/>
        <v/>
      </c>
      <c r="S49" s="87" t="str">
        <f t="shared" si="35"/>
        <v/>
      </c>
      <c r="T49" s="89" t="str">
        <f t="shared" si="36"/>
        <v/>
      </c>
      <c r="U49" s="87" t="str">
        <f t="shared" si="37"/>
        <v/>
      </c>
      <c r="V49" s="89" t="str">
        <f t="shared" si="38"/>
        <v/>
      </c>
      <c r="W49" s="87" t="str">
        <f t="shared" si="39"/>
        <v/>
      </c>
      <c r="X49" s="86" t="str">
        <f t="shared" si="40"/>
        <v/>
      </c>
      <c r="Y49" s="92"/>
      <c r="Z49" s="97"/>
      <c r="AC49" s="81" t="e">
        <f>VLOOKUP(B49,栄養データ!$A$2:$J$482,1,)</f>
        <v>#N/A</v>
      </c>
      <c r="AD49" s="81" t="e">
        <f>VLOOKUP(B49,栄養データ!$A$2:$J$482,3,)</f>
        <v>#N/A</v>
      </c>
      <c r="AE49" s="81" t="e">
        <f>VLOOKUP(B49,栄養データ!$A$2:$J$482,4,)</f>
        <v>#N/A</v>
      </c>
      <c r="AF49" s="81" t="e">
        <f>VLOOKUP(B49,栄養データ!$A$2:$K$482,11,)</f>
        <v>#N/A</v>
      </c>
      <c r="AG49" s="81" t="e">
        <f>VLOOKUP(B49,栄養データ!$A$2:$J$482,5,)</f>
        <v>#N/A</v>
      </c>
      <c r="AH49" s="81" t="e">
        <f>VLOOKUP(B49,栄養データ!$A$2:$J$482,6,)</f>
        <v>#N/A</v>
      </c>
      <c r="AI49" s="81" t="e">
        <f>VLOOKUP(B49,栄養データ!$A$2:$J$482,7,)</f>
        <v>#N/A</v>
      </c>
      <c r="AJ49" s="81" t="e">
        <f>VLOOKUP(B49,栄養データ!$A$2:$J$482,8,)</f>
        <v>#N/A</v>
      </c>
      <c r="AK49" s="81" t="e">
        <f>VLOOKUP(B49,栄養データ!$A$2:$J$482,9,)</f>
        <v>#N/A</v>
      </c>
      <c r="AL49" s="81" t="e">
        <f>VLOOKUP(B49,栄養データ!$A$2:$J$482,10,)</f>
        <v>#N/A</v>
      </c>
    </row>
    <row r="50" spans="1:38" ht="14.25" customHeight="1" x14ac:dyDescent="0.25">
      <c r="A50" s="82"/>
      <c r="B50" s="83"/>
      <c r="C50" s="84"/>
      <c r="D50" s="85" t="str">
        <f t="shared" si="21"/>
        <v/>
      </c>
      <c r="E50" s="86" t="e">
        <f t="shared" si="22"/>
        <v>#N/A</v>
      </c>
      <c r="F50" s="87" t="str">
        <f t="shared" si="23"/>
        <v/>
      </c>
      <c r="G50" s="73" t="str">
        <f t="shared" si="24"/>
        <v/>
      </c>
      <c r="H50" s="88" t="str">
        <f t="shared" si="25"/>
        <v/>
      </c>
      <c r="I50" s="89" t="str">
        <f t="shared" si="26"/>
        <v/>
      </c>
      <c r="J50" s="90"/>
      <c r="K50" s="81" t="str">
        <f>IF(B50="","",L50)</f>
        <v/>
      </c>
      <c r="L50" s="86" t="e">
        <f t="shared" si="28"/>
        <v>#N/A</v>
      </c>
      <c r="M50" s="91" t="str">
        <f t="shared" si="29"/>
        <v/>
      </c>
      <c r="N50" s="86" t="str">
        <f t="shared" si="30"/>
        <v/>
      </c>
      <c r="O50" s="87" t="str">
        <f t="shared" si="31"/>
        <v/>
      </c>
      <c r="P50" s="89" t="str">
        <f t="shared" si="32"/>
        <v/>
      </c>
      <c r="Q50" s="87" t="str">
        <f t="shared" si="33"/>
        <v/>
      </c>
      <c r="R50" s="89" t="str">
        <f t="shared" si="34"/>
        <v/>
      </c>
      <c r="S50" s="87" t="str">
        <f t="shared" si="35"/>
        <v/>
      </c>
      <c r="T50" s="89" t="str">
        <f t="shared" si="36"/>
        <v/>
      </c>
      <c r="U50" s="87" t="str">
        <f t="shared" si="37"/>
        <v/>
      </c>
      <c r="V50" s="89" t="str">
        <f t="shared" si="38"/>
        <v/>
      </c>
      <c r="W50" s="87" t="str">
        <f t="shared" si="39"/>
        <v/>
      </c>
      <c r="X50" s="86" t="str">
        <f t="shared" si="40"/>
        <v/>
      </c>
      <c r="Y50" s="92"/>
      <c r="Z50" s="97"/>
      <c r="AC50" s="81" t="e">
        <f>VLOOKUP(B50,栄養データ!$A$2:$J$482,1,)</f>
        <v>#N/A</v>
      </c>
      <c r="AD50" s="81" t="e">
        <f>VLOOKUP(B50,栄養データ!$A$2:$J$482,3,)</f>
        <v>#N/A</v>
      </c>
      <c r="AE50" s="81" t="e">
        <f>VLOOKUP(B50,栄養データ!$A$2:$J$482,4,)</f>
        <v>#N/A</v>
      </c>
      <c r="AF50" s="81" t="e">
        <f>VLOOKUP(B50,栄養データ!$A$2:$K$482,11,)</f>
        <v>#N/A</v>
      </c>
      <c r="AG50" s="81" t="e">
        <f>VLOOKUP(B50,栄養データ!$A$2:$J$482,5,)</f>
        <v>#N/A</v>
      </c>
      <c r="AH50" s="81" t="e">
        <f>VLOOKUP(B50,栄養データ!$A$2:$J$482,6,)</f>
        <v>#N/A</v>
      </c>
      <c r="AI50" s="81" t="e">
        <f>VLOOKUP(B50,栄養データ!$A$2:$J$482,7,)</f>
        <v>#N/A</v>
      </c>
      <c r="AJ50" s="81" t="e">
        <f>VLOOKUP(B50,栄養データ!$A$2:$J$482,8,)</f>
        <v>#N/A</v>
      </c>
      <c r="AK50" s="81" t="e">
        <f>VLOOKUP(B50,栄養データ!$A$2:$J$482,9,)</f>
        <v>#N/A</v>
      </c>
      <c r="AL50" s="81" t="e">
        <f>VLOOKUP(B50,栄養データ!$A$2:$J$482,10,)</f>
        <v>#N/A</v>
      </c>
    </row>
    <row r="51" spans="1:38" ht="14.25" customHeight="1" x14ac:dyDescent="0.25">
      <c r="A51" s="94"/>
      <c r="B51" s="83"/>
      <c r="C51" s="84"/>
      <c r="D51" s="85" t="str">
        <f t="shared" si="21"/>
        <v/>
      </c>
      <c r="E51" s="86" t="e">
        <f t="shared" si="22"/>
        <v>#N/A</v>
      </c>
      <c r="F51" s="87" t="str">
        <f t="shared" si="23"/>
        <v/>
      </c>
      <c r="G51" s="73" t="str">
        <f t="shared" si="24"/>
        <v/>
      </c>
      <c r="H51" s="88" t="str">
        <f t="shared" si="25"/>
        <v/>
      </c>
      <c r="I51" s="89" t="str">
        <f t="shared" si="26"/>
        <v/>
      </c>
      <c r="J51" s="90"/>
      <c r="K51" s="81" t="str">
        <f t="shared" ref="K51:K63" si="41">IF(B51="","",L51)</f>
        <v/>
      </c>
      <c r="L51" s="86" t="e">
        <f t="shared" si="28"/>
        <v>#N/A</v>
      </c>
      <c r="M51" s="91" t="str">
        <f t="shared" si="29"/>
        <v/>
      </c>
      <c r="N51" s="86" t="str">
        <f t="shared" si="30"/>
        <v/>
      </c>
      <c r="O51" s="87" t="str">
        <f t="shared" si="31"/>
        <v/>
      </c>
      <c r="P51" s="89" t="str">
        <f t="shared" si="32"/>
        <v/>
      </c>
      <c r="Q51" s="87" t="str">
        <f t="shared" si="33"/>
        <v/>
      </c>
      <c r="R51" s="89" t="str">
        <f t="shared" si="34"/>
        <v/>
      </c>
      <c r="S51" s="87" t="str">
        <f t="shared" si="35"/>
        <v/>
      </c>
      <c r="T51" s="89" t="str">
        <f t="shared" si="36"/>
        <v/>
      </c>
      <c r="U51" s="87" t="str">
        <f t="shared" si="37"/>
        <v/>
      </c>
      <c r="V51" s="89" t="str">
        <f t="shared" si="38"/>
        <v/>
      </c>
      <c r="W51" s="87" t="str">
        <f t="shared" si="39"/>
        <v/>
      </c>
      <c r="X51" s="86" t="str">
        <f t="shared" si="40"/>
        <v/>
      </c>
      <c r="Y51" s="92"/>
      <c r="Z51" s="97"/>
      <c r="AC51" s="81" t="e">
        <f>VLOOKUP(B51,栄養データ!$A$2:$J$482,1,)</f>
        <v>#N/A</v>
      </c>
      <c r="AD51" s="81" t="e">
        <f>VLOOKUP(B51,栄養データ!$A$2:$J$482,3,)</f>
        <v>#N/A</v>
      </c>
      <c r="AE51" s="81" t="e">
        <f>VLOOKUP(B51,栄養データ!$A$2:$J$482,4,)</f>
        <v>#N/A</v>
      </c>
      <c r="AF51" s="81" t="e">
        <f>VLOOKUP(B51,栄養データ!$A$2:$K$482,11,)</f>
        <v>#N/A</v>
      </c>
      <c r="AG51" s="81" t="e">
        <f>VLOOKUP(B51,栄養データ!$A$2:$J$482,5,)</f>
        <v>#N/A</v>
      </c>
      <c r="AH51" s="81" t="e">
        <f>VLOOKUP(B51,栄養データ!$A$2:$J$482,6,)</f>
        <v>#N/A</v>
      </c>
      <c r="AI51" s="81" t="e">
        <f>VLOOKUP(B51,栄養データ!$A$2:$J$482,7,)</f>
        <v>#N/A</v>
      </c>
      <c r="AJ51" s="81" t="e">
        <f>VLOOKUP(B51,栄養データ!$A$2:$J$482,8,)</f>
        <v>#N/A</v>
      </c>
      <c r="AK51" s="81" t="e">
        <f>VLOOKUP(B51,栄養データ!$A$2:$J$482,9,)</f>
        <v>#N/A</v>
      </c>
      <c r="AL51" s="81" t="e">
        <f>VLOOKUP(B51,栄養データ!$A$2:$J$482,10,)</f>
        <v>#N/A</v>
      </c>
    </row>
    <row r="52" spans="1:38" ht="14.25" customHeight="1" x14ac:dyDescent="0.25">
      <c r="A52" s="94"/>
      <c r="B52" s="83"/>
      <c r="C52" s="84"/>
      <c r="D52" s="85" t="str">
        <f t="shared" si="21"/>
        <v/>
      </c>
      <c r="E52" s="86" t="e">
        <f t="shared" si="22"/>
        <v>#N/A</v>
      </c>
      <c r="F52" s="87" t="str">
        <f t="shared" si="23"/>
        <v/>
      </c>
      <c r="G52" s="73" t="str">
        <f t="shared" si="24"/>
        <v/>
      </c>
      <c r="H52" s="88" t="str">
        <f t="shared" si="25"/>
        <v/>
      </c>
      <c r="I52" s="89" t="str">
        <f t="shared" si="26"/>
        <v/>
      </c>
      <c r="J52" s="90"/>
      <c r="K52" s="81" t="str">
        <f t="shared" si="41"/>
        <v/>
      </c>
      <c r="L52" s="86" t="e">
        <f t="shared" si="28"/>
        <v>#N/A</v>
      </c>
      <c r="M52" s="91" t="str">
        <f t="shared" si="29"/>
        <v/>
      </c>
      <c r="N52" s="86" t="str">
        <f t="shared" si="30"/>
        <v/>
      </c>
      <c r="O52" s="87" t="str">
        <f t="shared" si="31"/>
        <v/>
      </c>
      <c r="P52" s="89" t="str">
        <f t="shared" si="32"/>
        <v/>
      </c>
      <c r="Q52" s="87" t="str">
        <f t="shared" si="33"/>
        <v/>
      </c>
      <c r="R52" s="89" t="str">
        <f t="shared" si="34"/>
        <v/>
      </c>
      <c r="S52" s="87" t="str">
        <f t="shared" si="35"/>
        <v/>
      </c>
      <c r="T52" s="89" t="str">
        <f t="shared" si="36"/>
        <v/>
      </c>
      <c r="U52" s="87" t="str">
        <f t="shared" si="37"/>
        <v/>
      </c>
      <c r="V52" s="89" t="str">
        <f t="shared" si="38"/>
        <v/>
      </c>
      <c r="W52" s="87" t="str">
        <f t="shared" si="39"/>
        <v/>
      </c>
      <c r="X52" s="86" t="str">
        <f t="shared" si="40"/>
        <v/>
      </c>
      <c r="Y52" s="92"/>
      <c r="Z52" s="97"/>
      <c r="AC52" s="81" t="e">
        <f>VLOOKUP(B52,栄養データ!$A$2:$J$482,1,)</f>
        <v>#N/A</v>
      </c>
      <c r="AD52" s="81" t="e">
        <f>VLOOKUP(B52,栄養データ!$A$2:$J$482,3,)</f>
        <v>#N/A</v>
      </c>
      <c r="AE52" s="81" t="e">
        <f>VLOOKUP(B52,栄養データ!$A$2:$J$482,4,)</f>
        <v>#N/A</v>
      </c>
      <c r="AF52" s="81" t="e">
        <f>VLOOKUP(B52,栄養データ!$A$2:$K$482,11,)</f>
        <v>#N/A</v>
      </c>
      <c r="AG52" s="81" t="e">
        <f>VLOOKUP(B52,栄養データ!$A$2:$J$482,5,)</f>
        <v>#N/A</v>
      </c>
      <c r="AH52" s="81" t="e">
        <f>VLOOKUP(B52,栄養データ!$A$2:$J$482,6,)</f>
        <v>#N/A</v>
      </c>
      <c r="AI52" s="81" t="e">
        <f>VLOOKUP(B52,栄養データ!$A$2:$J$482,7,)</f>
        <v>#N/A</v>
      </c>
      <c r="AJ52" s="81" t="e">
        <f>VLOOKUP(B52,栄養データ!$A$2:$J$482,8,)</f>
        <v>#N/A</v>
      </c>
      <c r="AK52" s="81" t="e">
        <f>VLOOKUP(B52,栄養データ!$A$2:$J$482,9,)</f>
        <v>#N/A</v>
      </c>
      <c r="AL52" s="81" t="e">
        <f>VLOOKUP(B52,栄養データ!$A$2:$J$482,10,)</f>
        <v>#N/A</v>
      </c>
    </row>
    <row r="53" spans="1:38" ht="14.25" customHeight="1" x14ac:dyDescent="0.25">
      <c r="A53" s="82"/>
      <c r="B53" s="83"/>
      <c r="C53" s="84"/>
      <c r="D53" s="85" t="str">
        <f t="shared" si="21"/>
        <v/>
      </c>
      <c r="E53" s="86" t="e">
        <f t="shared" si="22"/>
        <v>#N/A</v>
      </c>
      <c r="F53" s="87" t="str">
        <f t="shared" si="23"/>
        <v/>
      </c>
      <c r="G53" s="73" t="str">
        <f t="shared" si="24"/>
        <v/>
      </c>
      <c r="H53" s="88" t="str">
        <f t="shared" si="25"/>
        <v/>
      </c>
      <c r="I53" s="89" t="str">
        <f t="shared" si="26"/>
        <v/>
      </c>
      <c r="J53" s="90"/>
      <c r="K53" s="81" t="str">
        <f t="shared" si="41"/>
        <v/>
      </c>
      <c r="L53" s="86" t="e">
        <f t="shared" si="28"/>
        <v>#N/A</v>
      </c>
      <c r="M53" s="91" t="str">
        <f t="shared" si="29"/>
        <v/>
      </c>
      <c r="N53" s="86" t="str">
        <f t="shared" si="30"/>
        <v/>
      </c>
      <c r="O53" s="87" t="str">
        <f t="shared" si="31"/>
        <v/>
      </c>
      <c r="P53" s="89" t="str">
        <f t="shared" si="32"/>
        <v/>
      </c>
      <c r="Q53" s="87" t="str">
        <f>R53</f>
        <v/>
      </c>
      <c r="R53" s="89" t="str">
        <f t="shared" si="34"/>
        <v/>
      </c>
      <c r="S53" s="87" t="str">
        <f t="shared" si="35"/>
        <v/>
      </c>
      <c r="T53" s="89" t="str">
        <f t="shared" si="36"/>
        <v/>
      </c>
      <c r="U53" s="87" t="str">
        <f t="shared" si="37"/>
        <v/>
      </c>
      <c r="V53" s="89" t="str">
        <f t="shared" si="38"/>
        <v/>
      </c>
      <c r="W53" s="87" t="str">
        <f t="shared" si="39"/>
        <v/>
      </c>
      <c r="X53" s="86" t="str">
        <f t="shared" si="40"/>
        <v/>
      </c>
      <c r="Y53" s="92"/>
      <c r="Z53" s="97"/>
      <c r="AC53" s="81" t="e">
        <f>VLOOKUP(B53,栄養データ!$A$2:$J$482,1,)</f>
        <v>#N/A</v>
      </c>
      <c r="AD53" s="81" t="e">
        <f>VLOOKUP(B53,栄養データ!$A$2:$J$482,3,)</f>
        <v>#N/A</v>
      </c>
      <c r="AE53" s="81" t="e">
        <f>VLOOKUP(B53,栄養データ!$A$2:$J$482,4,)</f>
        <v>#N/A</v>
      </c>
      <c r="AF53" s="81" t="e">
        <f>VLOOKUP(B53,栄養データ!$A$2:$K$482,11,)</f>
        <v>#N/A</v>
      </c>
      <c r="AG53" s="81" t="e">
        <f>VLOOKUP(B53,栄養データ!$A$2:$J$482,5,)</f>
        <v>#N/A</v>
      </c>
      <c r="AH53" s="81" t="e">
        <f>VLOOKUP(B53,栄養データ!$A$2:$J$482,6,)</f>
        <v>#N/A</v>
      </c>
      <c r="AI53" s="81" t="e">
        <f>VLOOKUP(B53,栄養データ!$A$2:$J$482,7,)</f>
        <v>#N/A</v>
      </c>
      <c r="AJ53" s="81" t="e">
        <f>VLOOKUP(B53,栄養データ!$A$2:$J$482,8,)</f>
        <v>#N/A</v>
      </c>
      <c r="AK53" s="81" t="e">
        <f>VLOOKUP(B53,栄養データ!$A$2:$J$482,9,)</f>
        <v>#N/A</v>
      </c>
      <c r="AL53" s="81" t="e">
        <f>VLOOKUP(B53,栄養データ!$A$2:$J$482,10,)</f>
        <v>#N/A</v>
      </c>
    </row>
    <row r="54" spans="1:38" ht="14.25" customHeight="1" x14ac:dyDescent="0.25">
      <c r="A54" s="82"/>
      <c r="B54" s="83"/>
      <c r="C54" s="84"/>
      <c r="D54" s="85" t="str">
        <f t="shared" si="21"/>
        <v/>
      </c>
      <c r="E54" s="86" t="e">
        <f t="shared" si="22"/>
        <v>#N/A</v>
      </c>
      <c r="F54" s="87" t="str">
        <f t="shared" si="23"/>
        <v/>
      </c>
      <c r="G54" s="73" t="str">
        <f t="shared" si="24"/>
        <v/>
      </c>
      <c r="H54" s="88" t="str">
        <f t="shared" si="25"/>
        <v/>
      </c>
      <c r="I54" s="89" t="str">
        <f t="shared" si="26"/>
        <v/>
      </c>
      <c r="J54" s="90"/>
      <c r="K54" s="81" t="str">
        <f t="shared" si="41"/>
        <v/>
      </c>
      <c r="L54" s="86" t="e">
        <f t="shared" si="28"/>
        <v>#N/A</v>
      </c>
      <c r="M54" s="91" t="str">
        <f t="shared" si="29"/>
        <v/>
      </c>
      <c r="N54" s="86" t="str">
        <f t="shared" si="30"/>
        <v/>
      </c>
      <c r="O54" s="87" t="str">
        <f t="shared" si="31"/>
        <v/>
      </c>
      <c r="P54" s="89" t="str">
        <f t="shared" si="32"/>
        <v/>
      </c>
      <c r="Q54" s="87" t="str">
        <f t="shared" si="33"/>
        <v/>
      </c>
      <c r="R54" s="89" t="str">
        <f t="shared" si="34"/>
        <v/>
      </c>
      <c r="S54" s="87" t="str">
        <f t="shared" si="35"/>
        <v/>
      </c>
      <c r="T54" s="89" t="str">
        <f t="shared" si="36"/>
        <v/>
      </c>
      <c r="U54" s="87" t="str">
        <f t="shared" si="37"/>
        <v/>
      </c>
      <c r="V54" s="89" t="str">
        <f t="shared" si="38"/>
        <v/>
      </c>
      <c r="W54" s="87" t="str">
        <f t="shared" si="39"/>
        <v/>
      </c>
      <c r="X54" s="86" t="str">
        <f t="shared" si="40"/>
        <v/>
      </c>
      <c r="Y54" s="92"/>
      <c r="Z54" s="97"/>
      <c r="AC54" s="81" t="e">
        <f>VLOOKUP(B54,栄養データ!$A$2:$J$482,1,)</f>
        <v>#N/A</v>
      </c>
      <c r="AD54" s="81" t="e">
        <f>VLOOKUP(B54,栄養データ!$A$2:$J$482,3,)</f>
        <v>#N/A</v>
      </c>
      <c r="AE54" s="81" t="e">
        <f>VLOOKUP(B54,栄養データ!$A$2:$J$482,4,)</f>
        <v>#N/A</v>
      </c>
      <c r="AF54" s="81" t="e">
        <f>VLOOKUP(B54,栄養データ!$A$2:$K$482,11,)</f>
        <v>#N/A</v>
      </c>
      <c r="AG54" s="81" t="e">
        <f>VLOOKUP(B54,栄養データ!$A$2:$J$482,5,)</f>
        <v>#N/A</v>
      </c>
      <c r="AH54" s="81" t="e">
        <f>VLOOKUP(B54,栄養データ!$A$2:$J$482,6,)</f>
        <v>#N/A</v>
      </c>
      <c r="AI54" s="81" t="e">
        <f>VLOOKUP(B54,栄養データ!$A$2:$J$482,7,)</f>
        <v>#N/A</v>
      </c>
      <c r="AJ54" s="81" t="e">
        <f>VLOOKUP(B54,栄養データ!$A$2:$J$482,8,)</f>
        <v>#N/A</v>
      </c>
      <c r="AK54" s="81" t="e">
        <f>VLOOKUP(B54,栄養データ!$A$2:$J$482,9,)</f>
        <v>#N/A</v>
      </c>
      <c r="AL54" s="81" t="e">
        <f>VLOOKUP(B54,栄養データ!$A$2:$J$482,10,)</f>
        <v>#N/A</v>
      </c>
    </row>
    <row r="55" spans="1:38" ht="14.25" customHeight="1" x14ac:dyDescent="0.25">
      <c r="A55" s="82"/>
      <c r="B55" s="83"/>
      <c r="C55" s="84"/>
      <c r="D55" s="85" t="str">
        <f t="shared" si="21"/>
        <v/>
      </c>
      <c r="E55" s="86" t="e">
        <f t="shared" si="22"/>
        <v>#N/A</v>
      </c>
      <c r="F55" s="87" t="str">
        <f t="shared" si="23"/>
        <v/>
      </c>
      <c r="G55" s="73" t="str">
        <f t="shared" si="24"/>
        <v/>
      </c>
      <c r="H55" s="88" t="str">
        <f t="shared" si="25"/>
        <v/>
      </c>
      <c r="I55" s="89" t="str">
        <f t="shared" si="26"/>
        <v/>
      </c>
      <c r="J55" s="90"/>
      <c r="K55" s="81" t="str">
        <f t="shared" si="41"/>
        <v/>
      </c>
      <c r="L55" s="86" t="e">
        <f t="shared" si="28"/>
        <v>#N/A</v>
      </c>
      <c r="M55" s="91" t="str">
        <f t="shared" si="29"/>
        <v/>
      </c>
      <c r="N55" s="86" t="str">
        <f t="shared" si="30"/>
        <v/>
      </c>
      <c r="O55" s="87" t="str">
        <f t="shared" si="31"/>
        <v/>
      </c>
      <c r="P55" s="89" t="str">
        <f t="shared" si="32"/>
        <v/>
      </c>
      <c r="Q55" s="87" t="str">
        <f t="shared" si="33"/>
        <v/>
      </c>
      <c r="R55" s="89" t="str">
        <f t="shared" si="34"/>
        <v/>
      </c>
      <c r="S55" s="87" t="str">
        <f t="shared" si="35"/>
        <v/>
      </c>
      <c r="T55" s="89" t="str">
        <f t="shared" si="36"/>
        <v/>
      </c>
      <c r="U55" s="87" t="str">
        <f t="shared" si="37"/>
        <v/>
      </c>
      <c r="V55" s="89" t="str">
        <f t="shared" si="38"/>
        <v/>
      </c>
      <c r="W55" s="87" t="str">
        <f t="shared" si="39"/>
        <v/>
      </c>
      <c r="X55" s="86" t="str">
        <f t="shared" si="40"/>
        <v/>
      </c>
      <c r="Y55" s="92"/>
      <c r="Z55" s="97"/>
      <c r="AC55" s="81" t="e">
        <f>VLOOKUP(B55,栄養データ!$A$2:$J$482,1,)</f>
        <v>#N/A</v>
      </c>
      <c r="AD55" s="81" t="e">
        <f>VLOOKUP(B55,栄養データ!$A$2:$J$482,3,)</f>
        <v>#N/A</v>
      </c>
      <c r="AE55" s="81" t="e">
        <f>VLOOKUP(B55,栄養データ!$A$2:$J$482,4,)</f>
        <v>#N/A</v>
      </c>
      <c r="AF55" s="81" t="e">
        <f>VLOOKUP(B55,栄養データ!$A$2:$K$482,11,)</f>
        <v>#N/A</v>
      </c>
      <c r="AG55" s="81" t="e">
        <f>VLOOKUP(B55,栄養データ!$A$2:$J$482,5,)</f>
        <v>#N/A</v>
      </c>
      <c r="AH55" s="81" t="e">
        <f>VLOOKUP(B55,栄養データ!$A$2:$J$482,6,)</f>
        <v>#N/A</v>
      </c>
      <c r="AI55" s="81" t="e">
        <f>VLOOKUP(B55,栄養データ!$A$2:$J$482,7,)</f>
        <v>#N/A</v>
      </c>
      <c r="AJ55" s="81" t="e">
        <f>VLOOKUP(B55,栄養データ!$A$2:$J$482,8,)</f>
        <v>#N/A</v>
      </c>
      <c r="AK55" s="81" t="e">
        <f>VLOOKUP(B55,栄養データ!$A$2:$J$482,9,)</f>
        <v>#N/A</v>
      </c>
      <c r="AL55" s="81" t="e">
        <f>VLOOKUP(B55,栄養データ!$A$2:$J$482,10,)</f>
        <v>#N/A</v>
      </c>
    </row>
    <row r="56" spans="1:38" ht="14.25" customHeight="1" x14ac:dyDescent="0.25">
      <c r="A56" s="82"/>
      <c r="B56" s="83"/>
      <c r="C56" s="84"/>
      <c r="D56" s="85" t="str">
        <f t="shared" si="21"/>
        <v/>
      </c>
      <c r="E56" s="86" t="e">
        <f t="shared" si="22"/>
        <v>#N/A</v>
      </c>
      <c r="F56" s="87" t="str">
        <f t="shared" si="23"/>
        <v/>
      </c>
      <c r="G56" s="73" t="str">
        <f t="shared" si="24"/>
        <v/>
      </c>
      <c r="H56" s="88" t="str">
        <f t="shared" si="25"/>
        <v/>
      </c>
      <c r="I56" s="89" t="str">
        <f t="shared" si="26"/>
        <v/>
      </c>
      <c r="J56" s="90"/>
      <c r="K56" s="81" t="str">
        <f t="shared" si="41"/>
        <v/>
      </c>
      <c r="L56" s="86" t="e">
        <f t="shared" si="28"/>
        <v>#N/A</v>
      </c>
      <c r="M56" s="91" t="str">
        <f t="shared" si="29"/>
        <v/>
      </c>
      <c r="N56" s="86" t="str">
        <f t="shared" si="30"/>
        <v/>
      </c>
      <c r="O56" s="87" t="str">
        <f t="shared" si="31"/>
        <v/>
      </c>
      <c r="P56" s="89" t="str">
        <f t="shared" si="32"/>
        <v/>
      </c>
      <c r="Q56" s="87" t="str">
        <f t="shared" si="33"/>
        <v/>
      </c>
      <c r="R56" s="89" t="str">
        <f t="shared" si="34"/>
        <v/>
      </c>
      <c r="S56" s="87" t="str">
        <f t="shared" si="35"/>
        <v/>
      </c>
      <c r="T56" s="89" t="str">
        <f t="shared" si="36"/>
        <v/>
      </c>
      <c r="U56" s="87" t="str">
        <f t="shared" si="37"/>
        <v/>
      </c>
      <c r="V56" s="89" t="str">
        <f t="shared" si="38"/>
        <v/>
      </c>
      <c r="W56" s="87" t="str">
        <f t="shared" si="39"/>
        <v/>
      </c>
      <c r="X56" s="86" t="str">
        <f t="shared" si="40"/>
        <v/>
      </c>
      <c r="Y56" s="92"/>
      <c r="Z56" s="97"/>
      <c r="AC56" s="81" t="e">
        <f>VLOOKUP(B56,栄養データ!$A$2:$J$482,1,)</f>
        <v>#N/A</v>
      </c>
      <c r="AD56" s="81" t="e">
        <f>VLOOKUP(B56,栄養データ!$A$2:$J$482,3,)</f>
        <v>#N/A</v>
      </c>
      <c r="AE56" s="81" t="e">
        <f>VLOOKUP(B56,栄養データ!$A$2:$J$482,4,)</f>
        <v>#N/A</v>
      </c>
      <c r="AF56" s="81" t="e">
        <f>VLOOKUP(B56,栄養データ!$A$2:$K$482,11,)</f>
        <v>#N/A</v>
      </c>
      <c r="AG56" s="81" t="e">
        <f>VLOOKUP(B56,栄養データ!$A$2:$J$482,5,)</f>
        <v>#N/A</v>
      </c>
      <c r="AH56" s="81" t="e">
        <f>VLOOKUP(B56,栄養データ!$A$2:$J$482,6,)</f>
        <v>#N/A</v>
      </c>
      <c r="AI56" s="81" t="e">
        <f>VLOOKUP(B56,栄養データ!$A$2:$J$482,7,)</f>
        <v>#N/A</v>
      </c>
      <c r="AJ56" s="81" t="e">
        <f>VLOOKUP(B56,栄養データ!$A$2:$J$482,8,)</f>
        <v>#N/A</v>
      </c>
      <c r="AK56" s="81" t="e">
        <f>VLOOKUP(B56,栄養データ!$A$2:$J$482,9,)</f>
        <v>#N/A</v>
      </c>
      <c r="AL56" s="81" t="e">
        <f>VLOOKUP(B56,栄養データ!$A$2:$J$482,10,)</f>
        <v>#N/A</v>
      </c>
    </row>
    <row r="57" spans="1:38" ht="14.25" customHeight="1" x14ac:dyDescent="0.25">
      <c r="A57" s="82"/>
      <c r="B57" s="83"/>
      <c r="C57" s="84"/>
      <c r="D57" s="85" t="str">
        <f t="shared" si="21"/>
        <v/>
      </c>
      <c r="E57" s="86" t="e">
        <f t="shared" si="22"/>
        <v>#N/A</v>
      </c>
      <c r="F57" s="87" t="str">
        <f t="shared" si="23"/>
        <v/>
      </c>
      <c r="G57" s="73" t="str">
        <f t="shared" si="24"/>
        <v/>
      </c>
      <c r="H57" s="88" t="str">
        <f t="shared" si="25"/>
        <v/>
      </c>
      <c r="I57" s="89" t="str">
        <f t="shared" si="26"/>
        <v/>
      </c>
      <c r="J57" s="90"/>
      <c r="K57" s="81" t="str">
        <f t="shared" si="41"/>
        <v/>
      </c>
      <c r="L57" s="86" t="e">
        <f t="shared" si="28"/>
        <v>#N/A</v>
      </c>
      <c r="M57" s="91" t="str">
        <f t="shared" si="29"/>
        <v/>
      </c>
      <c r="N57" s="86" t="str">
        <f t="shared" si="30"/>
        <v/>
      </c>
      <c r="O57" s="87" t="str">
        <f t="shared" si="31"/>
        <v/>
      </c>
      <c r="P57" s="89" t="str">
        <f t="shared" si="32"/>
        <v/>
      </c>
      <c r="Q57" s="87" t="str">
        <f t="shared" si="33"/>
        <v/>
      </c>
      <c r="R57" s="89" t="str">
        <f t="shared" si="34"/>
        <v/>
      </c>
      <c r="S57" s="87" t="str">
        <f t="shared" si="35"/>
        <v/>
      </c>
      <c r="T57" s="89" t="str">
        <f t="shared" si="36"/>
        <v/>
      </c>
      <c r="U57" s="87" t="str">
        <f t="shared" si="37"/>
        <v/>
      </c>
      <c r="V57" s="89" t="str">
        <f t="shared" si="38"/>
        <v/>
      </c>
      <c r="W57" s="87" t="str">
        <f t="shared" si="39"/>
        <v/>
      </c>
      <c r="X57" s="86" t="str">
        <f t="shared" si="40"/>
        <v/>
      </c>
      <c r="Y57" s="92"/>
      <c r="Z57" s="97"/>
      <c r="AC57" s="81" t="e">
        <f>VLOOKUP(B57,栄養データ!$A$2:$J$482,1,)</f>
        <v>#N/A</v>
      </c>
      <c r="AD57" s="81" t="e">
        <f>VLOOKUP(B57,栄養データ!$A$2:$J$482,3,)</f>
        <v>#N/A</v>
      </c>
      <c r="AE57" s="81" t="e">
        <f>VLOOKUP(B57,栄養データ!$A$2:$J$482,4,)</f>
        <v>#N/A</v>
      </c>
      <c r="AF57" s="81" t="e">
        <f>VLOOKUP(B57,栄養データ!$A$2:$K$482,11,)</f>
        <v>#N/A</v>
      </c>
      <c r="AG57" s="81" t="e">
        <f>VLOOKUP(B57,栄養データ!$A$2:$J$482,5,)</f>
        <v>#N/A</v>
      </c>
      <c r="AH57" s="81" t="e">
        <f>VLOOKUP(B57,栄養データ!$A$2:$J$482,6,)</f>
        <v>#N/A</v>
      </c>
      <c r="AI57" s="81" t="e">
        <f>VLOOKUP(B57,栄養データ!$A$2:$J$482,7,)</f>
        <v>#N/A</v>
      </c>
      <c r="AJ57" s="81" t="e">
        <f>VLOOKUP(B57,栄養データ!$A$2:$J$482,8,)</f>
        <v>#N/A</v>
      </c>
      <c r="AK57" s="81" t="e">
        <f>VLOOKUP(B57,栄養データ!$A$2:$J$482,9,)</f>
        <v>#N/A</v>
      </c>
      <c r="AL57" s="81" t="e">
        <f>VLOOKUP(B57,栄養データ!$A$2:$J$482,10,)</f>
        <v>#N/A</v>
      </c>
    </row>
    <row r="58" spans="1:38" ht="14.25" customHeight="1" x14ac:dyDescent="0.25">
      <c r="A58" s="82"/>
      <c r="B58" s="83"/>
      <c r="C58" s="84"/>
      <c r="D58" s="85" t="str">
        <f t="shared" si="21"/>
        <v/>
      </c>
      <c r="E58" s="86" t="e">
        <f t="shared" si="22"/>
        <v>#N/A</v>
      </c>
      <c r="F58" s="87" t="str">
        <f t="shared" si="23"/>
        <v/>
      </c>
      <c r="G58" s="73" t="str">
        <f t="shared" si="24"/>
        <v/>
      </c>
      <c r="H58" s="88" t="str">
        <f t="shared" si="25"/>
        <v/>
      </c>
      <c r="I58" s="89" t="str">
        <f t="shared" si="26"/>
        <v/>
      </c>
      <c r="J58" s="90"/>
      <c r="K58" s="81" t="str">
        <f t="shared" si="41"/>
        <v/>
      </c>
      <c r="L58" s="86" t="e">
        <f t="shared" si="28"/>
        <v>#N/A</v>
      </c>
      <c r="M58" s="91" t="str">
        <f t="shared" si="29"/>
        <v/>
      </c>
      <c r="N58" s="86" t="str">
        <f t="shared" si="30"/>
        <v/>
      </c>
      <c r="O58" s="87" t="str">
        <f t="shared" si="31"/>
        <v/>
      </c>
      <c r="P58" s="89" t="str">
        <f t="shared" si="32"/>
        <v/>
      </c>
      <c r="Q58" s="87" t="str">
        <f t="shared" si="33"/>
        <v/>
      </c>
      <c r="R58" s="89" t="str">
        <f t="shared" si="34"/>
        <v/>
      </c>
      <c r="S58" s="87" t="str">
        <f t="shared" si="35"/>
        <v/>
      </c>
      <c r="T58" s="89" t="str">
        <f t="shared" si="36"/>
        <v/>
      </c>
      <c r="U58" s="87" t="str">
        <f t="shared" si="37"/>
        <v/>
      </c>
      <c r="V58" s="89" t="str">
        <f t="shared" si="38"/>
        <v/>
      </c>
      <c r="W58" s="87" t="str">
        <f t="shared" si="39"/>
        <v/>
      </c>
      <c r="X58" s="86" t="str">
        <f t="shared" si="40"/>
        <v/>
      </c>
      <c r="Y58" s="92"/>
      <c r="Z58" s="97"/>
      <c r="AC58" s="81" t="e">
        <f>VLOOKUP(B58,栄養データ!$A$2:$J$482,1,)</f>
        <v>#N/A</v>
      </c>
      <c r="AD58" s="81" t="e">
        <f>VLOOKUP(B58,栄養データ!$A$2:$J$482,3,)</f>
        <v>#N/A</v>
      </c>
      <c r="AE58" s="81" t="e">
        <f>VLOOKUP(B58,栄養データ!$A$2:$J$482,4,)</f>
        <v>#N/A</v>
      </c>
      <c r="AF58" s="81" t="e">
        <f>VLOOKUP(B58,栄養データ!$A$2:$K$482,11,)</f>
        <v>#N/A</v>
      </c>
      <c r="AG58" s="81" t="e">
        <f>VLOOKUP(B58,栄養データ!$A$2:$J$482,5,)</f>
        <v>#N/A</v>
      </c>
      <c r="AH58" s="81" t="e">
        <f>VLOOKUP(B58,栄養データ!$A$2:$J$482,6,)</f>
        <v>#N/A</v>
      </c>
      <c r="AI58" s="81" t="e">
        <f>VLOOKUP(B58,栄養データ!$A$2:$J$482,7,)</f>
        <v>#N/A</v>
      </c>
      <c r="AJ58" s="81" t="e">
        <f>VLOOKUP(B58,栄養データ!$A$2:$J$482,8,)</f>
        <v>#N/A</v>
      </c>
      <c r="AK58" s="81" t="e">
        <f>VLOOKUP(B58,栄養データ!$A$2:$J$482,9,)</f>
        <v>#N/A</v>
      </c>
      <c r="AL58" s="81" t="e">
        <f>VLOOKUP(B58,栄養データ!$A$2:$J$482,10,)</f>
        <v>#N/A</v>
      </c>
    </row>
    <row r="59" spans="1:38" ht="14.25" customHeight="1" x14ac:dyDescent="0.25">
      <c r="A59" s="82"/>
      <c r="B59" s="83"/>
      <c r="C59" s="84"/>
      <c r="D59" s="85" t="str">
        <f t="shared" si="21"/>
        <v/>
      </c>
      <c r="E59" s="86" t="e">
        <f t="shared" si="22"/>
        <v>#N/A</v>
      </c>
      <c r="F59" s="87" t="str">
        <f t="shared" si="23"/>
        <v/>
      </c>
      <c r="G59" s="73" t="str">
        <f t="shared" si="24"/>
        <v/>
      </c>
      <c r="H59" s="88" t="str">
        <f t="shared" si="25"/>
        <v/>
      </c>
      <c r="I59" s="89" t="str">
        <f t="shared" si="26"/>
        <v/>
      </c>
      <c r="J59" s="90"/>
      <c r="K59" s="81" t="str">
        <f t="shared" si="41"/>
        <v/>
      </c>
      <c r="L59" s="86" t="e">
        <f t="shared" si="28"/>
        <v>#N/A</v>
      </c>
      <c r="M59" s="91" t="str">
        <f t="shared" si="29"/>
        <v/>
      </c>
      <c r="N59" s="86" t="str">
        <f t="shared" si="30"/>
        <v/>
      </c>
      <c r="O59" s="87" t="str">
        <f t="shared" si="31"/>
        <v/>
      </c>
      <c r="P59" s="89" t="str">
        <f t="shared" si="32"/>
        <v/>
      </c>
      <c r="Q59" s="87" t="str">
        <f t="shared" si="33"/>
        <v/>
      </c>
      <c r="R59" s="89" t="str">
        <f t="shared" si="34"/>
        <v/>
      </c>
      <c r="S59" s="87" t="str">
        <f>T59</f>
        <v/>
      </c>
      <c r="T59" s="89" t="str">
        <f t="shared" si="36"/>
        <v/>
      </c>
      <c r="U59" s="87" t="str">
        <f t="shared" si="37"/>
        <v/>
      </c>
      <c r="V59" s="89" t="str">
        <f t="shared" si="38"/>
        <v/>
      </c>
      <c r="W59" s="87" t="str">
        <f t="shared" si="39"/>
        <v/>
      </c>
      <c r="X59" s="86" t="str">
        <f t="shared" si="40"/>
        <v/>
      </c>
      <c r="Y59" s="92"/>
      <c r="Z59" s="97"/>
      <c r="AC59" s="81" t="e">
        <f>VLOOKUP(B59,栄養データ!$A$2:$J$482,1,)</f>
        <v>#N/A</v>
      </c>
      <c r="AD59" s="81" t="e">
        <f>VLOOKUP(B59,栄養データ!$A$2:$J$482,3,)</f>
        <v>#N/A</v>
      </c>
      <c r="AE59" s="81" t="e">
        <f>VLOOKUP(B59,栄養データ!$A$2:$J$482,4,)</f>
        <v>#N/A</v>
      </c>
      <c r="AF59" s="81" t="e">
        <f>VLOOKUP(B59,栄養データ!$A$2:$K$482,11,)</f>
        <v>#N/A</v>
      </c>
      <c r="AG59" s="81" t="e">
        <f>VLOOKUP(B59,栄養データ!$A$2:$J$482,5,)</f>
        <v>#N/A</v>
      </c>
      <c r="AH59" s="81" t="e">
        <f>VLOOKUP(B59,栄養データ!$A$2:$J$482,6,)</f>
        <v>#N/A</v>
      </c>
      <c r="AI59" s="81" t="e">
        <f>VLOOKUP(B59,栄養データ!$A$2:$J$482,7,)</f>
        <v>#N/A</v>
      </c>
      <c r="AJ59" s="81" t="e">
        <f>VLOOKUP(B59,栄養データ!$A$2:$J$482,8,)</f>
        <v>#N/A</v>
      </c>
      <c r="AK59" s="81" t="e">
        <f>VLOOKUP(B59,栄養データ!$A$2:$J$482,9,)</f>
        <v>#N/A</v>
      </c>
      <c r="AL59" s="81" t="e">
        <f>VLOOKUP(B59,栄養データ!$A$2:$J$482,10,)</f>
        <v>#N/A</v>
      </c>
    </row>
    <row r="60" spans="1:38" ht="14.25" customHeight="1" x14ac:dyDescent="0.25">
      <c r="A60" s="82"/>
      <c r="B60" s="83"/>
      <c r="C60" s="84"/>
      <c r="D60" s="85" t="str">
        <f t="shared" si="21"/>
        <v/>
      </c>
      <c r="E60" s="86" t="e">
        <f t="shared" si="22"/>
        <v>#N/A</v>
      </c>
      <c r="F60" s="87" t="str">
        <f t="shared" si="23"/>
        <v/>
      </c>
      <c r="G60" s="73" t="str">
        <f t="shared" si="24"/>
        <v/>
      </c>
      <c r="H60" s="88" t="str">
        <f t="shared" si="25"/>
        <v/>
      </c>
      <c r="I60" s="89" t="str">
        <f t="shared" si="26"/>
        <v/>
      </c>
      <c r="J60" s="90"/>
      <c r="K60" s="81" t="str">
        <f t="shared" si="41"/>
        <v/>
      </c>
      <c r="L60" s="86" t="e">
        <f t="shared" si="28"/>
        <v>#N/A</v>
      </c>
      <c r="M60" s="91" t="str">
        <f t="shared" si="29"/>
        <v/>
      </c>
      <c r="N60" s="86" t="str">
        <f t="shared" si="30"/>
        <v/>
      </c>
      <c r="O60" s="87" t="str">
        <f t="shared" si="31"/>
        <v/>
      </c>
      <c r="P60" s="89" t="str">
        <f t="shared" si="32"/>
        <v/>
      </c>
      <c r="Q60" s="87" t="str">
        <f t="shared" si="33"/>
        <v/>
      </c>
      <c r="R60" s="89" t="str">
        <f t="shared" si="34"/>
        <v/>
      </c>
      <c r="S60" s="87" t="str">
        <f t="shared" si="35"/>
        <v/>
      </c>
      <c r="T60" s="89" t="str">
        <f t="shared" si="36"/>
        <v/>
      </c>
      <c r="U60" s="87" t="str">
        <f t="shared" si="37"/>
        <v/>
      </c>
      <c r="V60" s="89" t="str">
        <f t="shared" si="38"/>
        <v/>
      </c>
      <c r="W60" s="87" t="str">
        <f t="shared" si="39"/>
        <v/>
      </c>
      <c r="X60" s="86" t="str">
        <f t="shared" si="40"/>
        <v/>
      </c>
      <c r="Y60" s="92"/>
      <c r="Z60" s="97"/>
      <c r="AC60" s="81" t="e">
        <f>VLOOKUP(B60,栄養データ!$A$2:$J$482,1,)</f>
        <v>#N/A</v>
      </c>
      <c r="AD60" s="81" t="e">
        <f>VLOOKUP(B60,栄養データ!$A$2:$J$482,3,)</f>
        <v>#N/A</v>
      </c>
      <c r="AE60" s="81" t="e">
        <f>VLOOKUP(B60,栄養データ!$A$2:$J$482,4,)</f>
        <v>#N/A</v>
      </c>
      <c r="AF60" s="81" t="e">
        <f>VLOOKUP(B60,栄養データ!$A$2:$K$482,11,)</f>
        <v>#N/A</v>
      </c>
      <c r="AG60" s="81" t="e">
        <f>VLOOKUP(B60,栄養データ!$A$2:$J$482,5,)</f>
        <v>#N/A</v>
      </c>
      <c r="AH60" s="81" t="e">
        <f>VLOOKUP(B60,栄養データ!$A$2:$J$482,6,)</f>
        <v>#N/A</v>
      </c>
      <c r="AI60" s="81" t="e">
        <f>VLOOKUP(B60,栄養データ!$A$2:$J$482,7,)</f>
        <v>#N/A</v>
      </c>
      <c r="AJ60" s="81" t="e">
        <f>VLOOKUP(B60,栄養データ!$A$2:$J$482,8,)</f>
        <v>#N/A</v>
      </c>
      <c r="AK60" s="81" t="e">
        <f>VLOOKUP(B60,栄養データ!$A$2:$J$482,9,)</f>
        <v>#N/A</v>
      </c>
      <c r="AL60" s="81" t="e">
        <f>VLOOKUP(B60,栄養データ!$A$2:$J$482,10,)</f>
        <v>#N/A</v>
      </c>
    </row>
    <row r="61" spans="1:38" ht="14.25" customHeight="1" x14ac:dyDescent="0.25">
      <c r="A61" s="82"/>
      <c r="B61" s="83"/>
      <c r="C61" s="84"/>
      <c r="D61" s="85" t="str">
        <f t="shared" si="21"/>
        <v/>
      </c>
      <c r="E61" s="86" t="e">
        <f t="shared" si="22"/>
        <v>#N/A</v>
      </c>
      <c r="F61" s="87" t="str">
        <f t="shared" si="23"/>
        <v/>
      </c>
      <c r="G61" s="73" t="str">
        <f t="shared" si="24"/>
        <v/>
      </c>
      <c r="H61" s="88" t="str">
        <f t="shared" si="25"/>
        <v/>
      </c>
      <c r="I61" s="89" t="str">
        <f t="shared" si="26"/>
        <v/>
      </c>
      <c r="J61" s="90"/>
      <c r="K61" s="81" t="str">
        <f t="shared" si="41"/>
        <v/>
      </c>
      <c r="L61" s="86" t="e">
        <f t="shared" si="28"/>
        <v>#N/A</v>
      </c>
      <c r="M61" s="91" t="str">
        <f t="shared" si="29"/>
        <v/>
      </c>
      <c r="N61" s="86" t="str">
        <f t="shared" si="30"/>
        <v/>
      </c>
      <c r="O61" s="87" t="str">
        <f t="shared" si="31"/>
        <v/>
      </c>
      <c r="P61" s="89" t="str">
        <f t="shared" si="32"/>
        <v/>
      </c>
      <c r="Q61" s="87" t="str">
        <f t="shared" si="33"/>
        <v/>
      </c>
      <c r="R61" s="89" t="str">
        <f t="shared" si="34"/>
        <v/>
      </c>
      <c r="S61" s="87" t="str">
        <f t="shared" si="35"/>
        <v/>
      </c>
      <c r="T61" s="89" t="str">
        <f t="shared" si="36"/>
        <v/>
      </c>
      <c r="U61" s="87" t="str">
        <f t="shared" si="37"/>
        <v/>
      </c>
      <c r="V61" s="89" t="str">
        <f t="shared" si="38"/>
        <v/>
      </c>
      <c r="W61" s="87" t="str">
        <f t="shared" si="39"/>
        <v/>
      </c>
      <c r="X61" s="86" t="str">
        <f t="shared" si="40"/>
        <v/>
      </c>
      <c r="Y61" s="92"/>
      <c r="Z61" s="97"/>
      <c r="AC61" s="81" t="e">
        <f>VLOOKUP(B61,栄養データ!$A$2:$J$482,1,)</f>
        <v>#N/A</v>
      </c>
      <c r="AD61" s="81" t="e">
        <f>VLOOKUP(B61,栄養データ!$A$2:$J$482,3,)</f>
        <v>#N/A</v>
      </c>
      <c r="AE61" s="81" t="e">
        <f>VLOOKUP(B61,栄養データ!$A$2:$J$482,4,)</f>
        <v>#N/A</v>
      </c>
      <c r="AF61" s="81" t="e">
        <f>VLOOKUP(B61,栄養データ!$A$2:$K$482,11,)</f>
        <v>#N/A</v>
      </c>
      <c r="AG61" s="81" t="e">
        <f>VLOOKUP(B61,栄養データ!$A$2:$J$482,5,)</f>
        <v>#N/A</v>
      </c>
      <c r="AH61" s="81" t="e">
        <f>VLOOKUP(B61,栄養データ!$A$2:$J$482,6,)</f>
        <v>#N/A</v>
      </c>
      <c r="AI61" s="81" t="e">
        <f>VLOOKUP(B61,栄養データ!$A$2:$J$482,7,)</f>
        <v>#N/A</v>
      </c>
      <c r="AJ61" s="81" t="e">
        <f>VLOOKUP(B61,栄養データ!$A$2:$J$482,8,)</f>
        <v>#N/A</v>
      </c>
      <c r="AK61" s="81" t="e">
        <f>VLOOKUP(B61,栄養データ!$A$2:$J$482,9,)</f>
        <v>#N/A</v>
      </c>
      <c r="AL61" s="81" t="e">
        <f>VLOOKUP(B61,栄養データ!$A$2:$J$482,10,)</f>
        <v>#N/A</v>
      </c>
    </row>
    <row r="62" spans="1:38" ht="14.25" customHeight="1" x14ac:dyDescent="0.25">
      <c r="A62" s="82"/>
      <c r="B62" s="83"/>
      <c r="C62" s="84"/>
      <c r="D62" s="85" t="str">
        <f t="shared" si="21"/>
        <v/>
      </c>
      <c r="E62" s="86" t="e">
        <f t="shared" si="22"/>
        <v>#N/A</v>
      </c>
      <c r="F62" s="87" t="str">
        <f t="shared" si="23"/>
        <v/>
      </c>
      <c r="G62" s="73" t="str">
        <f t="shared" si="24"/>
        <v/>
      </c>
      <c r="H62" s="88" t="str">
        <f t="shared" si="25"/>
        <v/>
      </c>
      <c r="I62" s="89" t="str">
        <f t="shared" si="26"/>
        <v/>
      </c>
      <c r="J62" s="90"/>
      <c r="K62" s="81" t="str">
        <f t="shared" si="41"/>
        <v/>
      </c>
      <c r="L62" s="86" t="e">
        <f t="shared" si="28"/>
        <v>#N/A</v>
      </c>
      <c r="M62" s="91" t="str">
        <f t="shared" si="29"/>
        <v/>
      </c>
      <c r="N62" s="86" t="str">
        <f t="shared" si="30"/>
        <v/>
      </c>
      <c r="O62" s="87" t="str">
        <f t="shared" si="31"/>
        <v/>
      </c>
      <c r="P62" s="89" t="str">
        <f t="shared" si="32"/>
        <v/>
      </c>
      <c r="Q62" s="87" t="str">
        <f t="shared" si="33"/>
        <v/>
      </c>
      <c r="R62" s="89" t="str">
        <f t="shared" si="34"/>
        <v/>
      </c>
      <c r="S62" s="87" t="str">
        <f t="shared" si="35"/>
        <v/>
      </c>
      <c r="T62" s="89" t="str">
        <f t="shared" si="36"/>
        <v/>
      </c>
      <c r="U62" s="87" t="str">
        <f t="shared" si="37"/>
        <v/>
      </c>
      <c r="V62" s="89" t="str">
        <f t="shared" si="38"/>
        <v/>
      </c>
      <c r="W62" s="87" t="str">
        <f t="shared" si="39"/>
        <v/>
      </c>
      <c r="X62" s="86" t="str">
        <f t="shared" si="40"/>
        <v/>
      </c>
      <c r="Y62" s="92"/>
      <c r="Z62" s="95"/>
      <c r="AC62" s="81" t="e">
        <f>VLOOKUP(B62,栄養データ!$A$2:$J$482,1,)</f>
        <v>#N/A</v>
      </c>
      <c r="AD62" s="81" t="e">
        <f>VLOOKUP(B62,栄養データ!$A$2:$J$482,3,)</f>
        <v>#N/A</v>
      </c>
      <c r="AE62" s="81" t="e">
        <f>VLOOKUP(B62,栄養データ!$A$2:$J$482,4,)</f>
        <v>#N/A</v>
      </c>
      <c r="AF62" s="81" t="e">
        <f>VLOOKUP(B62,栄養データ!$A$2:$K$482,11,)</f>
        <v>#N/A</v>
      </c>
      <c r="AG62" s="81" t="e">
        <f>VLOOKUP(B62,栄養データ!$A$2:$J$482,5,)</f>
        <v>#N/A</v>
      </c>
      <c r="AH62" s="81" t="e">
        <f>VLOOKUP(B62,栄養データ!$A$2:$J$482,6,)</f>
        <v>#N/A</v>
      </c>
      <c r="AI62" s="81" t="e">
        <f>VLOOKUP(B62,栄養データ!$A$2:$J$482,7,)</f>
        <v>#N/A</v>
      </c>
      <c r="AJ62" s="81" t="e">
        <f>VLOOKUP(B62,栄養データ!$A$2:$J$482,8,)</f>
        <v>#N/A</v>
      </c>
      <c r="AK62" s="81" t="e">
        <f>VLOOKUP(B62,栄養データ!$A$2:$J$482,9,)</f>
        <v>#N/A</v>
      </c>
      <c r="AL62" s="81" t="e">
        <f>VLOOKUP(B62,栄養データ!$A$2:$J$482,10,)</f>
        <v>#N/A</v>
      </c>
    </row>
    <row r="63" spans="1:38" ht="14.25" customHeight="1" x14ac:dyDescent="0.25">
      <c r="A63" s="98"/>
      <c r="B63" s="83"/>
      <c r="C63" s="84"/>
      <c r="D63" s="85" t="str">
        <f t="shared" si="21"/>
        <v/>
      </c>
      <c r="E63" s="86" t="e">
        <f t="shared" si="22"/>
        <v>#N/A</v>
      </c>
      <c r="F63" s="87" t="str">
        <f t="shared" si="23"/>
        <v/>
      </c>
      <c r="G63" s="73" t="str">
        <f t="shared" si="24"/>
        <v/>
      </c>
      <c r="H63" s="88" t="str">
        <f t="shared" si="25"/>
        <v/>
      </c>
      <c r="I63" s="89" t="str">
        <f t="shared" si="26"/>
        <v/>
      </c>
      <c r="J63" s="90"/>
      <c r="K63" s="81" t="str">
        <f t="shared" si="41"/>
        <v/>
      </c>
      <c r="L63" s="86" t="e">
        <f t="shared" si="28"/>
        <v>#N/A</v>
      </c>
      <c r="M63" s="91" t="str">
        <f t="shared" si="29"/>
        <v/>
      </c>
      <c r="N63" s="86" t="str">
        <f t="shared" si="30"/>
        <v/>
      </c>
      <c r="O63" s="87" t="str">
        <f t="shared" si="31"/>
        <v/>
      </c>
      <c r="P63" s="89" t="str">
        <f t="shared" si="32"/>
        <v/>
      </c>
      <c r="Q63" s="87" t="str">
        <f t="shared" si="33"/>
        <v/>
      </c>
      <c r="R63" s="89" t="str">
        <f t="shared" si="34"/>
        <v/>
      </c>
      <c r="S63" s="87" t="str">
        <f t="shared" si="35"/>
        <v/>
      </c>
      <c r="T63" s="89" t="str">
        <f t="shared" si="36"/>
        <v/>
      </c>
      <c r="U63" s="87" t="str">
        <f t="shared" si="37"/>
        <v/>
      </c>
      <c r="V63" s="89" t="str">
        <f t="shared" si="38"/>
        <v/>
      </c>
      <c r="W63" s="87" t="str">
        <f t="shared" si="39"/>
        <v/>
      </c>
      <c r="X63" s="86" t="str">
        <f t="shared" si="40"/>
        <v/>
      </c>
      <c r="Y63" s="92"/>
      <c r="Z63" s="95"/>
      <c r="AC63" s="81" t="e">
        <f>VLOOKUP(B63,栄養データ!$A$2:$J$482,1,)</f>
        <v>#N/A</v>
      </c>
      <c r="AD63" s="81" t="e">
        <f>VLOOKUP(B63,栄養データ!$A$2:$J$482,3,)</f>
        <v>#N/A</v>
      </c>
      <c r="AE63" s="81" t="e">
        <f>VLOOKUP(B63,栄養データ!$A$2:$J$482,4,)</f>
        <v>#N/A</v>
      </c>
      <c r="AF63" s="81" t="e">
        <f>VLOOKUP(B63,栄養データ!$A$2:$K$482,11,)</f>
        <v>#N/A</v>
      </c>
      <c r="AG63" s="81" t="e">
        <f>VLOOKUP(B63,栄養データ!$A$2:$J$482,5,)</f>
        <v>#N/A</v>
      </c>
      <c r="AH63" s="81" t="e">
        <f>VLOOKUP(B63,栄養データ!$A$2:$J$482,6,)</f>
        <v>#N/A</v>
      </c>
      <c r="AI63" s="81" t="e">
        <f>VLOOKUP(B63,栄養データ!$A$2:$J$482,7,)</f>
        <v>#N/A</v>
      </c>
      <c r="AJ63" s="81" t="e">
        <f>VLOOKUP(B63,栄養データ!$A$2:$J$482,8,)</f>
        <v>#N/A</v>
      </c>
      <c r="AK63" s="81" t="e">
        <f>VLOOKUP(B63,栄養データ!$A$2:$J$482,9,)</f>
        <v>#N/A</v>
      </c>
      <c r="AL63" s="81" t="e">
        <f>VLOOKUP(B63,栄養データ!$A$2:$J$482,10,)</f>
        <v>#N/A</v>
      </c>
    </row>
    <row r="64" spans="1:38" ht="14.25" customHeight="1" x14ac:dyDescent="0.25">
      <c r="A64" s="98"/>
      <c r="B64" s="83"/>
      <c r="C64" s="84"/>
      <c r="D64" s="85" t="str">
        <f t="shared" si="21"/>
        <v/>
      </c>
      <c r="E64" s="86" t="e">
        <f t="shared" si="22"/>
        <v>#N/A</v>
      </c>
      <c r="F64" s="87" t="str">
        <f t="shared" si="23"/>
        <v/>
      </c>
      <c r="G64" s="73" t="str">
        <f t="shared" si="24"/>
        <v/>
      </c>
      <c r="H64" s="88" t="str">
        <f t="shared" si="25"/>
        <v/>
      </c>
      <c r="I64" s="89" t="str">
        <f t="shared" si="26"/>
        <v/>
      </c>
      <c r="J64" s="90"/>
      <c r="K64" s="81" t="str">
        <f>IF(B64="","",L64)</f>
        <v/>
      </c>
      <c r="L64" s="86" t="e">
        <f t="shared" si="28"/>
        <v>#N/A</v>
      </c>
      <c r="M64" s="91" t="str">
        <f t="shared" si="29"/>
        <v/>
      </c>
      <c r="N64" s="86" t="str">
        <f t="shared" si="30"/>
        <v/>
      </c>
      <c r="O64" s="87" t="str">
        <f t="shared" si="31"/>
        <v/>
      </c>
      <c r="P64" s="89" t="str">
        <f t="shared" si="32"/>
        <v/>
      </c>
      <c r="Q64" s="87" t="str">
        <f t="shared" si="33"/>
        <v/>
      </c>
      <c r="R64" s="89" t="str">
        <f t="shared" si="34"/>
        <v/>
      </c>
      <c r="S64" s="87" t="str">
        <f t="shared" si="35"/>
        <v/>
      </c>
      <c r="T64" s="89" t="str">
        <f t="shared" si="36"/>
        <v/>
      </c>
      <c r="U64" s="87" t="str">
        <f t="shared" si="37"/>
        <v/>
      </c>
      <c r="V64" s="89" t="str">
        <f t="shared" si="38"/>
        <v/>
      </c>
      <c r="W64" s="87" t="str">
        <f t="shared" si="39"/>
        <v/>
      </c>
      <c r="X64" s="86" t="str">
        <f t="shared" si="40"/>
        <v/>
      </c>
      <c r="Y64" s="92"/>
      <c r="Z64" s="95"/>
      <c r="AC64" s="81" t="e">
        <f>VLOOKUP(B64,栄養データ!$A$2:$J$482,1,)</f>
        <v>#N/A</v>
      </c>
      <c r="AD64" s="81" t="e">
        <f>VLOOKUP(B64,栄養データ!$A$2:$J$482,3,)</f>
        <v>#N/A</v>
      </c>
      <c r="AE64" s="81" t="e">
        <f>VLOOKUP(B64,栄養データ!$A$2:$J$482,4,)</f>
        <v>#N/A</v>
      </c>
      <c r="AF64" s="81" t="e">
        <f>VLOOKUP(B64,栄養データ!$A$2:$K$482,11,)</f>
        <v>#N/A</v>
      </c>
      <c r="AG64" s="81" t="e">
        <f>VLOOKUP(B64,栄養データ!$A$2:$J$482,5,)</f>
        <v>#N/A</v>
      </c>
      <c r="AH64" s="81" t="e">
        <f>VLOOKUP(B64,栄養データ!$A$2:$J$482,6,)</f>
        <v>#N/A</v>
      </c>
      <c r="AI64" s="81" t="e">
        <f>VLOOKUP(B64,栄養データ!$A$2:$J$482,7,)</f>
        <v>#N/A</v>
      </c>
      <c r="AJ64" s="81" t="e">
        <f>VLOOKUP(B64,栄養データ!$A$2:$J$482,8,)</f>
        <v>#N/A</v>
      </c>
      <c r="AK64" s="81" t="e">
        <f>VLOOKUP(B64,栄養データ!$A$2:$J$482,9,)</f>
        <v>#N/A</v>
      </c>
      <c r="AL64" s="81" t="e">
        <f>VLOOKUP(B64,栄養データ!$A$2:$J$482,10,)</f>
        <v>#N/A</v>
      </c>
    </row>
    <row r="65" spans="1:38" ht="14.25" customHeight="1" x14ac:dyDescent="0.25">
      <c r="A65" s="98"/>
      <c r="B65" s="83"/>
      <c r="C65" s="84"/>
      <c r="D65" s="85" t="str">
        <f t="shared" si="21"/>
        <v/>
      </c>
      <c r="E65" s="86" t="e">
        <f t="shared" si="22"/>
        <v>#N/A</v>
      </c>
      <c r="F65" s="87" t="str">
        <f t="shared" si="23"/>
        <v/>
      </c>
      <c r="G65" s="73" t="str">
        <f t="shared" si="24"/>
        <v/>
      </c>
      <c r="H65" s="88" t="str">
        <f t="shared" si="25"/>
        <v/>
      </c>
      <c r="I65" s="89" t="str">
        <f t="shared" si="26"/>
        <v/>
      </c>
      <c r="J65" s="90"/>
      <c r="K65" s="81" t="str">
        <f>IF(B65="","",L65)</f>
        <v/>
      </c>
      <c r="L65" s="86" t="e">
        <f t="shared" si="28"/>
        <v>#N/A</v>
      </c>
      <c r="M65" s="91" t="str">
        <f t="shared" si="29"/>
        <v/>
      </c>
      <c r="N65" s="86" t="str">
        <f t="shared" si="30"/>
        <v/>
      </c>
      <c r="O65" s="87" t="str">
        <f t="shared" si="31"/>
        <v/>
      </c>
      <c r="P65" s="89" t="str">
        <f t="shared" si="32"/>
        <v/>
      </c>
      <c r="Q65" s="87" t="str">
        <f t="shared" si="33"/>
        <v/>
      </c>
      <c r="R65" s="89" t="str">
        <f t="shared" si="34"/>
        <v/>
      </c>
      <c r="S65" s="87" t="str">
        <f t="shared" si="35"/>
        <v/>
      </c>
      <c r="T65" s="89" t="str">
        <f t="shared" si="36"/>
        <v/>
      </c>
      <c r="U65" s="87" t="str">
        <f t="shared" si="37"/>
        <v/>
      </c>
      <c r="V65" s="89" t="str">
        <f t="shared" si="38"/>
        <v/>
      </c>
      <c r="W65" s="87" t="str">
        <f t="shared" si="39"/>
        <v/>
      </c>
      <c r="X65" s="86" t="str">
        <f t="shared" si="40"/>
        <v/>
      </c>
      <c r="Y65" s="92"/>
      <c r="Z65" s="99"/>
      <c r="AC65" s="81" t="e">
        <f>VLOOKUP(B65,栄養データ!$A$2:$J$482,1,)</f>
        <v>#N/A</v>
      </c>
      <c r="AD65" s="81" t="e">
        <f>VLOOKUP(B65,栄養データ!$A$2:$J$482,3,)</f>
        <v>#N/A</v>
      </c>
      <c r="AE65" s="81" t="e">
        <f>VLOOKUP(B65,栄養データ!$A$2:$J$482,4,)</f>
        <v>#N/A</v>
      </c>
      <c r="AF65" s="81" t="e">
        <f>VLOOKUP(B65,栄養データ!$A$2:$K$482,11,)</f>
        <v>#N/A</v>
      </c>
      <c r="AG65" s="81" t="e">
        <f>VLOOKUP(B65,栄養データ!$A$2:$J$482,5,)</f>
        <v>#N/A</v>
      </c>
      <c r="AH65" s="81" t="e">
        <f>VLOOKUP(B65,栄養データ!$A$2:$J$482,6,)</f>
        <v>#N/A</v>
      </c>
      <c r="AI65" s="81" t="e">
        <f>VLOOKUP(B65,栄養データ!$A$2:$J$482,7,)</f>
        <v>#N/A</v>
      </c>
      <c r="AJ65" s="81" t="e">
        <f>VLOOKUP(B65,栄養データ!$A$2:$J$482,8,)</f>
        <v>#N/A</v>
      </c>
      <c r="AK65" s="81" t="e">
        <f>VLOOKUP(B65,栄養データ!$A$2:$J$482,9,)</f>
        <v>#N/A</v>
      </c>
      <c r="AL65" s="81" t="e">
        <f>VLOOKUP(B65,栄養データ!$A$2:$J$482,10,)</f>
        <v>#N/A</v>
      </c>
    </row>
    <row r="66" spans="1:38" ht="14.25" customHeight="1" x14ac:dyDescent="0.25">
      <c r="A66" s="82"/>
      <c r="B66" s="83"/>
      <c r="C66" s="84"/>
      <c r="D66" s="85" t="str">
        <f t="shared" si="21"/>
        <v/>
      </c>
      <c r="E66" s="86" t="e">
        <f t="shared" si="22"/>
        <v>#N/A</v>
      </c>
      <c r="F66" s="87" t="str">
        <f t="shared" si="23"/>
        <v/>
      </c>
      <c r="G66" s="73" t="str">
        <f t="shared" si="24"/>
        <v/>
      </c>
      <c r="H66" s="88" t="str">
        <f t="shared" si="25"/>
        <v/>
      </c>
      <c r="I66" s="89" t="str">
        <f t="shared" si="26"/>
        <v/>
      </c>
      <c r="J66" s="90"/>
      <c r="K66" s="81" t="str">
        <f>IF(B66="","",L66)</f>
        <v/>
      </c>
      <c r="L66" s="86" t="e">
        <f t="shared" si="28"/>
        <v>#N/A</v>
      </c>
      <c r="M66" s="91" t="str">
        <f t="shared" si="29"/>
        <v/>
      </c>
      <c r="N66" s="86" t="str">
        <f t="shared" si="30"/>
        <v/>
      </c>
      <c r="O66" s="87" t="str">
        <f t="shared" si="31"/>
        <v/>
      </c>
      <c r="P66" s="89" t="str">
        <f t="shared" si="32"/>
        <v/>
      </c>
      <c r="Q66" s="87" t="str">
        <f t="shared" si="33"/>
        <v/>
      </c>
      <c r="R66" s="89" t="str">
        <f t="shared" si="34"/>
        <v/>
      </c>
      <c r="S66" s="87" t="str">
        <f t="shared" si="35"/>
        <v/>
      </c>
      <c r="T66" s="89" t="str">
        <f t="shared" si="36"/>
        <v/>
      </c>
      <c r="U66" s="87" t="str">
        <f t="shared" si="37"/>
        <v/>
      </c>
      <c r="V66" s="89" t="str">
        <f t="shared" si="38"/>
        <v/>
      </c>
      <c r="W66" s="87" t="str">
        <f t="shared" si="39"/>
        <v/>
      </c>
      <c r="X66" s="86" t="str">
        <f t="shared" si="40"/>
        <v/>
      </c>
      <c r="Y66" s="100"/>
      <c r="Z66" s="101"/>
      <c r="AC66" s="81" t="e">
        <f>VLOOKUP(B66,栄養データ!$A$2:$J$482,1,)</f>
        <v>#N/A</v>
      </c>
      <c r="AD66" s="81" t="e">
        <f>VLOOKUP(B66,栄養データ!$A$2:$J$482,3,)</f>
        <v>#N/A</v>
      </c>
      <c r="AE66" s="81" t="e">
        <f>VLOOKUP(B66,栄養データ!$A$2:$J$482,4,)</f>
        <v>#N/A</v>
      </c>
      <c r="AF66" s="81" t="e">
        <f>VLOOKUP(B66,栄養データ!$A$2:$K$482,11,)</f>
        <v>#N/A</v>
      </c>
      <c r="AG66" s="81" t="e">
        <f>VLOOKUP(B66,栄養データ!$A$2:$J$482,5,)</f>
        <v>#N/A</v>
      </c>
      <c r="AH66" s="81" t="e">
        <f>VLOOKUP(B66,栄養データ!$A$2:$J$482,6,)</f>
        <v>#N/A</v>
      </c>
      <c r="AI66" s="81" t="e">
        <f>VLOOKUP(B66,栄養データ!$A$2:$J$482,7,)</f>
        <v>#N/A</v>
      </c>
      <c r="AJ66" s="81" t="e">
        <f>VLOOKUP(B66,栄養データ!$A$2:$J$482,8,)</f>
        <v>#N/A</v>
      </c>
      <c r="AK66" s="81" t="e">
        <f>VLOOKUP(B66,栄養データ!$A$2:$J$482,9,)</f>
        <v>#N/A</v>
      </c>
      <c r="AL66" s="81" t="e">
        <f>VLOOKUP(B66,栄養データ!$A$2:$J$482,10,)</f>
        <v>#N/A</v>
      </c>
    </row>
    <row r="67" spans="1:38" ht="14.25" customHeight="1" x14ac:dyDescent="0.25">
      <c r="A67" s="82"/>
      <c r="B67" s="83"/>
      <c r="C67" s="84"/>
      <c r="D67" s="85" t="str">
        <f t="shared" si="21"/>
        <v/>
      </c>
      <c r="E67" s="86" t="e">
        <f t="shared" si="22"/>
        <v>#N/A</v>
      </c>
      <c r="F67" s="87" t="str">
        <f t="shared" si="23"/>
        <v/>
      </c>
      <c r="G67" s="73" t="str">
        <f t="shared" si="24"/>
        <v/>
      </c>
      <c r="H67" s="88" t="str">
        <f t="shared" si="25"/>
        <v/>
      </c>
      <c r="I67" s="89" t="str">
        <f t="shared" si="26"/>
        <v/>
      </c>
      <c r="J67" s="90"/>
      <c r="K67" s="81" t="str">
        <f t="shared" ref="K67:K80" si="42">IF(B67="","",L67)</f>
        <v/>
      </c>
      <c r="L67" s="86" t="e">
        <f t="shared" si="28"/>
        <v>#N/A</v>
      </c>
      <c r="M67" s="91" t="str">
        <f t="shared" si="29"/>
        <v/>
      </c>
      <c r="N67" s="86" t="str">
        <f t="shared" si="30"/>
        <v/>
      </c>
      <c r="O67" s="87" t="str">
        <f t="shared" si="31"/>
        <v/>
      </c>
      <c r="P67" s="89" t="str">
        <f t="shared" si="32"/>
        <v/>
      </c>
      <c r="Q67" s="87" t="str">
        <f t="shared" si="33"/>
        <v/>
      </c>
      <c r="R67" s="89" t="str">
        <f t="shared" si="34"/>
        <v/>
      </c>
      <c r="S67" s="87" t="str">
        <f t="shared" si="35"/>
        <v/>
      </c>
      <c r="T67" s="89" t="str">
        <f t="shared" si="36"/>
        <v/>
      </c>
      <c r="U67" s="87" t="str">
        <f t="shared" si="37"/>
        <v/>
      </c>
      <c r="V67" s="89" t="str">
        <f t="shared" si="38"/>
        <v/>
      </c>
      <c r="W67" s="87" t="str">
        <f t="shared" si="39"/>
        <v/>
      </c>
      <c r="X67" s="86" t="str">
        <f t="shared" si="40"/>
        <v/>
      </c>
      <c r="Y67" s="100"/>
      <c r="Z67" s="101"/>
      <c r="AC67" s="81" t="e">
        <f>VLOOKUP(B67,栄養データ!$A$2:$J$482,1,)</f>
        <v>#N/A</v>
      </c>
      <c r="AD67" s="81" t="e">
        <f>VLOOKUP(B67,栄養データ!$A$2:$J$482,3,)</f>
        <v>#N/A</v>
      </c>
      <c r="AE67" s="81" t="e">
        <f>VLOOKUP(B67,栄養データ!$A$2:$J$482,4,)</f>
        <v>#N/A</v>
      </c>
      <c r="AF67" s="81" t="e">
        <f>VLOOKUP(B67,栄養データ!$A$2:$K$482,11,)</f>
        <v>#N/A</v>
      </c>
      <c r="AG67" s="81" t="e">
        <f>VLOOKUP(B67,栄養データ!$A$2:$J$482,5,)</f>
        <v>#N/A</v>
      </c>
      <c r="AH67" s="81" t="e">
        <f>VLOOKUP(B67,栄養データ!$A$2:$J$482,6,)</f>
        <v>#N/A</v>
      </c>
      <c r="AI67" s="81" t="e">
        <f>VLOOKUP(B67,栄養データ!$A$2:$J$482,7,)</f>
        <v>#N/A</v>
      </c>
      <c r="AJ67" s="81" t="e">
        <f>VLOOKUP(B67,栄養データ!$A$2:$J$482,8,)</f>
        <v>#N/A</v>
      </c>
      <c r="AK67" s="81" t="e">
        <f>VLOOKUP(B67,栄養データ!$A$2:$J$482,9,)</f>
        <v>#N/A</v>
      </c>
      <c r="AL67" s="81" t="e">
        <f>VLOOKUP(B67,栄養データ!$A$2:$J$482,10,)</f>
        <v>#N/A</v>
      </c>
    </row>
    <row r="68" spans="1:38" ht="14.25" customHeight="1" x14ac:dyDescent="0.25">
      <c r="A68" s="82"/>
      <c r="B68" s="83"/>
      <c r="C68" s="84"/>
      <c r="D68" s="85" t="str">
        <f t="shared" si="21"/>
        <v/>
      </c>
      <c r="E68" s="86" t="e">
        <f t="shared" si="22"/>
        <v>#N/A</v>
      </c>
      <c r="F68" s="87" t="str">
        <f t="shared" si="23"/>
        <v/>
      </c>
      <c r="G68" s="73" t="str">
        <f t="shared" si="24"/>
        <v/>
      </c>
      <c r="H68" s="88" t="str">
        <f t="shared" si="25"/>
        <v/>
      </c>
      <c r="I68" s="89" t="str">
        <f t="shared" si="26"/>
        <v/>
      </c>
      <c r="J68" s="90"/>
      <c r="K68" s="81" t="str">
        <f t="shared" si="42"/>
        <v/>
      </c>
      <c r="L68" s="86" t="e">
        <f t="shared" si="28"/>
        <v>#N/A</v>
      </c>
      <c r="M68" s="91" t="str">
        <f t="shared" si="29"/>
        <v/>
      </c>
      <c r="N68" s="86" t="str">
        <f t="shared" si="30"/>
        <v/>
      </c>
      <c r="O68" s="87" t="str">
        <f t="shared" si="31"/>
        <v/>
      </c>
      <c r="P68" s="89" t="str">
        <f t="shared" si="32"/>
        <v/>
      </c>
      <c r="Q68" s="87" t="str">
        <f t="shared" si="33"/>
        <v/>
      </c>
      <c r="R68" s="89" t="str">
        <f t="shared" si="34"/>
        <v/>
      </c>
      <c r="S68" s="87" t="str">
        <f t="shared" si="35"/>
        <v/>
      </c>
      <c r="T68" s="89" t="str">
        <f t="shared" si="36"/>
        <v/>
      </c>
      <c r="U68" s="87" t="str">
        <f t="shared" si="37"/>
        <v/>
      </c>
      <c r="V68" s="89" t="str">
        <f t="shared" si="38"/>
        <v/>
      </c>
      <c r="W68" s="87" t="str">
        <f t="shared" si="39"/>
        <v/>
      </c>
      <c r="X68" s="86" t="str">
        <f t="shared" si="40"/>
        <v/>
      </c>
      <c r="Y68" s="100"/>
      <c r="Z68" s="101"/>
      <c r="AC68" s="81" t="e">
        <f>VLOOKUP(B68,栄養データ!$A$2:$J$482,1,)</f>
        <v>#N/A</v>
      </c>
      <c r="AD68" s="81" t="e">
        <f>VLOOKUP(B68,栄養データ!$A$2:$J$482,3,)</f>
        <v>#N/A</v>
      </c>
      <c r="AE68" s="81" t="e">
        <f>VLOOKUP(B68,栄養データ!$A$2:$J$482,4,)</f>
        <v>#N/A</v>
      </c>
      <c r="AF68" s="81" t="e">
        <f>VLOOKUP(B68,栄養データ!$A$2:$K$482,11,)</f>
        <v>#N/A</v>
      </c>
      <c r="AG68" s="81" t="e">
        <f>VLOOKUP(B68,栄養データ!$A$2:$J$482,5,)</f>
        <v>#N/A</v>
      </c>
      <c r="AH68" s="81" t="e">
        <f>VLOOKUP(B68,栄養データ!$A$2:$J$482,6,)</f>
        <v>#N/A</v>
      </c>
      <c r="AI68" s="81" t="e">
        <f>VLOOKUP(B68,栄養データ!$A$2:$J$482,7,)</f>
        <v>#N/A</v>
      </c>
      <c r="AJ68" s="81" t="e">
        <f>VLOOKUP(B68,栄養データ!$A$2:$J$482,8,)</f>
        <v>#N/A</v>
      </c>
      <c r="AK68" s="81" t="e">
        <f>VLOOKUP(B68,栄養データ!$A$2:$J$482,9,)</f>
        <v>#N/A</v>
      </c>
      <c r="AL68" s="81" t="e">
        <f>VLOOKUP(B68,栄養データ!$A$2:$J$482,10,)</f>
        <v>#N/A</v>
      </c>
    </row>
    <row r="69" spans="1:38" ht="14.25" customHeight="1" x14ac:dyDescent="0.25">
      <c r="A69" s="82"/>
      <c r="B69" s="83"/>
      <c r="C69" s="84"/>
      <c r="D69" s="85" t="str">
        <f t="shared" si="21"/>
        <v/>
      </c>
      <c r="E69" s="86" t="e">
        <f t="shared" si="22"/>
        <v>#N/A</v>
      </c>
      <c r="F69" s="87" t="str">
        <f t="shared" si="23"/>
        <v/>
      </c>
      <c r="G69" s="73" t="str">
        <f t="shared" si="24"/>
        <v/>
      </c>
      <c r="H69" s="88" t="str">
        <f t="shared" si="25"/>
        <v/>
      </c>
      <c r="I69" s="89" t="str">
        <f t="shared" si="26"/>
        <v/>
      </c>
      <c r="J69" s="90"/>
      <c r="K69" s="81" t="str">
        <f t="shared" si="42"/>
        <v/>
      </c>
      <c r="L69" s="86" t="e">
        <f t="shared" si="28"/>
        <v>#N/A</v>
      </c>
      <c r="M69" s="91" t="str">
        <f t="shared" si="29"/>
        <v/>
      </c>
      <c r="N69" s="86" t="str">
        <f t="shared" si="30"/>
        <v/>
      </c>
      <c r="O69" s="87" t="str">
        <f t="shared" si="31"/>
        <v/>
      </c>
      <c r="P69" s="89" t="str">
        <f t="shared" si="32"/>
        <v/>
      </c>
      <c r="Q69" s="87" t="str">
        <f t="shared" si="33"/>
        <v/>
      </c>
      <c r="R69" s="89" t="str">
        <f t="shared" si="34"/>
        <v/>
      </c>
      <c r="S69" s="87" t="str">
        <f t="shared" si="35"/>
        <v/>
      </c>
      <c r="T69" s="89" t="str">
        <f t="shared" si="36"/>
        <v/>
      </c>
      <c r="U69" s="87" t="str">
        <f t="shared" si="37"/>
        <v/>
      </c>
      <c r="V69" s="89" t="str">
        <f t="shared" si="38"/>
        <v/>
      </c>
      <c r="W69" s="87" t="str">
        <f t="shared" si="39"/>
        <v/>
      </c>
      <c r="X69" s="86" t="str">
        <f t="shared" si="40"/>
        <v/>
      </c>
      <c r="Y69" s="100"/>
      <c r="Z69" s="101"/>
      <c r="AC69" s="81" t="e">
        <f>VLOOKUP(B69,栄養データ!$A$2:$J$482,1,)</f>
        <v>#N/A</v>
      </c>
      <c r="AD69" s="81" t="e">
        <f>VLOOKUP(B69,栄養データ!$A$2:$J$482,3,)</f>
        <v>#N/A</v>
      </c>
      <c r="AE69" s="81" t="e">
        <f>VLOOKUP(B69,栄養データ!$A$2:$J$482,4,)</f>
        <v>#N/A</v>
      </c>
      <c r="AF69" s="81" t="e">
        <f>VLOOKUP(B69,栄養データ!$A$2:$K$482,11,)</f>
        <v>#N/A</v>
      </c>
      <c r="AG69" s="81" t="e">
        <f>VLOOKUP(B69,栄養データ!$A$2:$J$482,5,)</f>
        <v>#N/A</v>
      </c>
      <c r="AH69" s="81" t="e">
        <f>VLOOKUP(B69,栄養データ!$A$2:$J$482,6,)</f>
        <v>#N/A</v>
      </c>
      <c r="AI69" s="81" t="e">
        <f>VLOOKUP(B69,栄養データ!$A$2:$J$482,7,)</f>
        <v>#N/A</v>
      </c>
      <c r="AJ69" s="81" t="e">
        <f>VLOOKUP(B69,栄養データ!$A$2:$J$482,8,)</f>
        <v>#N/A</v>
      </c>
      <c r="AK69" s="81" t="e">
        <f>VLOOKUP(B69,栄養データ!$A$2:$J$482,9,)</f>
        <v>#N/A</v>
      </c>
      <c r="AL69" s="81" t="e">
        <f>VLOOKUP(B69,栄養データ!$A$2:$J$482,10,)</f>
        <v>#N/A</v>
      </c>
    </row>
    <row r="70" spans="1:38" ht="14.25" customHeight="1" x14ac:dyDescent="0.25">
      <c r="A70" s="82"/>
      <c r="B70" s="83"/>
      <c r="C70" s="84"/>
      <c r="D70" s="85" t="str">
        <f t="shared" si="21"/>
        <v/>
      </c>
      <c r="E70" s="86" t="e">
        <f t="shared" si="22"/>
        <v>#N/A</v>
      </c>
      <c r="F70" s="87" t="str">
        <f t="shared" si="23"/>
        <v/>
      </c>
      <c r="G70" s="73" t="str">
        <f t="shared" si="24"/>
        <v/>
      </c>
      <c r="H70" s="88" t="str">
        <f t="shared" si="25"/>
        <v/>
      </c>
      <c r="I70" s="89" t="str">
        <f t="shared" si="26"/>
        <v/>
      </c>
      <c r="J70" s="90"/>
      <c r="K70" s="81" t="str">
        <f t="shared" si="42"/>
        <v/>
      </c>
      <c r="L70" s="86" t="e">
        <f t="shared" si="28"/>
        <v>#N/A</v>
      </c>
      <c r="M70" s="91" t="str">
        <f t="shared" si="29"/>
        <v/>
      </c>
      <c r="N70" s="86" t="str">
        <f t="shared" si="30"/>
        <v/>
      </c>
      <c r="O70" s="87" t="str">
        <f t="shared" si="31"/>
        <v/>
      </c>
      <c r="P70" s="89" t="str">
        <f t="shared" si="32"/>
        <v/>
      </c>
      <c r="Q70" s="87" t="str">
        <f t="shared" si="33"/>
        <v/>
      </c>
      <c r="R70" s="89" t="str">
        <f t="shared" si="34"/>
        <v/>
      </c>
      <c r="S70" s="87" t="str">
        <f t="shared" si="35"/>
        <v/>
      </c>
      <c r="T70" s="89" t="str">
        <f t="shared" si="36"/>
        <v/>
      </c>
      <c r="U70" s="87" t="str">
        <f t="shared" si="37"/>
        <v/>
      </c>
      <c r="V70" s="89" t="str">
        <f t="shared" si="38"/>
        <v/>
      </c>
      <c r="W70" s="87" t="str">
        <f t="shared" si="39"/>
        <v/>
      </c>
      <c r="X70" s="86" t="str">
        <f t="shared" si="40"/>
        <v/>
      </c>
      <c r="Y70" s="100"/>
      <c r="Z70" s="101"/>
      <c r="AC70" s="81" t="e">
        <f>VLOOKUP(B70,栄養データ!$A$2:$J$482,1,)</f>
        <v>#N/A</v>
      </c>
      <c r="AD70" s="81" t="e">
        <f>VLOOKUP(B70,栄養データ!$A$2:$J$482,3,)</f>
        <v>#N/A</v>
      </c>
      <c r="AE70" s="81" t="e">
        <f>VLOOKUP(B70,栄養データ!$A$2:$J$482,4,)</f>
        <v>#N/A</v>
      </c>
      <c r="AF70" s="81" t="e">
        <f>VLOOKUP(B70,栄養データ!$A$2:$K$482,11,)</f>
        <v>#N/A</v>
      </c>
      <c r="AG70" s="81" t="e">
        <f>VLOOKUP(B70,栄養データ!$A$2:$J$482,5,)</f>
        <v>#N/A</v>
      </c>
      <c r="AH70" s="81" t="e">
        <f>VLOOKUP(B70,栄養データ!$A$2:$J$482,6,)</f>
        <v>#N/A</v>
      </c>
      <c r="AI70" s="81" t="e">
        <f>VLOOKUP(B70,栄養データ!$A$2:$J$482,7,)</f>
        <v>#N/A</v>
      </c>
      <c r="AJ70" s="81" t="e">
        <f>VLOOKUP(B70,栄養データ!$A$2:$J$482,8,)</f>
        <v>#N/A</v>
      </c>
      <c r="AK70" s="81" t="e">
        <f>VLOOKUP(B70,栄養データ!$A$2:$J$482,9,)</f>
        <v>#N/A</v>
      </c>
      <c r="AL70" s="81" t="e">
        <f>VLOOKUP(B70,栄養データ!$A$2:$J$482,10,)</f>
        <v>#N/A</v>
      </c>
    </row>
    <row r="71" spans="1:38" ht="14.25" customHeight="1" x14ac:dyDescent="0.25">
      <c r="A71" s="82"/>
      <c r="B71" s="83"/>
      <c r="C71" s="84"/>
      <c r="D71" s="85" t="str">
        <f t="shared" si="21"/>
        <v/>
      </c>
      <c r="E71" s="86" t="e">
        <f t="shared" si="22"/>
        <v>#N/A</v>
      </c>
      <c r="F71" s="87" t="str">
        <f t="shared" si="23"/>
        <v/>
      </c>
      <c r="G71" s="73" t="str">
        <f t="shared" si="24"/>
        <v/>
      </c>
      <c r="H71" s="88" t="str">
        <f t="shared" si="25"/>
        <v/>
      </c>
      <c r="I71" s="89" t="str">
        <f t="shared" si="26"/>
        <v/>
      </c>
      <c r="J71" s="90"/>
      <c r="K71" s="81" t="str">
        <f t="shared" si="42"/>
        <v/>
      </c>
      <c r="L71" s="86" t="e">
        <f t="shared" si="28"/>
        <v>#N/A</v>
      </c>
      <c r="M71" s="91" t="str">
        <f t="shared" si="29"/>
        <v/>
      </c>
      <c r="N71" s="86" t="str">
        <f t="shared" si="30"/>
        <v/>
      </c>
      <c r="O71" s="87" t="str">
        <f t="shared" si="31"/>
        <v/>
      </c>
      <c r="P71" s="89" t="str">
        <f t="shared" si="32"/>
        <v/>
      </c>
      <c r="Q71" s="87" t="str">
        <f t="shared" si="33"/>
        <v/>
      </c>
      <c r="R71" s="89" t="str">
        <f t="shared" si="34"/>
        <v/>
      </c>
      <c r="S71" s="87" t="str">
        <f t="shared" si="35"/>
        <v/>
      </c>
      <c r="T71" s="89" t="str">
        <f t="shared" si="36"/>
        <v/>
      </c>
      <c r="U71" s="87" t="str">
        <f t="shared" si="37"/>
        <v/>
      </c>
      <c r="V71" s="89" t="str">
        <f t="shared" si="38"/>
        <v/>
      </c>
      <c r="W71" s="87" t="str">
        <f t="shared" si="39"/>
        <v/>
      </c>
      <c r="X71" s="86" t="str">
        <f t="shared" si="40"/>
        <v/>
      </c>
      <c r="Y71" s="100"/>
      <c r="Z71" s="101"/>
      <c r="AC71" s="81" t="e">
        <f>VLOOKUP(B71,栄養データ!$A$2:$J$482,1,)</f>
        <v>#N/A</v>
      </c>
      <c r="AD71" s="81" t="e">
        <f>VLOOKUP(B71,栄養データ!$A$2:$J$482,3,)</f>
        <v>#N/A</v>
      </c>
      <c r="AE71" s="81" t="e">
        <f>VLOOKUP(B71,栄養データ!$A$2:$J$482,4,)</f>
        <v>#N/A</v>
      </c>
      <c r="AF71" s="81" t="e">
        <f>VLOOKUP(B71,栄養データ!$A$2:$K$482,11,)</f>
        <v>#N/A</v>
      </c>
      <c r="AG71" s="81" t="e">
        <f>VLOOKUP(B71,栄養データ!$A$2:$J$482,5,)</f>
        <v>#N/A</v>
      </c>
      <c r="AH71" s="81" t="e">
        <f>VLOOKUP(B71,栄養データ!$A$2:$J$482,6,)</f>
        <v>#N/A</v>
      </c>
      <c r="AI71" s="81" t="e">
        <f>VLOOKUP(B71,栄養データ!$A$2:$J$482,7,)</f>
        <v>#N/A</v>
      </c>
      <c r="AJ71" s="81" t="e">
        <f>VLOOKUP(B71,栄養データ!$A$2:$J$482,8,)</f>
        <v>#N/A</v>
      </c>
      <c r="AK71" s="81" t="e">
        <f>VLOOKUP(B71,栄養データ!$A$2:$J$482,9,)</f>
        <v>#N/A</v>
      </c>
      <c r="AL71" s="81" t="e">
        <f>VLOOKUP(B71,栄養データ!$A$2:$J$482,10,)</f>
        <v>#N/A</v>
      </c>
    </row>
    <row r="72" spans="1:38" ht="14.25" customHeight="1" x14ac:dyDescent="0.25">
      <c r="A72" s="82"/>
      <c r="B72" s="83"/>
      <c r="C72" s="84"/>
      <c r="D72" s="85" t="str">
        <f t="shared" si="21"/>
        <v/>
      </c>
      <c r="E72" s="86" t="e">
        <f t="shared" si="22"/>
        <v>#N/A</v>
      </c>
      <c r="F72" s="87" t="str">
        <f t="shared" si="23"/>
        <v/>
      </c>
      <c r="G72" s="73" t="str">
        <f t="shared" si="24"/>
        <v/>
      </c>
      <c r="H72" s="88" t="str">
        <f t="shared" si="25"/>
        <v/>
      </c>
      <c r="I72" s="89" t="str">
        <f t="shared" si="26"/>
        <v/>
      </c>
      <c r="J72" s="90"/>
      <c r="K72" s="81" t="str">
        <f t="shared" si="42"/>
        <v/>
      </c>
      <c r="L72" s="86" t="e">
        <f t="shared" si="28"/>
        <v>#N/A</v>
      </c>
      <c r="M72" s="91" t="str">
        <f t="shared" si="29"/>
        <v/>
      </c>
      <c r="N72" s="86" t="str">
        <f t="shared" si="30"/>
        <v/>
      </c>
      <c r="O72" s="87" t="str">
        <f t="shared" si="31"/>
        <v/>
      </c>
      <c r="P72" s="89" t="str">
        <f t="shared" si="32"/>
        <v/>
      </c>
      <c r="Q72" s="87" t="str">
        <f t="shared" si="33"/>
        <v/>
      </c>
      <c r="R72" s="89" t="str">
        <f t="shared" si="34"/>
        <v/>
      </c>
      <c r="S72" s="87" t="str">
        <f t="shared" si="35"/>
        <v/>
      </c>
      <c r="T72" s="89" t="str">
        <f t="shared" si="36"/>
        <v/>
      </c>
      <c r="U72" s="87" t="str">
        <f t="shared" si="37"/>
        <v/>
      </c>
      <c r="V72" s="89" t="str">
        <f t="shared" si="38"/>
        <v/>
      </c>
      <c r="W72" s="87" t="str">
        <f t="shared" si="39"/>
        <v/>
      </c>
      <c r="X72" s="86" t="str">
        <f t="shared" si="40"/>
        <v/>
      </c>
      <c r="Y72" s="100"/>
      <c r="Z72" s="101"/>
      <c r="AC72" s="81" t="e">
        <f>VLOOKUP(B72,栄養データ!$A$2:$J$482,1,)</f>
        <v>#N/A</v>
      </c>
      <c r="AD72" s="81" t="e">
        <f>VLOOKUP(B72,栄養データ!$A$2:$J$482,3,)</f>
        <v>#N/A</v>
      </c>
      <c r="AE72" s="81" t="e">
        <f>VLOOKUP(B72,栄養データ!$A$2:$J$482,4,)</f>
        <v>#N/A</v>
      </c>
      <c r="AF72" s="81" t="e">
        <f>VLOOKUP(B72,栄養データ!$A$2:$K$482,11,)</f>
        <v>#N/A</v>
      </c>
      <c r="AG72" s="81" t="e">
        <f>VLOOKUP(B72,栄養データ!$A$2:$J$482,5,)</f>
        <v>#N/A</v>
      </c>
      <c r="AH72" s="81" t="e">
        <f>VLOOKUP(B72,栄養データ!$A$2:$J$482,6,)</f>
        <v>#N/A</v>
      </c>
      <c r="AI72" s="81" t="e">
        <f>VLOOKUP(B72,栄養データ!$A$2:$J$482,7,)</f>
        <v>#N/A</v>
      </c>
      <c r="AJ72" s="81" t="e">
        <f>VLOOKUP(B72,栄養データ!$A$2:$J$482,8,)</f>
        <v>#N/A</v>
      </c>
      <c r="AK72" s="81" t="e">
        <f>VLOOKUP(B72,栄養データ!$A$2:$J$482,9,)</f>
        <v>#N/A</v>
      </c>
      <c r="AL72" s="81" t="e">
        <f>VLOOKUP(B72,栄養データ!$A$2:$J$482,10,)</f>
        <v>#N/A</v>
      </c>
    </row>
    <row r="73" spans="1:38" ht="14.25" customHeight="1" x14ac:dyDescent="0.25">
      <c r="A73" s="82"/>
      <c r="B73" s="83"/>
      <c r="C73" s="84"/>
      <c r="D73" s="85" t="str">
        <f t="shared" si="21"/>
        <v/>
      </c>
      <c r="E73" s="86" t="e">
        <f t="shared" si="22"/>
        <v>#N/A</v>
      </c>
      <c r="F73" s="87" t="str">
        <f t="shared" si="23"/>
        <v/>
      </c>
      <c r="G73" s="73" t="str">
        <f t="shared" si="24"/>
        <v/>
      </c>
      <c r="H73" s="88" t="str">
        <f t="shared" si="25"/>
        <v/>
      </c>
      <c r="I73" s="89" t="str">
        <f t="shared" si="26"/>
        <v/>
      </c>
      <c r="J73" s="90"/>
      <c r="K73" s="81" t="str">
        <f t="shared" si="42"/>
        <v/>
      </c>
      <c r="L73" s="86" t="e">
        <f t="shared" si="28"/>
        <v>#N/A</v>
      </c>
      <c r="M73" s="91" t="str">
        <f t="shared" si="29"/>
        <v/>
      </c>
      <c r="N73" s="86" t="str">
        <f t="shared" si="30"/>
        <v/>
      </c>
      <c r="O73" s="87" t="str">
        <f t="shared" si="31"/>
        <v/>
      </c>
      <c r="P73" s="89" t="str">
        <f t="shared" si="32"/>
        <v/>
      </c>
      <c r="Q73" s="87" t="str">
        <f t="shared" si="33"/>
        <v/>
      </c>
      <c r="R73" s="89" t="str">
        <f t="shared" si="34"/>
        <v/>
      </c>
      <c r="S73" s="87" t="str">
        <f t="shared" si="35"/>
        <v/>
      </c>
      <c r="T73" s="89" t="str">
        <f t="shared" si="36"/>
        <v/>
      </c>
      <c r="U73" s="87" t="str">
        <f t="shared" si="37"/>
        <v/>
      </c>
      <c r="V73" s="89" t="str">
        <f t="shared" si="38"/>
        <v/>
      </c>
      <c r="W73" s="87" t="str">
        <f t="shared" si="39"/>
        <v/>
      </c>
      <c r="X73" s="86" t="str">
        <f t="shared" si="40"/>
        <v/>
      </c>
      <c r="Y73" s="100"/>
      <c r="Z73" s="101"/>
      <c r="AC73" s="81" t="e">
        <f>VLOOKUP(B73,栄養データ!$A$2:$J$482,1,)</f>
        <v>#N/A</v>
      </c>
      <c r="AD73" s="81" t="e">
        <f>VLOOKUP(B73,栄養データ!$A$2:$J$482,3,)</f>
        <v>#N/A</v>
      </c>
      <c r="AE73" s="81" t="e">
        <f>VLOOKUP(B73,栄養データ!$A$2:$J$482,4,)</f>
        <v>#N/A</v>
      </c>
      <c r="AF73" s="81" t="e">
        <f>VLOOKUP(B73,栄養データ!$A$2:$K$482,11,)</f>
        <v>#N/A</v>
      </c>
      <c r="AG73" s="81" t="e">
        <f>VLOOKUP(B73,栄養データ!$A$2:$J$482,5,)</f>
        <v>#N/A</v>
      </c>
      <c r="AH73" s="81" t="e">
        <f>VLOOKUP(B73,栄養データ!$A$2:$J$482,6,)</f>
        <v>#N/A</v>
      </c>
      <c r="AI73" s="81" t="e">
        <f>VLOOKUP(B73,栄養データ!$A$2:$J$482,7,)</f>
        <v>#N/A</v>
      </c>
      <c r="AJ73" s="81" t="e">
        <f>VLOOKUP(B73,栄養データ!$A$2:$J$482,8,)</f>
        <v>#N/A</v>
      </c>
      <c r="AK73" s="81" t="e">
        <f>VLOOKUP(B73,栄養データ!$A$2:$J$482,9,)</f>
        <v>#N/A</v>
      </c>
      <c r="AL73" s="81" t="e">
        <f>VLOOKUP(B73,栄養データ!$A$2:$J$482,10,)</f>
        <v>#N/A</v>
      </c>
    </row>
    <row r="74" spans="1:38" ht="14.25" customHeight="1" x14ac:dyDescent="0.25">
      <c r="A74" s="82"/>
      <c r="B74" s="83"/>
      <c r="C74" s="84"/>
      <c r="D74" s="85" t="str">
        <f t="shared" si="21"/>
        <v/>
      </c>
      <c r="E74" s="86" t="e">
        <f t="shared" si="22"/>
        <v>#N/A</v>
      </c>
      <c r="F74" s="87" t="str">
        <f t="shared" si="23"/>
        <v/>
      </c>
      <c r="G74" s="73" t="str">
        <f t="shared" si="24"/>
        <v/>
      </c>
      <c r="H74" s="88" t="str">
        <f t="shared" si="25"/>
        <v/>
      </c>
      <c r="I74" s="89" t="str">
        <f t="shared" si="26"/>
        <v/>
      </c>
      <c r="J74" s="90"/>
      <c r="K74" s="81" t="str">
        <f t="shared" si="42"/>
        <v/>
      </c>
      <c r="L74" s="86" t="e">
        <f t="shared" si="28"/>
        <v>#N/A</v>
      </c>
      <c r="M74" s="91" t="str">
        <f t="shared" si="29"/>
        <v/>
      </c>
      <c r="N74" s="86" t="str">
        <f t="shared" si="30"/>
        <v/>
      </c>
      <c r="O74" s="87" t="str">
        <f t="shared" si="31"/>
        <v/>
      </c>
      <c r="P74" s="89" t="str">
        <f t="shared" si="32"/>
        <v/>
      </c>
      <c r="Q74" s="87" t="str">
        <f t="shared" si="33"/>
        <v/>
      </c>
      <c r="R74" s="89" t="str">
        <f t="shared" si="34"/>
        <v/>
      </c>
      <c r="S74" s="87" t="str">
        <f t="shared" si="35"/>
        <v/>
      </c>
      <c r="T74" s="89" t="str">
        <f t="shared" si="36"/>
        <v/>
      </c>
      <c r="U74" s="87" t="str">
        <f t="shared" si="37"/>
        <v/>
      </c>
      <c r="V74" s="89" t="str">
        <f t="shared" si="38"/>
        <v/>
      </c>
      <c r="W74" s="87" t="str">
        <f t="shared" si="39"/>
        <v/>
      </c>
      <c r="X74" s="86" t="str">
        <f t="shared" si="40"/>
        <v/>
      </c>
      <c r="Y74" s="100"/>
      <c r="Z74" s="101"/>
      <c r="AC74" s="81" t="e">
        <f>VLOOKUP(B74,栄養データ!$A$2:$J$482,1,)</f>
        <v>#N/A</v>
      </c>
      <c r="AD74" s="81" t="e">
        <f>VLOOKUP(B74,栄養データ!$A$2:$J$482,3,)</f>
        <v>#N/A</v>
      </c>
      <c r="AE74" s="81" t="e">
        <f>VLOOKUP(B74,栄養データ!$A$2:$J$482,4,)</f>
        <v>#N/A</v>
      </c>
      <c r="AF74" s="81" t="e">
        <f>VLOOKUP(B74,栄養データ!$A$2:$K$482,11,)</f>
        <v>#N/A</v>
      </c>
      <c r="AG74" s="81" t="e">
        <f>VLOOKUP(B74,栄養データ!$A$2:$J$482,5,)</f>
        <v>#N/A</v>
      </c>
      <c r="AH74" s="81" t="e">
        <f>VLOOKUP(B74,栄養データ!$A$2:$J$482,6,)</f>
        <v>#N/A</v>
      </c>
      <c r="AI74" s="81" t="e">
        <f>VLOOKUP(B74,栄養データ!$A$2:$J$482,7,)</f>
        <v>#N/A</v>
      </c>
      <c r="AJ74" s="81" t="e">
        <f>VLOOKUP(B74,栄養データ!$A$2:$J$482,8,)</f>
        <v>#N/A</v>
      </c>
      <c r="AK74" s="81" t="e">
        <f>VLOOKUP(B74,栄養データ!$A$2:$J$482,9,)</f>
        <v>#N/A</v>
      </c>
      <c r="AL74" s="81" t="e">
        <f>VLOOKUP(B74,栄養データ!$A$2:$J$482,10,)</f>
        <v>#N/A</v>
      </c>
    </row>
    <row r="75" spans="1:38" ht="14.25" customHeight="1" x14ac:dyDescent="0.25">
      <c r="A75" s="82"/>
      <c r="B75" s="83"/>
      <c r="C75" s="84"/>
      <c r="D75" s="85" t="str">
        <f t="shared" si="21"/>
        <v/>
      </c>
      <c r="E75" s="86" t="e">
        <f t="shared" si="22"/>
        <v>#N/A</v>
      </c>
      <c r="F75" s="87" t="str">
        <f t="shared" si="23"/>
        <v/>
      </c>
      <c r="G75" s="73" t="str">
        <f t="shared" si="24"/>
        <v/>
      </c>
      <c r="H75" s="88" t="str">
        <f t="shared" si="25"/>
        <v/>
      </c>
      <c r="I75" s="89" t="str">
        <f t="shared" si="26"/>
        <v/>
      </c>
      <c r="J75" s="90"/>
      <c r="K75" s="81" t="str">
        <f t="shared" si="42"/>
        <v/>
      </c>
      <c r="L75" s="86" t="e">
        <f t="shared" si="28"/>
        <v>#N/A</v>
      </c>
      <c r="M75" s="91" t="str">
        <f t="shared" si="29"/>
        <v/>
      </c>
      <c r="N75" s="86" t="str">
        <f t="shared" si="30"/>
        <v/>
      </c>
      <c r="O75" s="87" t="str">
        <f t="shared" si="31"/>
        <v/>
      </c>
      <c r="P75" s="89" t="str">
        <f t="shared" si="32"/>
        <v/>
      </c>
      <c r="Q75" s="87" t="str">
        <f t="shared" si="33"/>
        <v/>
      </c>
      <c r="R75" s="89" t="str">
        <f t="shared" si="34"/>
        <v/>
      </c>
      <c r="S75" s="87" t="str">
        <f t="shared" si="35"/>
        <v/>
      </c>
      <c r="T75" s="89" t="str">
        <f t="shared" si="36"/>
        <v/>
      </c>
      <c r="U75" s="87" t="str">
        <f t="shared" si="37"/>
        <v/>
      </c>
      <c r="V75" s="89" t="str">
        <f t="shared" si="38"/>
        <v/>
      </c>
      <c r="W75" s="87" t="str">
        <f t="shared" si="39"/>
        <v/>
      </c>
      <c r="X75" s="86" t="str">
        <f t="shared" si="40"/>
        <v/>
      </c>
      <c r="Y75" s="100"/>
      <c r="Z75" s="101"/>
      <c r="AC75" s="81" t="e">
        <f>VLOOKUP(B75,栄養データ!$A$2:$J$482,1,)</f>
        <v>#N/A</v>
      </c>
      <c r="AD75" s="81" t="e">
        <f>VLOOKUP(B75,栄養データ!$A$2:$J$482,3,)</f>
        <v>#N/A</v>
      </c>
      <c r="AE75" s="81" t="e">
        <f>VLOOKUP(B75,栄養データ!$A$2:$J$482,4,)</f>
        <v>#N/A</v>
      </c>
      <c r="AF75" s="81" t="e">
        <f>VLOOKUP(B75,栄養データ!$A$2:$K$482,11,)</f>
        <v>#N/A</v>
      </c>
      <c r="AG75" s="81" t="e">
        <f>VLOOKUP(B75,栄養データ!$A$2:$J$482,5,)</f>
        <v>#N/A</v>
      </c>
      <c r="AH75" s="81" t="e">
        <f>VLOOKUP(B75,栄養データ!$A$2:$J$482,6,)</f>
        <v>#N/A</v>
      </c>
      <c r="AI75" s="81" t="e">
        <f>VLOOKUP(B75,栄養データ!$A$2:$J$482,7,)</f>
        <v>#N/A</v>
      </c>
      <c r="AJ75" s="81" t="e">
        <f>VLOOKUP(B75,栄養データ!$A$2:$J$482,8,)</f>
        <v>#N/A</v>
      </c>
      <c r="AK75" s="81" t="e">
        <f>VLOOKUP(B75,栄養データ!$A$2:$J$482,9,)</f>
        <v>#N/A</v>
      </c>
      <c r="AL75" s="81" t="e">
        <f>VLOOKUP(B75,栄養データ!$A$2:$J$482,10,)</f>
        <v>#N/A</v>
      </c>
    </row>
    <row r="76" spans="1:38" ht="14.25" customHeight="1" x14ac:dyDescent="0.25">
      <c r="A76" s="82"/>
      <c r="B76" s="83"/>
      <c r="C76" s="84"/>
      <c r="D76" s="85" t="str">
        <f t="shared" si="21"/>
        <v/>
      </c>
      <c r="E76" s="86" t="e">
        <f t="shared" si="22"/>
        <v>#N/A</v>
      </c>
      <c r="F76" s="87" t="str">
        <f t="shared" si="23"/>
        <v/>
      </c>
      <c r="G76" s="73" t="str">
        <f t="shared" si="24"/>
        <v/>
      </c>
      <c r="H76" s="88" t="str">
        <f t="shared" si="25"/>
        <v/>
      </c>
      <c r="I76" s="89" t="str">
        <f t="shared" si="26"/>
        <v/>
      </c>
      <c r="J76" s="90"/>
      <c r="K76" s="81" t="str">
        <f t="shared" si="42"/>
        <v/>
      </c>
      <c r="L76" s="86" t="e">
        <f t="shared" si="28"/>
        <v>#N/A</v>
      </c>
      <c r="M76" s="91" t="str">
        <f t="shared" si="29"/>
        <v/>
      </c>
      <c r="N76" s="86" t="str">
        <f t="shared" si="30"/>
        <v/>
      </c>
      <c r="O76" s="87" t="str">
        <f t="shared" si="31"/>
        <v/>
      </c>
      <c r="P76" s="89" t="str">
        <f t="shared" si="32"/>
        <v/>
      </c>
      <c r="Q76" s="87" t="str">
        <f t="shared" si="33"/>
        <v/>
      </c>
      <c r="R76" s="89" t="str">
        <f t="shared" si="34"/>
        <v/>
      </c>
      <c r="S76" s="87" t="str">
        <f t="shared" si="35"/>
        <v/>
      </c>
      <c r="T76" s="89" t="str">
        <f t="shared" si="36"/>
        <v/>
      </c>
      <c r="U76" s="87" t="str">
        <f t="shared" si="37"/>
        <v/>
      </c>
      <c r="V76" s="89" t="str">
        <f t="shared" si="38"/>
        <v/>
      </c>
      <c r="W76" s="87" t="str">
        <f t="shared" si="39"/>
        <v/>
      </c>
      <c r="X76" s="86" t="str">
        <f t="shared" si="40"/>
        <v/>
      </c>
      <c r="Y76" s="100"/>
      <c r="Z76" s="101"/>
      <c r="AC76" s="81" t="e">
        <f>VLOOKUP(B76,栄養データ!$A$2:$J$482,1,)</f>
        <v>#N/A</v>
      </c>
      <c r="AD76" s="81" t="e">
        <f>VLOOKUP(B76,栄養データ!$A$2:$J$482,3,)</f>
        <v>#N/A</v>
      </c>
      <c r="AE76" s="81" t="e">
        <f>VLOOKUP(B76,栄養データ!$A$2:$J$482,4,)</f>
        <v>#N/A</v>
      </c>
      <c r="AF76" s="81" t="e">
        <f>VLOOKUP(B76,栄養データ!$A$2:$K$482,11,)</f>
        <v>#N/A</v>
      </c>
      <c r="AG76" s="81" t="e">
        <f>VLOOKUP(B76,栄養データ!$A$2:$J$482,5,)</f>
        <v>#N/A</v>
      </c>
      <c r="AH76" s="81" t="e">
        <f>VLOOKUP(B76,栄養データ!$A$2:$J$482,6,)</f>
        <v>#N/A</v>
      </c>
      <c r="AI76" s="81" t="e">
        <f>VLOOKUP(B76,栄養データ!$A$2:$J$482,7,)</f>
        <v>#N/A</v>
      </c>
      <c r="AJ76" s="81" t="e">
        <f>VLOOKUP(B76,栄養データ!$A$2:$J$482,8,)</f>
        <v>#N/A</v>
      </c>
      <c r="AK76" s="81" t="e">
        <f>VLOOKUP(B76,栄養データ!$A$2:$J$482,9,)</f>
        <v>#N/A</v>
      </c>
      <c r="AL76" s="81" t="e">
        <f>VLOOKUP(B76,栄養データ!$A$2:$J$482,10,)</f>
        <v>#N/A</v>
      </c>
    </row>
    <row r="77" spans="1:38" ht="14.25" customHeight="1" x14ac:dyDescent="0.25">
      <c r="A77" s="82"/>
      <c r="B77" s="83"/>
      <c r="C77" s="84"/>
      <c r="D77" s="85" t="str">
        <f t="shared" si="21"/>
        <v/>
      </c>
      <c r="E77" s="86" t="e">
        <f t="shared" si="22"/>
        <v>#N/A</v>
      </c>
      <c r="F77" s="87" t="str">
        <f t="shared" si="23"/>
        <v/>
      </c>
      <c r="G77" s="73" t="str">
        <f t="shared" si="24"/>
        <v/>
      </c>
      <c r="H77" s="88" t="str">
        <f t="shared" si="25"/>
        <v/>
      </c>
      <c r="I77" s="89" t="str">
        <f t="shared" si="26"/>
        <v/>
      </c>
      <c r="J77" s="90"/>
      <c r="K77" s="81" t="str">
        <f t="shared" si="42"/>
        <v/>
      </c>
      <c r="L77" s="86" t="e">
        <f t="shared" si="28"/>
        <v>#N/A</v>
      </c>
      <c r="M77" s="91" t="str">
        <f t="shared" si="29"/>
        <v/>
      </c>
      <c r="N77" s="86" t="str">
        <f t="shared" si="30"/>
        <v/>
      </c>
      <c r="O77" s="87" t="str">
        <f t="shared" si="31"/>
        <v/>
      </c>
      <c r="P77" s="89" t="str">
        <f t="shared" si="32"/>
        <v/>
      </c>
      <c r="Q77" s="87" t="str">
        <f t="shared" si="33"/>
        <v/>
      </c>
      <c r="R77" s="89" t="str">
        <f t="shared" si="34"/>
        <v/>
      </c>
      <c r="S77" s="87" t="str">
        <f t="shared" si="35"/>
        <v/>
      </c>
      <c r="T77" s="89" t="str">
        <f t="shared" si="36"/>
        <v/>
      </c>
      <c r="U77" s="87" t="str">
        <f t="shared" si="37"/>
        <v/>
      </c>
      <c r="V77" s="89" t="str">
        <f t="shared" si="38"/>
        <v/>
      </c>
      <c r="W77" s="87" t="str">
        <f t="shared" si="39"/>
        <v/>
      </c>
      <c r="X77" s="86" t="str">
        <f t="shared" si="40"/>
        <v/>
      </c>
      <c r="Y77" s="100"/>
      <c r="Z77" s="101"/>
      <c r="AC77" s="81" t="e">
        <f>VLOOKUP(B77,栄養データ!$A$2:$J$482,1,)</f>
        <v>#N/A</v>
      </c>
      <c r="AD77" s="81" t="e">
        <f>VLOOKUP(B77,栄養データ!$A$2:$J$482,3,)</f>
        <v>#N/A</v>
      </c>
      <c r="AE77" s="81" t="e">
        <f>VLOOKUP(B77,栄養データ!$A$2:$J$482,4,)</f>
        <v>#N/A</v>
      </c>
      <c r="AF77" s="81" t="e">
        <f>VLOOKUP(B77,栄養データ!$A$2:$K$482,11,)</f>
        <v>#N/A</v>
      </c>
      <c r="AG77" s="81" t="e">
        <f>VLOOKUP(B77,栄養データ!$A$2:$J$482,5,)</f>
        <v>#N/A</v>
      </c>
      <c r="AH77" s="81" t="e">
        <f>VLOOKUP(B77,栄養データ!$A$2:$J$482,6,)</f>
        <v>#N/A</v>
      </c>
      <c r="AI77" s="81" t="e">
        <f>VLOOKUP(B77,栄養データ!$A$2:$J$482,7,)</f>
        <v>#N/A</v>
      </c>
      <c r="AJ77" s="81" t="e">
        <f>VLOOKUP(B77,栄養データ!$A$2:$J$482,8,)</f>
        <v>#N/A</v>
      </c>
      <c r="AK77" s="81" t="e">
        <f>VLOOKUP(B77,栄養データ!$A$2:$J$482,9,)</f>
        <v>#N/A</v>
      </c>
      <c r="AL77" s="81" t="e">
        <f>VLOOKUP(B77,栄養データ!$A$2:$J$482,10,)</f>
        <v>#N/A</v>
      </c>
    </row>
    <row r="78" spans="1:38" ht="14.25" customHeight="1" x14ac:dyDescent="0.25">
      <c r="A78" s="82"/>
      <c r="B78" s="83"/>
      <c r="C78" s="84"/>
      <c r="D78" s="85" t="str">
        <f t="shared" si="21"/>
        <v/>
      </c>
      <c r="E78" s="86" t="e">
        <f t="shared" si="22"/>
        <v>#N/A</v>
      </c>
      <c r="F78" s="87" t="str">
        <f t="shared" si="23"/>
        <v/>
      </c>
      <c r="G78" s="73" t="str">
        <f t="shared" si="24"/>
        <v/>
      </c>
      <c r="H78" s="88" t="str">
        <f t="shared" si="25"/>
        <v/>
      </c>
      <c r="I78" s="89" t="str">
        <f t="shared" si="26"/>
        <v/>
      </c>
      <c r="J78" s="90"/>
      <c r="K78" s="81" t="str">
        <f t="shared" si="42"/>
        <v/>
      </c>
      <c r="L78" s="86" t="e">
        <f t="shared" si="28"/>
        <v>#N/A</v>
      </c>
      <c r="M78" s="91" t="str">
        <f t="shared" si="29"/>
        <v/>
      </c>
      <c r="N78" s="86" t="str">
        <f t="shared" si="30"/>
        <v/>
      </c>
      <c r="O78" s="87" t="str">
        <f t="shared" si="31"/>
        <v/>
      </c>
      <c r="P78" s="89" t="str">
        <f t="shared" si="32"/>
        <v/>
      </c>
      <c r="Q78" s="87" t="str">
        <f t="shared" si="33"/>
        <v/>
      </c>
      <c r="R78" s="89" t="str">
        <f t="shared" si="34"/>
        <v/>
      </c>
      <c r="S78" s="87" t="str">
        <f t="shared" si="35"/>
        <v/>
      </c>
      <c r="T78" s="89" t="str">
        <f t="shared" si="36"/>
        <v/>
      </c>
      <c r="U78" s="87" t="str">
        <f t="shared" si="37"/>
        <v/>
      </c>
      <c r="V78" s="89" t="str">
        <f t="shared" si="38"/>
        <v/>
      </c>
      <c r="W78" s="87" t="str">
        <f t="shared" si="39"/>
        <v/>
      </c>
      <c r="X78" s="86" t="str">
        <f t="shared" si="40"/>
        <v/>
      </c>
      <c r="Y78" s="100"/>
      <c r="Z78" s="101"/>
      <c r="AC78" s="81" t="e">
        <f>VLOOKUP(B78,栄養データ!$A$2:$J$482,1,)</f>
        <v>#N/A</v>
      </c>
      <c r="AD78" s="81" t="e">
        <f>VLOOKUP(B78,栄養データ!$A$2:$J$482,3,)</f>
        <v>#N/A</v>
      </c>
      <c r="AE78" s="81" t="e">
        <f>VLOOKUP(B78,栄養データ!$A$2:$J$482,4,)</f>
        <v>#N/A</v>
      </c>
      <c r="AF78" s="81" t="e">
        <f>VLOOKUP(B78,栄養データ!$A$2:$K$482,11,)</f>
        <v>#N/A</v>
      </c>
      <c r="AG78" s="81" t="e">
        <f>VLOOKUP(B78,栄養データ!$A$2:$J$482,5,)</f>
        <v>#N/A</v>
      </c>
      <c r="AH78" s="81" t="e">
        <f>VLOOKUP(B78,栄養データ!$A$2:$J$482,6,)</f>
        <v>#N/A</v>
      </c>
      <c r="AI78" s="81" t="e">
        <f>VLOOKUP(B78,栄養データ!$A$2:$J$482,7,)</f>
        <v>#N/A</v>
      </c>
      <c r="AJ78" s="81" t="e">
        <f>VLOOKUP(B78,栄養データ!$A$2:$J$482,8,)</f>
        <v>#N/A</v>
      </c>
      <c r="AK78" s="81" t="e">
        <f>VLOOKUP(B78,栄養データ!$A$2:$J$482,9,)</f>
        <v>#N/A</v>
      </c>
      <c r="AL78" s="81" t="e">
        <f>VLOOKUP(B78,栄養データ!$A$2:$J$482,10,)</f>
        <v>#N/A</v>
      </c>
    </row>
    <row r="79" spans="1:38" ht="14.25" customHeight="1" x14ac:dyDescent="0.25">
      <c r="A79" s="82"/>
      <c r="B79" s="83"/>
      <c r="C79" s="84"/>
      <c r="D79" s="85" t="str">
        <f t="shared" si="21"/>
        <v/>
      </c>
      <c r="E79" s="86" t="e">
        <f t="shared" si="22"/>
        <v>#N/A</v>
      </c>
      <c r="F79" s="87" t="str">
        <f t="shared" si="23"/>
        <v/>
      </c>
      <c r="G79" s="73" t="str">
        <f t="shared" si="24"/>
        <v/>
      </c>
      <c r="H79" s="88" t="str">
        <f t="shared" si="25"/>
        <v/>
      </c>
      <c r="I79" s="89" t="str">
        <f t="shared" si="26"/>
        <v/>
      </c>
      <c r="J79" s="90"/>
      <c r="K79" s="81" t="str">
        <f t="shared" si="42"/>
        <v/>
      </c>
      <c r="L79" s="86" t="e">
        <f t="shared" si="28"/>
        <v>#N/A</v>
      </c>
      <c r="M79" s="91" t="str">
        <f t="shared" si="29"/>
        <v/>
      </c>
      <c r="N79" s="86" t="str">
        <f t="shared" si="30"/>
        <v/>
      </c>
      <c r="O79" s="87" t="str">
        <f t="shared" si="31"/>
        <v/>
      </c>
      <c r="P79" s="89" t="str">
        <f t="shared" si="32"/>
        <v/>
      </c>
      <c r="Q79" s="87" t="str">
        <f t="shared" si="33"/>
        <v/>
      </c>
      <c r="R79" s="89" t="str">
        <f t="shared" si="34"/>
        <v/>
      </c>
      <c r="S79" s="87" t="str">
        <f t="shared" si="35"/>
        <v/>
      </c>
      <c r="T79" s="89" t="str">
        <f t="shared" si="36"/>
        <v/>
      </c>
      <c r="U79" s="87" t="str">
        <f t="shared" si="37"/>
        <v/>
      </c>
      <c r="V79" s="89" t="str">
        <f t="shared" si="38"/>
        <v/>
      </c>
      <c r="W79" s="87" t="str">
        <f t="shared" si="39"/>
        <v/>
      </c>
      <c r="X79" s="86" t="str">
        <f t="shared" si="40"/>
        <v/>
      </c>
      <c r="Y79" s="100"/>
      <c r="Z79" s="101"/>
      <c r="AC79" s="81" t="e">
        <f>VLOOKUP(B79,栄養データ!$A$2:$J$482,1,)</f>
        <v>#N/A</v>
      </c>
      <c r="AD79" s="81" t="e">
        <f>VLOOKUP(B79,栄養データ!$A$2:$J$482,3,)</f>
        <v>#N/A</v>
      </c>
      <c r="AE79" s="81" t="e">
        <f>VLOOKUP(B79,栄養データ!$A$2:$J$482,4,)</f>
        <v>#N/A</v>
      </c>
      <c r="AF79" s="81" t="e">
        <f>VLOOKUP(B79,栄養データ!$A$2:$K$482,11,)</f>
        <v>#N/A</v>
      </c>
      <c r="AG79" s="81" t="e">
        <f>VLOOKUP(B79,栄養データ!$A$2:$J$482,5,)</f>
        <v>#N/A</v>
      </c>
      <c r="AH79" s="81" t="e">
        <f>VLOOKUP(B79,栄養データ!$A$2:$J$482,6,)</f>
        <v>#N/A</v>
      </c>
      <c r="AI79" s="81" t="e">
        <f>VLOOKUP(B79,栄養データ!$A$2:$J$482,7,)</f>
        <v>#N/A</v>
      </c>
      <c r="AJ79" s="81" t="e">
        <f>VLOOKUP(B79,栄養データ!$A$2:$J$482,8,)</f>
        <v>#N/A</v>
      </c>
      <c r="AK79" s="81" t="e">
        <f>VLOOKUP(B79,栄養データ!$A$2:$J$482,9,)</f>
        <v>#N/A</v>
      </c>
      <c r="AL79" s="81" t="e">
        <f>VLOOKUP(B79,栄養データ!$A$2:$J$482,10,)</f>
        <v>#N/A</v>
      </c>
    </row>
    <row r="80" spans="1:38" ht="14.25" customHeight="1" x14ac:dyDescent="0.25">
      <c r="A80" s="82"/>
      <c r="B80" s="83"/>
      <c r="C80" s="84"/>
      <c r="D80" s="85" t="str">
        <f t="shared" si="21"/>
        <v/>
      </c>
      <c r="E80" s="86" t="e">
        <f t="shared" si="22"/>
        <v>#N/A</v>
      </c>
      <c r="F80" s="87" t="str">
        <f t="shared" si="23"/>
        <v/>
      </c>
      <c r="G80" s="73" t="str">
        <f t="shared" si="24"/>
        <v/>
      </c>
      <c r="H80" s="88" t="str">
        <f t="shared" si="25"/>
        <v/>
      </c>
      <c r="I80" s="89" t="str">
        <f t="shared" si="26"/>
        <v/>
      </c>
      <c r="J80" s="90"/>
      <c r="K80" s="81" t="str">
        <f t="shared" si="42"/>
        <v/>
      </c>
      <c r="L80" s="86" t="e">
        <f t="shared" si="28"/>
        <v>#N/A</v>
      </c>
      <c r="M80" s="91" t="str">
        <f t="shared" si="29"/>
        <v/>
      </c>
      <c r="N80" s="86" t="str">
        <f t="shared" si="30"/>
        <v/>
      </c>
      <c r="O80" s="87" t="str">
        <f t="shared" si="31"/>
        <v/>
      </c>
      <c r="P80" s="89" t="str">
        <f t="shared" si="32"/>
        <v/>
      </c>
      <c r="Q80" s="87" t="str">
        <f t="shared" si="33"/>
        <v/>
      </c>
      <c r="R80" s="89" t="str">
        <f t="shared" si="34"/>
        <v/>
      </c>
      <c r="S80" s="87" t="str">
        <f t="shared" si="35"/>
        <v/>
      </c>
      <c r="T80" s="89" t="str">
        <f t="shared" si="36"/>
        <v/>
      </c>
      <c r="U80" s="87" t="str">
        <f t="shared" si="37"/>
        <v/>
      </c>
      <c r="V80" s="89" t="str">
        <f t="shared" si="38"/>
        <v/>
      </c>
      <c r="W80" s="87" t="str">
        <f t="shared" si="39"/>
        <v/>
      </c>
      <c r="X80" s="86" t="str">
        <f t="shared" si="40"/>
        <v/>
      </c>
      <c r="Y80" s="100"/>
      <c r="Z80" s="101"/>
      <c r="AC80" s="81" t="e">
        <f>VLOOKUP(B80,栄養データ!$A$2:$J$482,1,)</f>
        <v>#N/A</v>
      </c>
      <c r="AD80" s="81" t="e">
        <f>VLOOKUP(B80,栄養データ!$A$2:$J$482,3,)</f>
        <v>#N/A</v>
      </c>
      <c r="AE80" s="81" t="e">
        <f>VLOOKUP(B80,栄養データ!$A$2:$J$482,4,)</f>
        <v>#N/A</v>
      </c>
      <c r="AF80" s="81" t="e">
        <f>VLOOKUP(B80,栄養データ!$A$2:$K$482,11,)</f>
        <v>#N/A</v>
      </c>
      <c r="AG80" s="81" t="e">
        <f>VLOOKUP(B80,栄養データ!$A$2:$J$482,5,)</f>
        <v>#N/A</v>
      </c>
      <c r="AH80" s="81" t="e">
        <f>VLOOKUP(B80,栄養データ!$A$2:$J$482,6,)</f>
        <v>#N/A</v>
      </c>
      <c r="AI80" s="81" t="e">
        <f>VLOOKUP(B80,栄養データ!$A$2:$J$482,7,)</f>
        <v>#N/A</v>
      </c>
      <c r="AJ80" s="81" t="e">
        <f>VLOOKUP(B80,栄養データ!$A$2:$J$482,8,)</f>
        <v>#N/A</v>
      </c>
      <c r="AK80" s="81" t="e">
        <f>VLOOKUP(B80,栄養データ!$A$2:$J$482,9,)</f>
        <v>#N/A</v>
      </c>
      <c r="AL80" s="81" t="e">
        <f>VLOOKUP(B80,栄養データ!$A$2:$J$482,10,)</f>
        <v>#N/A</v>
      </c>
    </row>
    <row r="81" spans="1:38" ht="14.25" customHeight="1" thickBot="1" x14ac:dyDescent="0.3">
      <c r="A81" s="82"/>
      <c r="B81" s="83"/>
      <c r="C81" s="84"/>
      <c r="D81" s="85" t="str">
        <f t="shared" si="21"/>
        <v/>
      </c>
      <c r="E81" s="86" t="e">
        <f t="shared" si="22"/>
        <v>#N/A</v>
      </c>
      <c r="F81" s="87" t="str">
        <f t="shared" si="23"/>
        <v/>
      </c>
      <c r="G81" s="73" t="str">
        <f t="shared" si="24"/>
        <v/>
      </c>
      <c r="H81" s="88" t="str">
        <f t="shared" si="25"/>
        <v/>
      </c>
      <c r="I81" s="89" t="str">
        <f t="shared" si="26"/>
        <v/>
      </c>
      <c r="J81" s="90"/>
      <c r="K81" s="81" t="str">
        <f>IF(B81="","",L81)</f>
        <v/>
      </c>
      <c r="L81" s="86" t="e">
        <f t="shared" si="28"/>
        <v>#N/A</v>
      </c>
      <c r="M81" s="91" t="str">
        <f t="shared" si="29"/>
        <v/>
      </c>
      <c r="N81" s="86" t="str">
        <f t="shared" si="30"/>
        <v/>
      </c>
      <c r="O81" s="87" t="str">
        <f t="shared" si="31"/>
        <v/>
      </c>
      <c r="P81" s="89" t="str">
        <f t="shared" si="32"/>
        <v/>
      </c>
      <c r="Q81" s="87" t="str">
        <f t="shared" si="33"/>
        <v/>
      </c>
      <c r="R81" s="89" t="str">
        <f t="shared" si="34"/>
        <v/>
      </c>
      <c r="S81" s="87" t="str">
        <f t="shared" si="35"/>
        <v/>
      </c>
      <c r="T81" s="89" t="str">
        <f t="shared" si="36"/>
        <v/>
      </c>
      <c r="U81" s="87" t="str">
        <f t="shared" si="37"/>
        <v/>
      </c>
      <c r="V81" s="89" t="str">
        <f t="shared" si="38"/>
        <v/>
      </c>
      <c r="W81" s="87" t="str">
        <f t="shared" si="39"/>
        <v/>
      </c>
      <c r="X81" s="86" t="str">
        <f t="shared" si="40"/>
        <v/>
      </c>
      <c r="Y81" s="132"/>
      <c r="Z81" s="133"/>
      <c r="AC81" s="81" t="e">
        <f>VLOOKUP(B81,栄養データ!$A$2:$J$482,1,)</f>
        <v>#N/A</v>
      </c>
      <c r="AD81" s="81" t="e">
        <f>VLOOKUP(B81,栄養データ!$A$2:$J$482,3,)</f>
        <v>#N/A</v>
      </c>
      <c r="AE81" s="81" t="e">
        <f>VLOOKUP(B81,栄養データ!$A$2:$J$482,4,)</f>
        <v>#N/A</v>
      </c>
      <c r="AF81" s="81" t="e">
        <f>VLOOKUP(B81,栄養データ!$A$2:$K$482,11,)</f>
        <v>#N/A</v>
      </c>
      <c r="AG81" s="81" t="e">
        <f>VLOOKUP(B81,栄養データ!$A$2:$J$482,5,)</f>
        <v>#N/A</v>
      </c>
      <c r="AH81" s="81" t="e">
        <f>VLOOKUP(B81,栄養データ!$A$2:$J$482,6,)</f>
        <v>#N/A</v>
      </c>
      <c r="AI81" s="81" t="e">
        <f>VLOOKUP(B81,栄養データ!$A$2:$J$482,7,)</f>
        <v>#N/A</v>
      </c>
      <c r="AJ81" s="81" t="e">
        <f>VLOOKUP(B81,栄養データ!$A$2:$J$482,8,)</f>
        <v>#N/A</v>
      </c>
      <c r="AK81" s="81" t="e">
        <f>VLOOKUP(B81,栄養データ!$A$2:$J$482,9,)</f>
        <v>#N/A</v>
      </c>
      <c r="AL81" s="81" t="e">
        <f>VLOOKUP(B81,栄養データ!$A$2:$J$482,10,)</f>
        <v>#N/A</v>
      </c>
    </row>
    <row r="82" spans="1:38" s="377" customFormat="1" ht="14.25" customHeight="1" thickBot="1" x14ac:dyDescent="0.3">
      <c r="A82" s="369" t="s">
        <v>19</v>
      </c>
      <c r="B82" s="370"/>
      <c r="C82" s="371"/>
      <c r="D82" s="372"/>
      <c r="E82" s="372"/>
      <c r="F82" s="372"/>
      <c r="G82" s="372"/>
      <c r="H82" s="373">
        <f>SUM(H8:H81)</f>
        <v>0</v>
      </c>
      <c r="I82" s="374" t="e">
        <f>#REF!+#REF!</f>
        <v>#REF!</v>
      </c>
      <c r="J82" s="374"/>
      <c r="K82" s="374"/>
      <c r="L82" s="374"/>
      <c r="M82" s="375">
        <f>SUM(M8:M81)</f>
        <v>0</v>
      </c>
      <c r="N82" s="374">
        <f t="shared" ref="N82:X82" si="43">SUM(N8:N81)</f>
        <v>0</v>
      </c>
      <c r="O82" s="374">
        <f t="shared" si="43"/>
        <v>0</v>
      </c>
      <c r="P82" s="374">
        <f t="shared" si="43"/>
        <v>0</v>
      </c>
      <c r="Q82" s="374">
        <f t="shared" si="43"/>
        <v>0</v>
      </c>
      <c r="R82" s="374">
        <f t="shared" si="43"/>
        <v>0</v>
      </c>
      <c r="S82" s="374">
        <f t="shared" si="43"/>
        <v>0</v>
      </c>
      <c r="T82" s="374">
        <f t="shared" si="43"/>
        <v>0</v>
      </c>
      <c r="U82" s="374">
        <f t="shared" si="43"/>
        <v>0</v>
      </c>
      <c r="V82" s="374">
        <f t="shared" si="43"/>
        <v>0</v>
      </c>
      <c r="W82" s="374">
        <f t="shared" si="43"/>
        <v>0</v>
      </c>
      <c r="X82" s="374">
        <f t="shared" si="43"/>
        <v>0</v>
      </c>
      <c r="Y82" s="374"/>
      <c r="Z82" s="376"/>
      <c r="AC82" s="378" t="e">
        <f>VLOOKUP(B82,栄養データ!$A$2:$J$482,1,)</f>
        <v>#N/A</v>
      </c>
      <c r="AD82" s="378" t="e">
        <f>VLOOKUP(B82,栄養データ!$A$2:$J$482,3,)</f>
        <v>#N/A</v>
      </c>
      <c r="AE82" s="378" t="e">
        <f>VLOOKUP(B82,栄養データ!$A$2:$J$482,4,)</f>
        <v>#N/A</v>
      </c>
      <c r="AF82" s="81" t="e">
        <f>VLOOKUP(B82,栄養データ!$A$2:$K$482,11,)</f>
        <v>#N/A</v>
      </c>
      <c r="AG82" s="378" t="e">
        <f>VLOOKUP(B82,栄養データ!$A$2:$J$482,5,)</f>
        <v>#N/A</v>
      </c>
      <c r="AH82" s="378" t="e">
        <f>VLOOKUP(B82,栄養データ!$A$2:$J$482,6,)</f>
        <v>#N/A</v>
      </c>
      <c r="AI82" s="378" t="e">
        <f>VLOOKUP(B82,栄養データ!$A$2:$J$482,7,)</f>
        <v>#N/A</v>
      </c>
      <c r="AJ82" s="378" t="e">
        <f>VLOOKUP(B82,栄養データ!$A$2:$J$482,8,)</f>
        <v>#N/A</v>
      </c>
      <c r="AK82" s="378" t="e">
        <f>VLOOKUP(B82,栄養データ!$A$2:$J$482,9,)</f>
        <v>#N/A</v>
      </c>
      <c r="AL82" s="378" t="e">
        <f>VLOOKUP(B82,栄養データ!$A$2:$J$482,10,)</f>
        <v>#N/A</v>
      </c>
    </row>
    <row r="83" spans="1:38" x14ac:dyDescent="0.25"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1:38" x14ac:dyDescent="0.25"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pans="1:38" x14ac:dyDescent="0.25">
      <c r="AC85" s="81"/>
      <c r="AD85" s="81"/>
      <c r="AE85" s="81"/>
      <c r="AF85" s="81"/>
      <c r="AG85" s="81"/>
      <c r="AH85" s="81"/>
      <c r="AI85" s="81"/>
      <c r="AJ85" s="81"/>
      <c r="AK85" s="81"/>
      <c r="AL85" s="81"/>
    </row>
    <row r="86" spans="1:38" x14ac:dyDescent="0.25">
      <c r="AC86" s="81"/>
      <c r="AD86" s="81"/>
      <c r="AE86" s="81"/>
      <c r="AF86" s="81"/>
      <c r="AG86" s="81"/>
      <c r="AH86" s="81"/>
      <c r="AI86" s="81"/>
      <c r="AJ86" s="81"/>
      <c r="AK86" s="81"/>
      <c r="AL86" s="81"/>
    </row>
    <row r="87" spans="1:38" x14ac:dyDescent="0.25">
      <c r="AC87" s="81"/>
      <c r="AD87" s="81"/>
      <c r="AE87" s="81"/>
      <c r="AF87" s="81"/>
      <c r="AG87" s="81"/>
      <c r="AH87" s="81"/>
      <c r="AI87" s="81"/>
      <c r="AJ87" s="81"/>
      <c r="AK87" s="81"/>
      <c r="AL87" s="81"/>
    </row>
    <row r="88" spans="1:38" x14ac:dyDescent="0.25">
      <c r="AC88" s="81"/>
      <c r="AD88" s="81"/>
      <c r="AE88" s="81"/>
      <c r="AF88" s="81"/>
      <c r="AG88" s="81"/>
      <c r="AH88" s="81"/>
      <c r="AI88" s="81"/>
      <c r="AJ88" s="81"/>
      <c r="AK88" s="81"/>
      <c r="AL88" s="81"/>
    </row>
    <row r="89" spans="1:38" x14ac:dyDescent="0.25">
      <c r="AC89" s="81"/>
      <c r="AD89" s="81"/>
      <c r="AE89" s="81"/>
      <c r="AF89" s="81"/>
      <c r="AG89" s="81"/>
      <c r="AH89" s="81"/>
      <c r="AI89" s="81"/>
      <c r="AJ89" s="81"/>
      <c r="AK89" s="81"/>
      <c r="AL89" s="81"/>
    </row>
    <row r="90" spans="1:38" x14ac:dyDescent="0.25">
      <c r="AC90" s="81"/>
      <c r="AD90" s="81"/>
      <c r="AE90" s="81"/>
      <c r="AF90" s="81"/>
      <c r="AG90" s="81"/>
      <c r="AH90" s="81"/>
      <c r="AI90" s="81"/>
      <c r="AJ90" s="81"/>
      <c r="AK90" s="81"/>
      <c r="AL90" s="81"/>
    </row>
    <row r="91" spans="1:38" x14ac:dyDescent="0.25">
      <c r="AC91" s="81"/>
      <c r="AD91" s="81"/>
      <c r="AE91" s="81"/>
      <c r="AF91" s="81"/>
      <c r="AG91" s="81"/>
      <c r="AH91" s="81"/>
      <c r="AI91" s="81"/>
      <c r="AJ91" s="81"/>
      <c r="AK91" s="81"/>
      <c r="AL91" s="81"/>
    </row>
    <row r="92" spans="1:38" x14ac:dyDescent="0.25">
      <c r="AC92" s="81"/>
      <c r="AD92" s="81"/>
      <c r="AE92" s="81"/>
      <c r="AF92" s="81"/>
      <c r="AG92" s="81"/>
      <c r="AH92" s="81"/>
      <c r="AI92" s="81"/>
      <c r="AJ92" s="81"/>
      <c r="AK92" s="81"/>
      <c r="AL92" s="81"/>
    </row>
    <row r="93" spans="1:38" x14ac:dyDescent="0.25">
      <c r="AC93" s="81"/>
      <c r="AD93" s="81"/>
      <c r="AE93" s="81"/>
      <c r="AF93" s="81"/>
      <c r="AG93" s="81"/>
      <c r="AH93" s="81"/>
      <c r="AI93" s="81"/>
      <c r="AJ93" s="81"/>
      <c r="AK93" s="81"/>
      <c r="AL93" s="81"/>
    </row>
    <row r="94" spans="1:38" x14ac:dyDescent="0.25"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1:38" x14ac:dyDescent="0.25">
      <c r="AC95" s="81"/>
      <c r="AD95" s="81"/>
      <c r="AE95" s="81"/>
      <c r="AF95" s="81"/>
      <c r="AG95" s="81"/>
      <c r="AH95" s="81"/>
      <c r="AI95" s="81"/>
      <c r="AJ95" s="81"/>
      <c r="AK95" s="81"/>
      <c r="AL95" s="81"/>
    </row>
    <row r="96" spans="1:38" x14ac:dyDescent="0.25">
      <c r="AC96" s="81"/>
      <c r="AD96" s="81"/>
      <c r="AE96" s="81"/>
      <c r="AF96" s="81"/>
      <c r="AG96" s="81"/>
      <c r="AH96" s="81"/>
      <c r="AI96" s="81"/>
      <c r="AJ96" s="81"/>
      <c r="AK96" s="81"/>
      <c r="AL96" s="81"/>
    </row>
    <row r="97" spans="29:38" x14ac:dyDescent="0.25">
      <c r="AC97" s="81"/>
      <c r="AD97" s="81"/>
      <c r="AE97" s="81"/>
      <c r="AF97" s="81"/>
      <c r="AG97" s="81"/>
      <c r="AH97" s="81"/>
      <c r="AI97" s="81"/>
      <c r="AJ97" s="81"/>
      <c r="AK97" s="81"/>
      <c r="AL97" s="81"/>
    </row>
    <row r="98" spans="29:38" x14ac:dyDescent="0.25">
      <c r="AC98" s="81"/>
      <c r="AD98" s="81"/>
      <c r="AE98" s="81"/>
      <c r="AF98" s="81"/>
      <c r="AG98" s="81"/>
      <c r="AH98" s="81"/>
      <c r="AI98" s="81"/>
      <c r="AJ98" s="81"/>
      <c r="AK98" s="81"/>
      <c r="AL98" s="81"/>
    </row>
    <row r="99" spans="29:38" x14ac:dyDescent="0.25">
      <c r="AC99" s="81"/>
      <c r="AD99" s="81"/>
      <c r="AE99" s="81"/>
      <c r="AF99" s="81"/>
      <c r="AG99" s="81"/>
      <c r="AH99" s="81"/>
      <c r="AI99" s="81"/>
      <c r="AJ99" s="81"/>
      <c r="AK99" s="81"/>
      <c r="AL99" s="81"/>
    </row>
    <row r="100" spans="29:38" x14ac:dyDescent="0.25"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</row>
    <row r="101" spans="29:38" x14ac:dyDescent="0.25"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</row>
    <row r="102" spans="29:38" x14ac:dyDescent="0.25"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</row>
    <row r="103" spans="29:38" x14ac:dyDescent="0.25"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</row>
    <row r="104" spans="29:38" x14ac:dyDescent="0.25"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</row>
    <row r="105" spans="29:38" x14ac:dyDescent="0.25"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</row>
    <row r="106" spans="29:38" x14ac:dyDescent="0.25"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</row>
    <row r="107" spans="29:38" x14ac:dyDescent="0.25"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</row>
    <row r="108" spans="29:38" x14ac:dyDescent="0.25"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</row>
    <row r="109" spans="29:38" x14ac:dyDescent="0.25"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</row>
    <row r="110" spans="29:38" x14ac:dyDescent="0.25"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</row>
    <row r="111" spans="29:38" x14ac:dyDescent="0.25"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</row>
    <row r="112" spans="29:38" x14ac:dyDescent="0.25"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</row>
    <row r="113" spans="29:38" x14ac:dyDescent="0.25"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</row>
    <row r="114" spans="29:38" x14ac:dyDescent="0.25"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</row>
    <row r="115" spans="29:38" x14ac:dyDescent="0.25"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</row>
    <row r="116" spans="29:38" x14ac:dyDescent="0.25"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</row>
    <row r="117" spans="29:38" x14ac:dyDescent="0.25"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</row>
    <row r="118" spans="29:38" x14ac:dyDescent="0.25"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</row>
    <row r="119" spans="29:38" x14ac:dyDescent="0.25"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</row>
    <row r="120" spans="29:38" x14ac:dyDescent="0.25"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29:38" x14ac:dyDescent="0.25"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</row>
    <row r="122" spans="29:38" x14ac:dyDescent="0.25"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</row>
    <row r="123" spans="29:38" x14ac:dyDescent="0.25"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</row>
    <row r="124" spans="29:38" x14ac:dyDescent="0.25"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</row>
    <row r="125" spans="29:38" x14ac:dyDescent="0.25"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</row>
    <row r="126" spans="29:38" x14ac:dyDescent="0.25"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</row>
    <row r="127" spans="29:38" x14ac:dyDescent="0.25"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</row>
    <row r="128" spans="29:38" x14ac:dyDescent="0.25"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</row>
    <row r="129" spans="29:38" x14ac:dyDescent="0.25"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</row>
    <row r="130" spans="29:38" x14ac:dyDescent="0.25"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</row>
    <row r="131" spans="29:38" x14ac:dyDescent="0.25"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</row>
    <row r="132" spans="29:38" x14ac:dyDescent="0.25"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</row>
    <row r="133" spans="29:38" x14ac:dyDescent="0.25"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</row>
    <row r="134" spans="29:38" x14ac:dyDescent="0.25"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</row>
    <row r="135" spans="29:38" x14ac:dyDescent="0.25"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</row>
    <row r="136" spans="29:38" x14ac:dyDescent="0.25"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</row>
    <row r="137" spans="29:38" x14ac:dyDescent="0.25"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</row>
    <row r="138" spans="29:38" x14ac:dyDescent="0.25"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</row>
    <row r="139" spans="29:38" x14ac:dyDescent="0.25"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</row>
    <row r="140" spans="29:38" x14ac:dyDescent="0.25"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</row>
    <row r="141" spans="29:38" x14ac:dyDescent="0.25"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</row>
    <row r="142" spans="29:38" x14ac:dyDescent="0.25"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</row>
    <row r="143" spans="29:38" x14ac:dyDescent="0.25"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</row>
    <row r="144" spans="29:38" x14ac:dyDescent="0.25"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</row>
    <row r="145" spans="29:38" x14ac:dyDescent="0.25"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</row>
    <row r="146" spans="29:38" x14ac:dyDescent="0.25"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</row>
    <row r="147" spans="29:38" x14ac:dyDescent="0.25"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</row>
    <row r="148" spans="29:38" x14ac:dyDescent="0.25"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</row>
    <row r="149" spans="29:38" x14ac:dyDescent="0.25"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</row>
    <row r="150" spans="29:38" x14ac:dyDescent="0.25"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</row>
    <row r="151" spans="29:38" x14ac:dyDescent="0.25"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</row>
    <row r="152" spans="29:38" x14ac:dyDescent="0.25"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</row>
    <row r="153" spans="29:38" x14ac:dyDescent="0.25"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</row>
    <row r="154" spans="29:38" x14ac:dyDescent="0.25"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</row>
    <row r="155" spans="29:38" x14ac:dyDescent="0.25"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</row>
    <row r="156" spans="29:38" x14ac:dyDescent="0.25"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</row>
    <row r="157" spans="29:38" x14ac:dyDescent="0.25"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</row>
    <row r="158" spans="29:38" x14ac:dyDescent="0.25"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</row>
    <row r="159" spans="29:38" x14ac:dyDescent="0.25"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</row>
    <row r="160" spans="29:38" x14ac:dyDescent="0.25"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</row>
    <row r="161" spans="29:38" x14ac:dyDescent="0.25"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</row>
    <row r="162" spans="29:38" x14ac:dyDescent="0.25"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</row>
    <row r="163" spans="29:38" x14ac:dyDescent="0.25"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</row>
    <row r="164" spans="29:38" x14ac:dyDescent="0.25"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</row>
    <row r="165" spans="29:38" x14ac:dyDescent="0.25"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</row>
    <row r="166" spans="29:38" x14ac:dyDescent="0.25"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</row>
    <row r="167" spans="29:38" x14ac:dyDescent="0.25"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</row>
    <row r="168" spans="29:38" x14ac:dyDescent="0.25"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</row>
    <row r="169" spans="29:38" x14ac:dyDescent="0.25"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</row>
    <row r="170" spans="29:38" x14ac:dyDescent="0.25"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</row>
    <row r="171" spans="29:38" x14ac:dyDescent="0.25"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</row>
    <row r="172" spans="29:38" x14ac:dyDescent="0.25"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</row>
    <row r="173" spans="29:38" x14ac:dyDescent="0.25"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</row>
    <row r="174" spans="29:38" x14ac:dyDescent="0.25"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</row>
    <row r="175" spans="29:38" x14ac:dyDescent="0.25"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</row>
    <row r="176" spans="29:38" x14ac:dyDescent="0.25"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</row>
    <row r="177" spans="29:38" x14ac:dyDescent="0.25"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</row>
    <row r="178" spans="29:38" x14ac:dyDescent="0.25"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</row>
    <row r="179" spans="29:38" x14ac:dyDescent="0.25"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</row>
    <row r="180" spans="29:38" x14ac:dyDescent="0.25"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</row>
    <row r="181" spans="29:38" x14ac:dyDescent="0.25"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</row>
    <row r="182" spans="29:38" x14ac:dyDescent="0.25"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</row>
    <row r="183" spans="29:38" x14ac:dyDescent="0.25"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</row>
    <row r="184" spans="29:38" x14ac:dyDescent="0.25"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</row>
    <row r="185" spans="29:38" x14ac:dyDescent="0.25"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</row>
    <row r="186" spans="29:38" x14ac:dyDescent="0.25"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</row>
    <row r="187" spans="29:38" x14ac:dyDescent="0.25"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</row>
    <row r="188" spans="29:38" x14ac:dyDescent="0.25"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</row>
    <row r="189" spans="29:38" x14ac:dyDescent="0.25"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</row>
    <row r="190" spans="29:38" x14ac:dyDescent="0.25"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</row>
    <row r="191" spans="29:38" x14ac:dyDescent="0.25"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</row>
    <row r="192" spans="29:38" x14ac:dyDescent="0.25"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</row>
    <row r="193" spans="29:38" x14ac:dyDescent="0.25"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</row>
    <row r="194" spans="29:38" x14ac:dyDescent="0.25"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</row>
    <row r="195" spans="29:38" x14ac:dyDescent="0.25"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</row>
    <row r="196" spans="29:38" x14ac:dyDescent="0.25"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</row>
    <row r="197" spans="29:38" x14ac:dyDescent="0.25"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</row>
    <row r="198" spans="29:38" x14ac:dyDescent="0.25"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</row>
    <row r="199" spans="29:38" x14ac:dyDescent="0.25"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</row>
    <row r="200" spans="29:38" x14ac:dyDescent="0.25"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</row>
    <row r="201" spans="29:38" x14ac:dyDescent="0.25"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</row>
    <row r="202" spans="29:38" x14ac:dyDescent="0.25"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</row>
    <row r="203" spans="29:38" x14ac:dyDescent="0.25"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</row>
    <row r="204" spans="29:38" x14ac:dyDescent="0.25"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</row>
    <row r="205" spans="29:38" x14ac:dyDescent="0.25"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</row>
    <row r="206" spans="29:38" x14ac:dyDescent="0.25"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</row>
    <row r="207" spans="29:38" x14ac:dyDescent="0.25"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</row>
    <row r="208" spans="29:38" x14ac:dyDescent="0.25"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</row>
    <row r="209" spans="29:38" x14ac:dyDescent="0.25"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</row>
    <row r="210" spans="29:38" x14ac:dyDescent="0.25"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</row>
    <row r="211" spans="29:38" x14ac:dyDescent="0.25"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</row>
    <row r="212" spans="29:38" x14ac:dyDescent="0.25"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</row>
    <row r="213" spans="29:38" x14ac:dyDescent="0.25"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</row>
    <row r="214" spans="29:38" x14ac:dyDescent="0.25"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</row>
    <row r="215" spans="29:38" x14ac:dyDescent="0.25"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</row>
    <row r="216" spans="29:38" x14ac:dyDescent="0.25"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</row>
    <row r="217" spans="29:38" x14ac:dyDescent="0.25"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</row>
    <row r="218" spans="29:38" x14ac:dyDescent="0.25"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</row>
    <row r="219" spans="29:38" x14ac:dyDescent="0.25"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</row>
    <row r="220" spans="29:38" x14ac:dyDescent="0.25"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</row>
    <row r="221" spans="29:38" x14ac:dyDescent="0.25"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</row>
    <row r="222" spans="29:38" x14ac:dyDescent="0.25"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</row>
    <row r="223" spans="29:38" x14ac:dyDescent="0.25"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</row>
    <row r="224" spans="29:38" x14ac:dyDescent="0.25"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</row>
    <row r="225" spans="29:38" x14ac:dyDescent="0.25"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</row>
    <row r="226" spans="29:38" x14ac:dyDescent="0.25"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</row>
    <row r="227" spans="29:38" x14ac:dyDescent="0.25"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</row>
    <row r="228" spans="29:38" x14ac:dyDescent="0.25"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</row>
    <row r="229" spans="29:38" x14ac:dyDescent="0.25"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</row>
    <row r="230" spans="29:38" x14ac:dyDescent="0.25"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</row>
    <row r="231" spans="29:38" x14ac:dyDescent="0.25"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</row>
    <row r="232" spans="29:38" x14ac:dyDescent="0.25"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</row>
    <row r="233" spans="29:38" x14ac:dyDescent="0.25"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</row>
    <row r="234" spans="29:38" x14ac:dyDescent="0.25"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</row>
    <row r="235" spans="29:38" x14ac:dyDescent="0.25"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</row>
    <row r="236" spans="29:38" x14ac:dyDescent="0.25"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</row>
    <row r="237" spans="29:38" x14ac:dyDescent="0.25"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</row>
    <row r="238" spans="29:38" x14ac:dyDescent="0.25"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</row>
    <row r="239" spans="29:38" x14ac:dyDescent="0.25"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</row>
    <row r="240" spans="29:38" x14ac:dyDescent="0.25"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</row>
    <row r="241" spans="29:38" x14ac:dyDescent="0.25"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</row>
    <row r="242" spans="29:38" x14ac:dyDescent="0.25"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</row>
    <row r="243" spans="29:38" x14ac:dyDescent="0.25"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</row>
    <row r="244" spans="29:38" x14ac:dyDescent="0.25"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</row>
    <row r="245" spans="29:38" x14ac:dyDescent="0.25"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</row>
    <row r="246" spans="29:38" x14ac:dyDescent="0.25"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</row>
    <row r="247" spans="29:38" x14ac:dyDescent="0.25"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</row>
    <row r="248" spans="29:38" x14ac:dyDescent="0.25"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</row>
    <row r="249" spans="29:38" x14ac:dyDescent="0.25"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</row>
    <row r="250" spans="29:38" x14ac:dyDescent="0.25"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</row>
    <row r="251" spans="29:38" x14ac:dyDescent="0.25"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</row>
    <row r="252" spans="29:38" x14ac:dyDescent="0.25"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</row>
    <row r="253" spans="29:38" x14ac:dyDescent="0.25"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</row>
    <row r="254" spans="29:38" x14ac:dyDescent="0.25"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</row>
    <row r="255" spans="29:38" x14ac:dyDescent="0.25"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</row>
    <row r="256" spans="29:38" x14ac:dyDescent="0.25"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</row>
    <row r="257" spans="29:38" x14ac:dyDescent="0.25"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</row>
    <row r="258" spans="29:38" x14ac:dyDescent="0.25"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</row>
    <row r="259" spans="29:38" x14ac:dyDescent="0.25"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</row>
    <row r="260" spans="29:38" x14ac:dyDescent="0.25"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</row>
    <row r="261" spans="29:38" x14ac:dyDescent="0.25"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</row>
    <row r="262" spans="29:38" x14ac:dyDescent="0.25"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</row>
    <row r="263" spans="29:38" x14ac:dyDescent="0.25"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</row>
    <row r="264" spans="29:38" x14ac:dyDescent="0.25"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</row>
    <row r="265" spans="29:38" x14ac:dyDescent="0.25"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</row>
    <row r="266" spans="29:38" x14ac:dyDescent="0.25"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</row>
    <row r="267" spans="29:38" x14ac:dyDescent="0.25"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</row>
    <row r="268" spans="29:38" x14ac:dyDescent="0.25"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</row>
    <row r="269" spans="29:38" x14ac:dyDescent="0.25"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</row>
    <row r="270" spans="29:38" x14ac:dyDescent="0.25"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</row>
    <row r="271" spans="29:38" x14ac:dyDescent="0.25"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</row>
    <row r="272" spans="29:38" x14ac:dyDescent="0.25"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</row>
    <row r="273" spans="29:38" x14ac:dyDescent="0.25"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</row>
    <row r="274" spans="29:38" x14ac:dyDescent="0.25"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</row>
    <row r="275" spans="29:38" x14ac:dyDescent="0.25"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</row>
    <row r="276" spans="29:38" x14ac:dyDescent="0.25"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</row>
    <row r="277" spans="29:38" x14ac:dyDescent="0.25"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</row>
    <row r="278" spans="29:38" x14ac:dyDescent="0.25"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</row>
    <row r="279" spans="29:38" x14ac:dyDescent="0.25"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</row>
    <row r="280" spans="29:38" x14ac:dyDescent="0.25"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</row>
    <row r="281" spans="29:38" x14ac:dyDescent="0.25"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</row>
    <row r="282" spans="29:38" x14ac:dyDescent="0.25"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</row>
    <row r="283" spans="29:38" x14ac:dyDescent="0.25"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</row>
    <row r="284" spans="29:38" x14ac:dyDescent="0.25"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</row>
    <row r="285" spans="29:38" x14ac:dyDescent="0.25"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</row>
    <row r="286" spans="29:38" x14ac:dyDescent="0.25"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</row>
    <row r="287" spans="29:38" x14ac:dyDescent="0.25"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</row>
    <row r="288" spans="29:38" x14ac:dyDescent="0.25"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</row>
    <row r="289" spans="29:38" x14ac:dyDescent="0.25"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</row>
    <row r="290" spans="29:38" x14ac:dyDescent="0.25"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</row>
    <row r="291" spans="29:38" x14ac:dyDescent="0.25"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</row>
    <row r="292" spans="29:38" x14ac:dyDescent="0.25"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</row>
    <row r="293" spans="29:38" x14ac:dyDescent="0.25"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</row>
    <row r="294" spans="29:38" x14ac:dyDescent="0.25"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</row>
    <row r="295" spans="29:38" x14ac:dyDescent="0.25"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</row>
    <row r="296" spans="29:38" x14ac:dyDescent="0.25"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</row>
    <row r="297" spans="29:38" x14ac:dyDescent="0.25"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</row>
    <row r="298" spans="29:38" x14ac:dyDescent="0.25"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</row>
    <row r="299" spans="29:38" x14ac:dyDescent="0.25"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</row>
    <row r="300" spans="29:38" x14ac:dyDescent="0.25"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</row>
    <row r="301" spans="29:38" x14ac:dyDescent="0.25"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</row>
    <row r="302" spans="29:38" x14ac:dyDescent="0.25"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</row>
    <row r="303" spans="29:38" x14ac:dyDescent="0.25"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</row>
    <row r="304" spans="29:38" x14ac:dyDescent="0.25"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</row>
    <row r="305" spans="29:38" x14ac:dyDescent="0.25"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</row>
    <row r="306" spans="29:38" x14ac:dyDescent="0.25"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</row>
    <row r="307" spans="29:38" x14ac:dyDescent="0.25"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</row>
    <row r="308" spans="29:38" x14ac:dyDescent="0.25"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</row>
    <row r="309" spans="29:38" x14ac:dyDescent="0.25"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</row>
    <row r="310" spans="29:38" x14ac:dyDescent="0.25"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</row>
    <row r="311" spans="29:38" x14ac:dyDescent="0.25"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</row>
    <row r="312" spans="29:38" x14ac:dyDescent="0.25"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</row>
    <row r="313" spans="29:38" x14ac:dyDescent="0.25"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</row>
    <row r="314" spans="29:38" x14ac:dyDescent="0.25"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</row>
    <row r="315" spans="29:38" x14ac:dyDescent="0.25"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</row>
    <row r="316" spans="29:38" x14ac:dyDescent="0.25"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</row>
    <row r="317" spans="29:38" x14ac:dyDescent="0.25"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</row>
    <row r="318" spans="29:38" x14ac:dyDescent="0.25"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</row>
    <row r="319" spans="29:38" x14ac:dyDescent="0.25"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</row>
    <row r="320" spans="29:38" x14ac:dyDescent="0.25"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</row>
    <row r="321" spans="29:38" x14ac:dyDescent="0.25"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</row>
    <row r="322" spans="29:38" x14ac:dyDescent="0.25"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</row>
    <row r="323" spans="29:38" x14ac:dyDescent="0.25"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</row>
    <row r="324" spans="29:38" x14ac:dyDescent="0.25"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</row>
    <row r="325" spans="29:38" x14ac:dyDescent="0.25"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</row>
    <row r="326" spans="29:38" x14ac:dyDescent="0.25"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</row>
    <row r="327" spans="29:38" x14ac:dyDescent="0.25"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</row>
    <row r="328" spans="29:38" x14ac:dyDescent="0.25"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</row>
    <row r="329" spans="29:38" x14ac:dyDescent="0.25"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</row>
    <row r="330" spans="29:38" x14ac:dyDescent="0.25"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</row>
    <row r="331" spans="29:38" x14ac:dyDescent="0.25"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</row>
    <row r="332" spans="29:38" x14ac:dyDescent="0.25"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</row>
    <row r="333" spans="29:38" x14ac:dyDescent="0.25"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</row>
    <row r="334" spans="29:38" x14ac:dyDescent="0.25"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</row>
    <row r="335" spans="29:38" x14ac:dyDescent="0.25"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</row>
    <row r="336" spans="29:38" x14ac:dyDescent="0.25"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</row>
    <row r="337" spans="29:38" x14ac:dyDescent="0.25"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</row>
    <row r="338" spans="29:38" x14ac:dyDescent="0.25"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</row>
    <row r="339" spans="29:38" x14ac:dyDescent="0.25"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</row>
    <row r="340" spans="29:38" x14ac:dyDescent="0.25"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</row>
    <row r="341" spans="29:38" x14ac:dyDescent="0.25"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</row>
    <row r="342" spans="29:38" x14ac:dyDescent="0.25"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</row>
    <row r="343" spans="29:38" x14ac:dyDescent="0.25"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</row>
    <row r="344" spans="29:38" x14ac:dyDescent="0.25"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</row>
    <row r="345" spans="29:38" x14ac:dyDescent="0.25"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</row>
    <row r="346" spans="29:38" x14ac:dyDescent="0.25"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</row>
    <row r="347" spans="29:38" x14ac:dyDescent="0.25"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</row>
    <row r="348" spans="29:38" x14ac:dyDescent="0.25"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</row>
    <row r="349" spans="29:38" x14ac:dyDescent="0.25"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</row>
    <row r="350" spans="29:38" x14ac:dyDescent="0.25"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</row>
    <row r="351" spans="29:38" x14ac:dyDescent="0.25"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</row>
    <row r="352" spans="29:38" x14ac:dyDescent="0.25"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</row>
    <row r="353" spans="29:38" x14ac:dyDescent="0.25"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</row>
    <row r="354" spans="29:38" x14ac:dyDescent="0.25"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</row>
    <row r="355" spans="29:38" x14ac:dyDescent="0.25"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</row>
    <row r="356" spans="29:38" x14ac:dyDescent="0.25"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</row>
    <row r="357" spans="29:38" x14ac:dyDescent="0.25"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</row>
    <row r="358" spans="29:38" x14ac:dyDescent="0.25"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</row>
    <row r="359" spans="29:38" x14ac:dyDescent="0.25"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</row>
    <row r="360" spans="29:38" x14ac:dyDescent="0.25"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</row>
    <row r="361" spans="29:38" x14ac:dyDescent="0.25"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</row>
    <row r="362" spans="29:38" x14ac:dyDescent="0.25"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</row>
    <row r="363" spans="29:38" x14ac:dyDescent="0.25"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</row>
    <row r="364" spans="29:38" x14ac:dyDescent="0.25"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</row>
    <row r="365" spans="29:38" x14ac:dyDescent="0.25"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</row>
    <row r="366" spans="29:38" x14ac:dyDescent="0.25"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</row>
    <row r="367" spans="29:38" x14ac:dyDescent="0.25"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</row>
    <row r="368" spans="29:38" x14ac:dyDescent="0.25"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</row>
    <row r="369" spans="29:38" x14ac:dyDescent="0.25"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</row>
    <row r="370" spans="29:38" x14ac:dyDescent="0.25"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</row>
    <row r="371" spans="29:38" x14ac:dyDescent="0.25"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</row>
    <row r="372" spans="29:38" x14ac:dyDescent="0.25"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</row>
    <row r="373" spans="29:38" x14ac:dyDescent="0.25"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</row>
    <row r="374" spans="29:38" x14ac:dyDescent="0.25"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</row>
    <row r="375" spans="29:38" x14ac:dyDescent="0.25"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</row>
    <row r="376" spans="29:38" x14ac:dyDescent="0.25"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</row>
    <row r="377" spans="29:38" x14ac:dyDescent="0.25"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</row>
    <row r="378" spans="29:38" x14ac:dyDescent="0.25"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</row>
    <row r="379" spans="29:38" x14ac:dyDescent="0.25"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</row>
    <row r="380" spans="29:38" x14ac:dyDescent="0.25"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</row>
    <row r="381" spans="29:38" x14ac:dyDescent="0.25"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</row>
    <row r="382" spans="29:38" x14ac:dyDescent="0.25"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</row>
    <row r="383" spans="29:38" x14ac:dyDescent="0.25"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</row>
    <row r="384" spans="29:38" x14ac:dyDescent="0.25"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</row>
    <row r="385" spans="29:38" x14ac:dyDescent="0.25"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</row>
    <row r="386" spans="29:38" x14ac:dyDescent="0.25"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</row>
    <row r="387" spans="29:38" x14ac:dyDescent="0.25"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</row>
    <row r="388" spans="29:38" x14ac:dyDescent="0.25"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</row>
    <row r="389" spans="29:38" x14ac:dyDescent="0.25"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</row>
    <row r="390" spans="29:38" x14ac:dyDescent="0.25"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</row>
    <row r="391" spans="29:38" x14ac:dyDescent="0.25"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</row>
    <row r="392" spans="29:38" x14ac:dyDescent="0.25"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</row>
    <row r="393" spans="29:38" x14ac:dyDescent="0.25"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</row>
    <row r="394" spans="29:38" x14ac:dyDescent="0.25"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</row>
    <row r="395" spans="29:38" x14ac:dyDescent="0.25"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</row>
    <row r="396" spans="29:38" x14ac:dyDescent="0.25"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</row>
    <row r="397" spans="29:38" x14ac:dyDescent="0.25"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</row>
    <row r="398" spans="29:38" x14ac:dyDescent="0.25"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</row>
    <row r="399" spans="29:38" x14ac:dyDescent="0.25"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</row>
    <row r="400" spans="29:38" x14ac:dyDescent="0.25"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</row>
    <row r="401" spans="29:38" x14ac:dyDescent="0.25"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</row>
    <row r="402" spans="29:38" x14ac:dyDescent="0.25"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</row>
    <row r="403" spans="29:38" x14ac:dyDescent="0.25"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</row>
    <row r="404" spans="29:38" x14ac:dyDescent="0.25"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</row>
    <row r="405" spans="29:38" x14ac:dyDescent="0.25"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</row>
    <row r="406" spans="29:38" x14ac:dyDescent="0.25"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</row>
    <row r="407" spans="29:38" x14ac:dyDescent="0.25"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</row>
    <row r="408" spans="29:38" x14ac:dyDescent="0.25"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</row>
    <row r="409" spans="29:38" x14ac:dyDescent="0.25"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</row>
    <row r="410" spans="29:38" x14ac:dyDescent="0.25"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</row>
    <row r="411" spans="29:38" x14ac:dyDescent="0.25"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</row>
    <row r="412" spans="29:38" x14ac:dyDescent="0.25"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</row>
    <row r="413" spans="29:38" x14ac:dyDescent="0.25"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</row>
    <row r="414" spans="29:38" x14ac:dyDescent="0.25"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</row>
    <row r="415" spans="29:38" x14ac:dyDescent="0.25"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</row>
    <row r="416" spans="29:38" x14ac:dyDescent="0.25"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</row>
    <row r="417" spans="29:38" x14ac:dyDescent="0.25"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</row>
    <row r="418" spans="29:38" x14ac:dyDescent="0.25"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</row>
    <row r="419" spans="29:38" x14ac:dyDescent="0.25"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</row>
    <row r="420" spans="29:38" x14ac:dyDescent="0.25"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</row>
    <row r="421" spans="29:38" x14ac:dyDescent="0.25"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</row>
    <row r="422" spans="29:38" x14ac:dyDescent="0.25"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</row>
    <row r="423" spans="29:38" x14ac:dyDescent="0.25"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</row>
    <row r="424" spans="29:38" x14ac:dyDescent="0.25"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</row>
    <row r="425" spans="29:38" x14ac:dyDescent="0.25"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</row>
    <row r="426" spans="29:38" x14ac:dyDescent="0.25"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</row>
    <row r="427" spans="29:38" x14ac:dyDescent="0.25"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</row>
    <row r="428" spans="29:38" x14ac:dyDescent="0.25"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</row>
    <row r="429" spans="29:38" x14ac:dyDescent="0.25"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</row>
    <row r="430" spans="29:38" x14ac:dyDescent="0.25"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</row>
    <row r="431" spans="29:38" x14ac:dyDescent="0.25"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</row>
    <row r="432" spans="29:38" x14ac:dyDescent="0.25"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</row>
    <row r="433" spans="29:38" x14ac:dyDescent="0.25"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</row>
    <row r="434" spans="29:38" x14ac:dyDescent="0.25"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</row>
    <row r="435" spans="29:38" x14ac:dyDescent="0.25"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</row>
    <row r="436" spans="29:38" x14ac:dyDescent="0.25"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</row>
    <row r="437" spans="29:38" x14ac:dyDescent="0.25"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</row>
    <row r="438" spans="29:38" x14ac:dyDescent="0.25"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</row>
    <row r="439" spans="29:38" x14ac:dyDescent="0.25"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</row>
    <row r="440" spans="29:38" x14ac:dyDescent="0.25"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</row>
    <row r="441" spans="29:38" x14ac:dyDescent="0.25"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</row>
    <row r="442" spans="29:38" x14ac:dyDescent="0.25"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</row>
    <row r="443" spans="29:38" x14ac:dyDescent="0.25"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</row>
    <row r="444" spans="29:38" x14ac:dyDescent="0.25"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</row>
    <row r="445" spans="29:38" x14ac:dyDescent="0.25"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</row>
    <row r="446" spans="29:38" x14ac:dyDescent="0.25"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</row>
    <row r="447" spans="29:38" x14ac:dyDescent="0.25"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</row>
    <row r="448" spans="29:38" x14ac:dyDescent="0.25"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</row>
    <row r="449" spans="29:38" x14ac:dyDescent="0.25"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</row>
    <row r="450" spans="29:38" x14ac:dyDescent="0.25"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</row>
    <row r="451" spans="29:38" x14ac:dyDescent="0.25"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</row>
    <row r="452" spans="29:38" x14ac:dyDescent="0.25"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</row>
    <row r="453" spans="29:38" x14ac:dyDescent="0.25"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</row>
    <row r="454" spans="29:38" x14ac:dyDescent="0.25"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</row>
    <row r="455" spans="29:38" x14ac:dyDescent="0.25"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</row>
    <row r="456" spans="29:38" x14ac:dyDescent="0.25"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</row>
    <row r="457" spans="29:38" x14ac:dyDescent="0.25"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</row>
    <row r="458" spans="29:38" x14ac:dyDescent="0.25"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</row>
    <row r="459" spans="29:38" x14ac:dyDescent="0.25"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</row>
    <row r="460" spans="29:38" x14ac:dyDescent="0.25"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</row>
    <row r="461" spans="29:38" x14ac:dyDescent="0.25"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</row>
    <row r="462" spans="29:38" x14ac:dyDescent="0.25"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</row>
    <row r="463" spans="29:38" x14ac:dyDescent="0.25"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</row>
    <row r="464" spans="29:38" x14ac:dyDescent="0.25"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</row>
    <row r="465" spans="29:38" x14ac:dyDescent="0.25"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</row>
    <row r="466" spans="29:38" x14ac:dyDescent="0.25"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</row>
    <row r="467" spans="29:38" x14ac:dyDescent="0.25"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</row>
    <row r="468" spans="29:38" x14ac:dyDescent="0.25"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</row>
    <row r="469" spans="29:38" x14ac:dyDescent="0.25"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</row>
    <row r="470" spans="29:38" x14ac:dyDescent="0.25"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</row>
    <row r="471" spans="29:38" x14ac:dyDescent="0.25"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</row>
    <row r="472" spans="29:38" x14ac:dyDescent="0.25"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</row>
    <row r="473" spans="29:38" x14ac:dyDescent="0.25"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</row>
    <row r="474" spans="29:38" x14ac:dyDescent="0.25"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</row>
    <row r="475" spans="29:38" x14ac:dyDescent="0.25"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</row>
    <row r="476" spans="29:38" x14ac:dyDescent="0.25"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</row>
    <row r="477" spans="29:38" x14ac:dyDescent="0.25"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</row>
    <row r="478" spans="29:38" x14ac:dyDescent="0.25"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</row>
    <row r="479" spans="29:38" x14ac:dyDescent="0.25"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</row>
    <row r="480" spans="29:38" x14ac:dyDescent="0.25"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</row>
    <row r="481" spans="29:38" x14ac:dyDescent="0.25"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</row>
    <row r="482" spans="29:38" x14ac:dyDescent="0.25"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</row>
    <row r="483" spans="29:38" x14ac:dyDescent="0.25"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</row>
    <row r="484" spans="29:38" x14ac:dyDescent="0.25"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</row>
    <row r="485" spans="29:38" x14ac:dyDescent="0.25"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</row>
    <row r="486" spans="29:38" x14ac:dyDescent="0.25"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</row>
    <row r="487" spans="29:38" x14ac:dyDescent="0.25"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</row>
    <row r="488" spans="29:38" x14ac:dyDescent="0.25"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</row>
    <row r="489" spans="29:38" x14ac:dyDescent="0.25"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</row>
    <row r="490" spans="29:38" x14ac:dyDescent="0.25"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</row>
    <row r="491" spans="29:38" x14ac:dyDescent="0.25"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</row>
    <row r="492" spans="29:38" x14ac:dyDescent="0.25"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</row>
    <row r="493" spans="29:38" x14ac:dyDescent="0.25"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</row>
    <row r="494" spans="29:38" x14ac:dyDescent="0.25"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</row>
    <row r="495" spans="29:38" x14ac:dyDescent="0.25"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</row>
    <row r="496" spans="29:38" x14ac:dyDescent="0.25"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</row>
    <row r="497" spans="29:38" x14ac:dyDescent="0.25"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</row>
    <row r="498" spans="29:38" x14ac:dyDescent="0.25"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</row>
    <row r="499" spans="29:38" x14ac:dyDescent="0.25"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</row>
    <row r="500" spans="29:38" x14ac:dyDescent="0.25"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</row>
    <row r="501" spans="29:38" x14ac:dyDescent="0.25"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</row>
    <row r="502" spans="29:38" x14ac:dyDescent="0.25"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</row>
    <row r="503" spans="29:38" x14ac:dyDescent="0.25"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</row>
    <row r="504" spans="29:38" x14ac:dyDescent="0.25"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</row>
    <row r="505" spans="29:38" x14ac:dyDescent="0.25"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</row>
    <row r="506" spans="29:38" x14ac:dyDescent="0.25"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</row>
    <row r="507" spans="29:38" x14ac:dyDescent="0.25"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</row>
    <row r="508" spans="29:38" x14ac:dyDescent="0.25"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</row>
    <row r="509" spans="29:38" x14ac:dyDescent="0.25"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</row>
    <row r="510" spans="29:38" x14ac:dyDescent="0.25"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</row>
    <row r="511" spans="29:38" x14ac:dyDescent="0.25"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</row>
    <row r="512" spans="29:38" x14ac:dyDescent="0.25"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</row>
    <row r="513" spans="29:38" x14ac:dyDescent="0.25"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</row>
    <row r="514" spans="29:38" x14ac:dyDescent="0.25"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</row>
    <row r="515" spans="29:38" x14ac:dyDescent="0.25"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</row>
    <row r="516" spans="29:38" x14ac:dyDescent="0.25"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</row>
    <row r="517" spans="29:38" x14ac:dyDescent="0.25"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</row>
    <row r="518" spans="29:38" x14ac:dyDescent="0.25"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</row>
    <row r="519" spans="29:38" x14ac:dyDescent="0.25"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</row>
    <row r="520" spans="29:38" x14ac:dyDescent="0.25"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</row>
    <row r="521" spans="29:38" x14ac:dyDescent="0.25"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</row>
    <row r="522" spans="29:38" x14ac:dyDescent="0.25"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</row>
    <row r="523" spans="29:38" x14ac:dyDescent="0.25"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</row>
    <row r="524" spans="29:38" x14ac:dyDescent="0.25"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</row>
    <row r="525" spans="29:38" x14ac:dyDescent="0.25"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</row>
    <row r="526" spans="29:38" x14ac:dyDescent="0.25"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</row>
    <row r="527" spans="29:38" x14ac:dyDescent="0.25"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</row>
    <row r="528" spans="29:38" x14ac:dyDescent="0.25"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</row>
    <row r="529" spans="29:38" x14ac:dyDescent="0.25"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</row>
    <row r="530" spans="29:38" x14ac:dyDescent="0.25"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</row>
    <row r="531" spans="29:38" x14ac:dyDescent="0.25"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</row>
    <row r="532" spans="29:38" x14ac:dyDescent="0.25"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</row>
    <row r="533" spans="29:38" x14ac:dyDescent="0.25"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</row>
    <row r="534" spans="29:38" x14ac:dyDescent="0.25"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</row>
    <row r="535" spans="29:38" x14ac:dyDescent="0.25"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</row>
    <row r="536" spans="29:38" x14ac:dyDescent="0.25"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</row>
    <row r="537" spans="29:38" x14ac:dyDescent="0.25"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</row>
    <row r="538" spans="29:38" x14ac:dyDescent="0.25"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</row>
    <row r="539" spans="29:38" x14ac:dyDescent="0.25"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</row>
    <row r="540" spans="29:38" x14ac:dyDescent="0.25"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</row>
    <row r="541" spans="29:38" x14ac:dyDescent="0.25"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</row>
    <row r="542" spans="29:38" x14ac:dyDescent="0.25"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</row>
    <row r="543" spans="29:38" x14ac:dyDescent="0.25"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</row>
    <row r="544" spans="29:38" x14ac:dyDescent="0.25"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</row>
    <row r="545" spans="29:38" x14ac:dyDescent="0.25"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</row>
    <row r="546" spans="29:38" x14ac:dyDescent="0.25"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</row>
    <row r="547" spans="29:38" x14ac:dyDescent="0.25"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</row>
    <row r="548" spans="29:38" x14ac:dyDescent="0.25"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</row>
    <row r="549" spans="29:38" x14ac:dyDescent="0.25"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</row>
    <row r="550" spans="29:38" x14ac:dyDescent="0.25"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</row>
    <row r="551" spans="29:38" x14ac:dyDescent="0.25"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</row>
    <row r="552" spans="29:38" x14ac:dyDescent="0.25"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</row>
    <row r="553" spans="29:38" x14ac:dyDescent="0.25"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</row>
    <row r="554" spans="29:38" x14ac:dyDescent="0.25"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</row>
    <row r="555" spans="29:38" x14ac:dyDescent="0.25"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</row>
    <row r="556" spans="29:38" x14ac:dyDescent="0.25"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</row>
    <row r="557" spans="29:38" x14ac:dyDescent="0.25"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</row>
    <row r="558" spans="29:38" x14ac:dyDescent="0.25"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</row>
    <row r="559" spans="29:38" x14ac:dyDescent="0.25"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</row>
    <row r="560" spans="29:38" x14ac:dyDescent="0.25"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</row>
    <row r="561" spans="29:38" x14ac:dyDescent="0.25"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</row>
    <row r="562" spans="29:38" x14ac:dyDescent="0.25"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</row>
    <row r="563" spans="29:38" x14ac:dyDescent="0.25"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</row>
    <row r="564" spans="29:38" x14ac:dyDescent="0.25"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</row>
    <row r="565" spans="29:38" x14ac:dyDescent="0.25"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</row>
    <row r="566" spans="29:38" x14ac:dyDescent="0.25"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</row>
    <row r="567" spans="29:38" x14ac:dyDescent="0.25"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</row>
    <row r="568" spans="29:38" x14ac:dyDescent="0.25"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</row>
    <row r="569" spans="29:38" x14ac:dyDescent="0.25"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</row>
    <row r="570" spans="29:38" x14ac:dyDescent="0.25"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</row>
    <row r="571" spans="29:38" x14ac:dyDescent="0.25"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</row>
    <row r="572" spans="29:38" x14ac:dyDescent="0.25"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</row>
    <row r="573" spans="29:38" x14ac:dyDescent="0.25"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</row>
    <row r="574" spans="29:38" x14ac:dyDescent="0.25"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</row>
    <row r="575" spans="29:38" x14ac:dyDescent="0.25"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</row>
    <row r="576" spans="29:38" x14ac:dyDescent="0.25"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</row>
    <row r="577" spans="29:38" x14ac:dyDescent="0.25"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</row>
    <row r="578" spans="29:38" x14ac:dyDescent="0.25"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</row>
    <row r="579" spans="29:38" x14ac:dyDescent="0.25"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</row>
    <row r="580" spans="29:38" x14ac:dyDescent="0.25"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</row>
    <row r="581" spans="29:38" x14ac:dyDescent="0.25"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</row>
    <row r="582" spans="29:38" x14ac:dyDescent="0.25"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</row>
    <row r="583" spans="29:38" x14ac:dyDescent="0.25"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</row>
    <row r="584" spans="29:38" x14ac:dyDescent="0.25"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</row>
    <row r="585" spans="29:38" x14ac:dyDescent="0.25"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</row>
    <row r="586" spans="29:38" x14ac:dyDescent="0.25"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</row>
    <row r="587" spans="29:38" x14ac:dyDescent="0.25"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</row>
    <row r="588" spans="29:38" x14ac:dyDescent="0.25"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</row>
    <row r="589" spans="29:38" x14ac:dyDescent="0.25"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</row>
    <row r="590" spans="29:38" x14ac:dyDescent="0.25"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</row>
    <row r="591" spans="29:38" x14ac:dyDescent="0.25"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</row>
    <row r="592" spans="29:38" x14ac:dyDescent="0.25"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</row>
    <row r="593" spans="29:38" x14ac:dyDescent="0.25"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</row>
    <row r="594" spans="29:38" x14ac:dyDescent="0.25"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</row>
    <row r="595" spans="29:38" x14ac:dyDescent="0.25"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</row>
    <row r="596" spans="29:38" x14ac:dyDescent="0.25"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</row>
    <row r="597" spans="29:38" x14ac:dyDescent="0.25"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</row>
    <row r="598" spans="29:38" x14ac:dyDescent="0.25"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</row>
    <row r="599" spans="29:38" x14ac:dyDescent="0.25"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</row>
    <row r="600" spans="29:38" x14ac:dyDescent="0.25"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</row>
    <row r="601" spans="29:38" x14ac:dyDescent="0.25"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</row>
    <row r="602" spans="29:38" x14ac:dyDescent="0.25"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</row>
    <row r="603" spans="29:38" x14ac:dyDescent="0.25"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</row>
    <row r="604" spans="29:38" x14ac:dyDescent="0.25"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</row>
    <row r="605" spans="29:38" x14ac:dyDescent="0.25"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</row>
    <row r="606" spans="29:38" x14ac:dyDescent="0.25"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</row>
    <row r="607" spans="29:38" x14ac:dyDescent="0.25"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</row>
    <row r="608" spans="29:38" x14ac:dyDescent="0.25"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</row>
    <row r="609" spans="29:38" x14ac:dyDescent="0.25"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</row>
    <row r="610" spans="29:38" x14ac:dyDescent="0.25"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</row>
    <row r="611" spans="29:38" x14ac:dyDescent="0.25"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</row>
    <row r="612" spans="29:38" x14ac:dyDescent="0.25"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</row>
    <row r="613" spans="29:38" x14ac:dyDescent="0.25"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</row>
    <row r="614" spans="29:38" x14ac:dyDescent="0.25"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</row>
    <row r="615" spans="29:38" x14ac:dyDescent="0.25"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</row>
    <row r="616" spans="29:38" x14ac:dyDescent="0.25"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</row>
    <row r="617" spans="29:38" x14ac:dyDescent="0.25"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</row>
    <row r="618" spans="29:38" x14ac:dyDescent="0.25"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</row>
    <row r="619" spans="29:38" x14ac:dyDescent="0.25"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</row>
    <row r="620" spans="29:38" x14ac:dyDescent="0.25"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</row>
    <row r="621" spans="29:38" x14ac:dyDescent="0.25"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</row>
    <row r="622" spans="29:38" x14ac:dyDescent="0.25"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</row>
    <row r="623" spans="29:38" x14ac:dyDescent="0.25"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</row>
    <row r="624" spans="29:38" x14ac:dyDescent="0.25"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</row>
    <row r="625" spans="29:38" x14ac:dyDescent="0.25"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</row>
    <row r="626" spans="29:38" x14ac:dyDescent="0.25"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</row>
    <row r="627" spans="29:38" x14ac:dyDescent="0.25"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</row>
    <row r="628" spans="29:38" x14ac:dyDescent="0.25"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</row>
    <row r="629" spans="29:38" x14ac:dyDescent="0.25"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</row>
    <row r="630" spans="29:38" x14ac:dyDescent="0.25"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</row>
    <row r="631" spans="29:38" x14ac:dyDescent="0.25"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</row>
    <row r="632" spans="29:38" x14ac:dyDescent="0.25"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</row>
    <row r="633" spans="29:38" x14ac:dyDescent="0.25"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</row>
    <row r="634" spans="29:38" x14ac:dyDescent="0.25"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</row>
    <row r="635" spans="29:38" x14ac:dyDescent="0.25"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</row>
    <row r="636" spans="29:38" x14ac:dyDescent="0.25"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</row>
    <row r="637" spans="29:38" x14ac:dyDescent="0.25"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</row>
    <row r="638" spans="29:38" x14ac:dyDescent="0.25"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</row>
    <row r="639" spans="29:38" x14ac:dyDescent="0.25"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</row>
    <row r="640" spans="29:38" x14ac:dyDescent="0.25"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</row>
    <row r="641" spans="29:38" x14ac:dyDescent="0.25"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</row>
    <row r="642" spans="29:38" x14ac:dyDescent="0.25"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</row>
    <row r="643" spans="29:38" x14ac:dyDescent="0.25"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</row>
    <row r="644" spans="29:38" x14ac:dyDescent="0.25"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</row>
    <row r="645" spans="29:38" x14ac:dyDescent="0.25"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</row>
    <row r="646" spans="29:38" x14ac:dyDescent="0.25"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</row>
    <row r="647" spans="29:38" x14ac:dyDescent="0.25"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</row>
    <row r="648" spans="29:38" x14ac:dyDescent="0.25"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</row>
    <row r="649" spans="29:38" x14ac:dyDescent="0.25"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</row>
    <row r="650" spans="29:38" x14ac:dyDescent="0.25"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</row>
    <row r="651" spans="29:38" x14ac:dyDescent="0.25"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</row>
    <row r="652" spans="29:38" x14ac:dyDescent="0.25"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</row>
    <row r="653" spans="29:38" x14ac:dyDescent="0.25"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</row>
    <row r="654" spans="29:38" x14ac:dyDescent="0.25"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</row>
    <row r="655" spans="29:38" x14ac:dyDescent="0.25"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</row>
    <row r="656" spans="29:38" x14ac:dyDescent="0.25"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</row>
    <row r="657" spans="29:38" x14ac:dyDescent="0.25"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</row>
    <row r="658" spans="29:38" x14ac:dyDescent="0.25"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</row>
    <row r="659" spans="29:38" x14ac:dyDescent="0.25"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</row>
    <row r="660" spans="29:38" x14ac:dyDescent="0.25"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</row>
    <row r="661" spans="29:38" x14ac:dyDescent="0.25"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</row>
    <row r="662" spans="29:38" x14ac:dyDescent="0.25"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</row>
    <row r="663" spans="29:38" x14ac:dyDescent="0.25"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</row>
    <row r="664" spans="29:38" x14ac:dyDescent="0.25"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</row>
    <row r="665" spans="29:38" x14ac:dyDescent="0.25"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</row>
    <row r="666" spans="29:38" x14ac:dyDescent="0.25"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</row>
    <row r="667" spans="29:38" x14ac:dyDescent="0.25"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</row>
    <row r="668" spans="29:38" x14ac:dyDescent="0.25"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</row>
    <row r="669" spans="29:38" x14ac:dyDescent="0.25"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</row>
    <row r="670" spans="29:38" x14ac:dyDescent="0.25"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</row>
    <row r="671" spans="29:38" x14ac:dyDescent="0.25"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</row>
    <row r="672" spans="29:38" x14ac:dyDescent="0.25"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</row>
    <row r="673" spans="29:38" x14ac:dyDescent="0.25"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</row>
    <row r="674" spans="29:38" x14ac:dyDescent="0.25"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</row>
    <row r="675" spans="29:38" x14ac:dyDescent="0.25"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</row>
    <row r="676" spans="29:38" x14ac:dyDescent="0.25"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</row>
    <row r="677" spans="29:38" x14ac:dyDescent="0.25"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</row>
    <row r="678" spans="29:38" x14ac:dyDescent="0.25"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</row>
    <row r="679" spans="29:38" x14ac:dyDescent="0.25"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</row>
    <row r="680" spans="29:38" x14ac:dyDescent="0.25"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</row>
    <row r="681" spans="29:38" x14ac:dyDescent="0.25"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</row>
    <row r="682" spans="29:38" x14ac:dyDescent="0.25"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</row>
    <row r="683" spans="29:38" x14ac:dyDescent="0.25"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</row>
    <row r="684" spans="29:38" x14ac:dyDescent="0.25"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</row>
    <row r="685" spans="29:38" x14ac:dyDescent="0.25"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</row>
    <row r="686" spans="29:38" x14ac:dyDescent="0.25"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</row>
    <row r="687" spans="29:38" x14ac:dyDescent="0.25"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</row>
    <row r="688" spans="29:38" x14ac:dyDescent="0.25"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</row>
    <row r="689" spans="29:38" x14ac:dyDescent="0.25"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</row>
    <row r="690" spans="29:38" x14ac:dyDescent="0.25"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</row>
    <row r="691" spans="29:38" x14ac:dyDescent="0.25"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</row>
    <row r="692" spans="29:38" x14ac:dyDescent="0.25"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</row>
    <row r="693" spans="29:38" x14ac:dyDescent="0.25"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</row>
    <row r="694" spans="29:38" x14ac:dyDescent="0.25"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</row>
    <row r="695" spans="29:38" x14ac:dyDescent="0.25"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</row>
    <row r="696" spans="29:38" x14ac:dyDescent="0.25"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</row>
    <row r="697" spans="29:38" x14ac:dyDescent="0.25"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</row>
    <row r="698" spans="29:38" x14ac:dyDescent="0.25"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</row>
    <row r="699" spans="29:38" x14ac:dyDescent="0.25"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</row>
    <row r="700" spans="29:38" x14ac:dyDescent="0.25"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</row>
    <row r="701" spans="29:38" x14ac:dyDescent="0.25"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</row>
    <row r="702" spans="29:38" x14ac:dyDescent="0.25"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</row>
    <row r="703" spans="29:38" x14ac:dyDescent="0.25"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</row>
    <row r="704" spans="29:38" x14ac:dyDescent="0.25"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</row>
    <row r="705" spans="29:38" x14ac:dyDescent="0.25"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</row>
    <row r="706" spans="29:38" x14ac:dyDescent="0.25"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</row>
    <row r="707" spans="29:38" x14ac:dyDescent="0.25"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</row>
    <row r="708" spans="29:38" x14ac:dyDescent="0.25"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</row>
    <row r="709" spans="29:38" x14ac:dyDescent="0.25"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</row>
    <row r="710" spans="29:38" x14ac:dyDescent="0.25"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</row>
    <row r="711" spans="29:38" x14ac:dyDescent="0.25"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</row>
    <row r="712" spans="29:38" x14ac:dyDescent="0.25"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</row>
    <row r="713" spans="29:38" x14ac:dyDescent="0.25"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</row>
    <row r="714" spans="29:38" x14ac:dyDescent="0.25"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</row>
    <row r="715" spans="29:38" x14ac:dyDescent="0.25"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</row>
    <row r="716" spans="29:38" x14ac:dyDescent="0.25"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</row>
    <row r="717" spans="29:38" x14ac:dyDescent="0.25"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</row>
    <row r="718" spans="29:38" x14ac:dyDescent="0.25"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</row>
    <row r="719" spans="29:38" x14ac:dyDescent="0.25"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</row>
    <row r="720" spans="29:38" x14ac:dyDescent="0.25"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</row>
    <row r="721" spans="29:38" x14ac:dyDescent="0.25"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</row>
    <row r="722" spans="29:38" x14ac:dyDescent="0.25"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</row>
    <row r="723" spans="29:38" x14ac:dyDescent="0.25"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</row>
    <row r="724" spans="29:38" x14ac:dyDescent="0.25"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</row>
    <row r="725" spans="29:38" x14ac:dyDescent="0.25"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</row>
    <row r="726" spans="29:38" x14ac:dyDescent="0.25"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</row>
    <row r="727" spans="29:38" x14ac:dyDescent="0.25"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</row>
    <row r="728" spans="29:38" x14ac:dyDescent="0.25"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</row>
    <row r="729" spans="29:38" x14ac:dyDescent="0.25"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</row>
    <row r="730" spans="29:38" x14ac:dyDescent="0.25"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</row>
    <row r="731" spans="29:38" x14ac:dyDescent="0.25"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</row>
    <row r="732" spans="29:38" x14ac:dyDescent="0.25"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</row>
    <row r="733" spans="29:38" x14ac:dyDescent="0.25"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</row>
    <row r="734" spans="29:38" x14ac:dyDescent="0.25"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</row>
    <row r="735" spans="29:38" x14ac:dyDescent="0.25"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</row>
    <row r="736" spans="29:38" x14ac:dyDescent="0.25"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</row>
    <row r="737" spans="29:38" x14ac:dyDescent="0.25"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</row>
    <row r="738" spans="29:38" x14ac:dyDescent="0.25"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</row>
    <row r="739" spans="29:38" x14ac:dyDescent="0.25"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</row>
    <row r="740" spans="29:38" x14ac:dyDescent="0.25"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</row>
    <row r="741" spans="29:38" x14ac:dyDescent="0.25"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</row>
    <row r="742" spans="29:38" x14ac:dyDescent="0.25"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</row>
    <row r="743" spans="29:38" x14ac:dyDescent="0.25"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</row>
    <row r="744" spans="29:38" x14ac:dyDescent="0.25"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</row>
    <row r="745" spans="29:38" x14ac:dyDescent="0.25"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</row>
    <row r="746" spans="29:38" x14ac:dyDescent="0.25"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</row>
    <row r="747" spans="29:38" x14ac:dyDescent="0.25"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</row>
    <row r="748" spans="29:38" x14ac:dyDescent="0.25"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</row>
    <row r="749" spans="29:38" x14ac:dyDescent="0.25"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</row>
    <row r="750" spans="29:38" x14ac:dyDescent="0.25"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</row>
    <row r="751" spans="29:38" x14ac:dyDescent="0.25"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</row>
    <row r="752" spans="29:38" x14ac:dyDescent="0.25"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</row>
    <row r="753" spans="29:38" x14ac:dyDescent="0.25"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</row>
    <row r="754" spans="29:38" x14ac:dyDescent="0.25"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</row>
    <row r="755" spans="29:38" x14ac:dyDescent="0.25"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</row>
    <row r="756" spans="29:38" x14ac:dyDescent="0.25"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</row>
    <row r="757" spans="29:38" x14ac:dyDescent="0.25"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</row>
    <row r="758" spans="29:38" x14ac:dyDescent="0.25"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</row>
    <row r="759" spans="29:38" x14ac:dyDescent="0.25"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</row>
    <row r="760" spans="29:38" x14ac:dyDescent="0.25"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</row>
    <row r="761" spans="29:38" x14ac:dyDescent="0.25"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</row>
    <row r="762" spans="29:38" x14ac:dyDescent="0.25"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</row>
    <row r="763" spans="29:38" x14ac:dyDescent="0.25"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</row>
    <row r="764" spans="29:38" x14ac:dyDescent="0.25"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</row>
    <row r="765" spans="29:38" x14ac:dyDescent="0.25"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</row>
    <row r="766" spans="29:38" x14ac:dyDescent="0.25"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</row>
    <row r="767" spans="29:38" x14ac:dyDescent="0.25"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</row>
    <row r="768" spans="29:38" x14ac:dyDescent="0.25"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</row>
    <row r="769" spans="29:38" x14ac:dyDescent="0.25"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</row>
    <row r="770" spans="29:38" x14ac:dyDescent="0.25"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</row>
    <row r="771" spans="29:38" x14ac:dyDescent="0.25"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</row>
    <row r="772" spans="29:38" x14ac:dyDescent="0.25"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</row>
    <row r="773" spans="29:38" x14ac:dyDescent="0.25"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</row>
    <row r="774" spans="29:38" x14ac:dyDescent="0.25"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</row>
    <row r="775" spans="29:38" x14ac:dyDescent="0.25"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</row>
    <row r="776" spans="29:38" x14ac:dyDescent="0.25"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</row>
    <row r="777" spans="29:38" x14ac:dyDescent="0.25"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</row>
    <row r="778" spans="29:38" x14ac:dyDescent="0.25"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</row>
    <row r="779" spans="29:38" x14ac:dyDescent="0.25"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</row>
    <row r="780" spans="29:38" x14ac:dyDescent="0.25"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</row>
    <row r="781" spans="29:38" x14ac:dyDescent="0.25"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</row>
    <row r="782" spans="29:38" x14ac:dyDescent="0.25"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</row>
    <row r="783" spans="29:38" x14ac:dyDescent="0.25"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</row>
    <row r="784" spans="29:38" x14ac:dyDescent="0.25"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</row>
    <row r="785" spans="29:38" x14ac:dyDescent="0.25"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</row>
    <row r="786" spans="29:38" x14ac:dyDescent="0.25"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</row>
    <row r="787" spans="29:38" x14ac:dyDescent="0.25"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</row>
    <row r="788" spans="29:38" x14ac:dyDescent="0.25"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</row>
    <row r="789" spans="29:38" x14ac:dyDescent="0.25"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</row>
    <row r="790" spans="29:38" x14ac:dyDescent="0.25"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</row>
    <row r="791" spans="29:38" x14ac:dyDescent="0.25"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</row>
    <row r="792" spans="29:38" x14ac:dyDescent="0.25"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</row>
    <row r="793" spans="29:38" x14ac:dyDescent="0.25"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</row>
    <row r="794" spans="29:38" x14ac:dyDescent="0.25"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</row>
    <row r="795" spans="29:38" x14ac:dyDescent="0.25"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</row>
    <row r="796" spans="29:38" x14ac:dyDescent="0.25"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</row>
    <row r="797" spans="29:38" x14ac:dyDescent="0.25"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</row>
    <row r="798" spans="29:38" x14ac:dyDescent="0.25"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</row>
    <row r="799" spans="29:38" x14ac:dyDescent="0.25"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</row>
    <row r="800" spans="29:38" x14ac:dyDescent="0.25"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</row>
    <row r="801" spans="29:38" x14ac:dyDescent="0.25"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</row>
    <row r="802" spans="29:38" x14ac:dyDescent="0.25"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</row>
    <row r="803" spans="29:38" x14ac:dyDescent="0.25"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</row>
    <row r="804" spans="29:38" x14ac:dyDescent="0.25"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</row>
    <row r="805" spans="29:38" x14ac:dyDescent="0.25"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</row>
    <row r="806" spans="29:38" x14ac:dyDescent="0.25"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</row>
    <row r="807" spans="29:38" x14ac:dyDescent="0.25"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</row>
    <row r="808" spans="29:38" x14ac:dyDescent="0.25"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</row>
    <row r="809" spans="29:38" x14ac:dyDescent="0.25"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</row>
    <row r="810" spans="29:38" x14ac:dyDescent="0.25"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</row>
    <row r="811" spans="29:38" x14ac:dyDescent="0.25"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</row>
    <row r="812" spans="29:38" x14ac:dyDescent="0.25"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</row>
    <row r="813" spans="29:38" x14ac:dyDescent="0.25"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</row>
    <row r="814" spans="29:38" x14ac:dyDescent="0.25"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</row>
    <row r="815" spans="29:38" x14ac:dyDescent="0.25"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</row>
    <row r="816" spans="29:38" x14ac:dyDescent="0.25"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</row>
    <row r="817" spans="29:38" x14ac:dyDescent="0.25"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</row>
    <row r="818" spans="29:38" x14ac:dyDescent="0.25"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</row>
    <row r="819" spans="29:38" x14ac:dyDescent="0.25"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</row>
    <row r="820" spans="29:38" x14ac:dyDescent="0.25"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</row>
    <row r="821" spans="29:38" x14ac:dyDescent="0.25"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</row>
    <row r="822" spans="29:38" x14ac:dyDescent="0.25"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</row>
    <row r="823" spans="29:38" x14ac:dyDescent="0.25"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</row>
    <row r="824" spans="29:38" x14ac:dyDescent="0.25"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</row>
    <row r="825" spans="29:38" x14ac:dyDescent="0.25"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</row>
    <row r="826" spans="29:38" x14ac:dyDescent="0.25"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</row>
    <row r="827" spans="29:38" x14ac:dyDescent="0.25"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</row>
    <row r="828" spans="29:38" x14ac:dyDescent="0.25"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</row>
    <row r="829" spans="29:38" x14ac:dyDescent="0.25"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</row>
    <row r="830" spans="29:38" x14ac:dyDescent="0.25"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</row>
    <row r="831" spans="29:38" x14ac:dyDescent="0.25"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</row>
    <row r="832" spans="29:38" x14ac:dyDescent="0.25"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</row>
    <row r="833" spans="29:38" x14ac:dyDescent="0.25"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</row>
    <row r="834" spans="29:38" x14ac:dyDescent="0.25"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</row>
    <row r="835" spans="29:38" x14ac:dyDescent="0.25"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</row>
    <row r="836" spans="29:38" x14ac:dyDescent="0.25"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</row>
    <row r="837" spans="29:38" x14ac:dyDescent="0.25"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</row>
    <row r="838" spans="29:38" x14ac:dyDescent="0.25"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</row>
    <row r="839" spans="29:38" x14ac:dyDescent="0.25"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</row>
    <row r="840" spans="29:38" x14ac:dyDescent="0.25"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</row>
    <row r="841" spans="29:38" x14ac:dyDescent="0.25"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</row>
    <row r="842" spans="29:38" x14ac:dyDescent="0.25"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</row>
    <row r="843" spans="29:38" x14ac:dyDescent="0.25"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</row>
    <row r="844" spans="29:38" x14ac:dyDescent="0.25"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</row>
    <row r="845" spans="29:38" x14ac:dyDescent="0.25"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</row>
    <row r="846" spans="29:38" x14ac:dyDescent="0.25"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</row>
    <row r="847" spans="29:38" x14ac:dyDescent="0.25"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</row>
    <row r="848" spans="29:38" x14ac:dyDescent="0.25"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</row>
    <row r="849" spans="29:38" x14ac:dyDescent="0.25"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</row>
    <row r="850" spans="29:38" x14ac:dyDescent="0.25"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</row>
    <row r="851" spans="29:38" x14ac:dyDescent="0.25"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</row>
    <row r="852" spans="29:38" x14ac:dyDescent="0.25"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</row>
    <row r="853" spans="29:38" x14ac:dyDescent="0.25"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</row>
    <row r="854" spans="29:38" x14ac:dyDescent="0.25"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</row>
    <row r="855" spans="29:38" x14ac:dyDescent="0.25"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</row>
    <row r="856" spans="29:38" x14ac:dyDescent="0.25"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</row>
    <row r="857" spans="29:38" x14ac:dyDescent="0.25"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</row>
    <row r="858" spans="29:38" x14ac:dyDescent="0.25"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</row>
    <row r="859" spans="29:38" x14ac:dyDescent="0.25"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</row>
    <row r="860" spans="29:38" x14ac:dyDescent="0.25"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</row>
    <row r="861" spans="29:38" x14ac:dyDescent="0.25"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</row>
    <row r="862" spans="29:38" x14ac:dyDescent="0.25"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</row>
    <row r="863" spans="29:38" x14ac:dyDescent="0.25"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</row>
    <row r="864" spans="29:38" x14ac:dyDescent="0.25"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</row>
    <row r="865" spans="29:38" x14ac:dyDescent="0.25"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</row>
    <row r="866" spans="29:38" x14ac:dyDescent="0.25"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</row>
    <row r="867" spans="29:38" x14ac:dyDescent="0.25"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</row>
    <row r="868" spans="29:38" x14ac:dyDescent="0.25"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</row>
    <row r="869" spans="29:38" x14ac:dyDescent="0.25"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</row>
    <row r="870" spans="29:38" x14ac:dyDescent="0.25"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</row>
    <row r="871" spans="29:38" x14ac:dyDescent="0.25"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</row>
    <row r="872" spans="29:38" x14ac:dyDescent="0.25"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</row>
    <row r="873" spans="29:38" x14ac:dyDescent="0.25"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</row>
    <row r="874" spans="29:38" x14ac:dyDescent="0.25"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</row>
    <row r="875" spans="29:38" x14ac:dyDescent="0.25"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</row>
    <row r="876" spans="29:38" x14ac:dyDescent="0.25"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</row>
    <row r="877" spans="29:38" x14ac:dyDescent="0.25"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</row>
    <row r="878" spans="29:38" x14ac:dyDescent="0.25"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</row>
    <row r="879" spans="29:38" x14ac:dyDescent="0.25"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</row>
    <row r="880" spans="29:38" x14ac:dyDescent="0.25"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</row>
    <row r="881" spans="29:38" x14ac:dyDescent="0.25"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</row>
    <row r="882" spans="29:38" x14ac:dyDescent="0.25"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</row>
    <row r="883" spans="29:38" x14ac:dyDescent="0.25"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</row>
    <row r="884" spans="29:38" x14ac:dyDescent="0.25"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</row>
    <row r="885" spans="29:38" x14ac:dyDescent="0.25"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</row>
    <row r="886" spans="29:38" x14ac:dyDescent="0.25"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</row>
    <row r="887" spans="29:38" x14ac:dyDescent="0.25"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</row>
    <row r="888" spans="29:38" x14ac:dyDescent="0.25"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</row>
    <row r="889" spans="29:38" x14ac:dyDescent="0.25"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</row>
    <row r="890" spans="29:38" x14ac:dyDescent="0.25"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</row>
    <row r="891" spans="29:38" x14ac:dyDescent="0.25"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</row>
    <row r="892" spans="29:38" x14ac:dyDescent="0.25"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</row>
    <row r="893" spans="29:38" x14ac:dyDescent="0.25"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</row>
    <row r="894" spans="29:38" x14ac:dyDescent="0.25"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</row>
    <row r="895" spans="29:38" x14ac:dyDescent="0.25"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</row>
    <row r="896" spans="29:38" x14ac:dyDescent="0.25"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</row>
    <row r="897" spans="29:38" x14ac:dyDescent="0.25"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</row>
    <row r="898" spans="29:38" x14ac:dyDescent="0.25"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</row>
    <row r="899" spans="29:38" x14ac:dyDescent="0.25"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</row>
    <row r="900" spans="29:38" x14ac:dyDescent="0.25"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</row>
    <row r="901" spans="29:38" x14ac:dyDescent="0.25"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</row>
    <row r="902" spans="29:38" x14ac:dyDescent="0.25"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</row>
    <row r="903" spans="29:38" x14ac:dyDescent="0.25"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</row>
    <row r="904" spans="29:38" x14ac:dyDescent="0.25"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</row>
    <row r="905" spans="29:38" x14ac:dyDescent="0.25"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</row>
    <row r="906" spans="29:38" x14ac:dyDescent="0.25"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</row>
    <row r="907" spans="29:38" x14ac:dyDescent="0.25"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</row>
    <row r="908" spans="29:38" x14ac:dyDescent="0.25"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</row>
    <row r="909" spans="29:38" x14ac:dyDescent="0.25"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</row>
    <row r="910" spans="29:38" x14ac:dyDescent="0.25"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</row>
    <row r="911" spans="29:38" x14ac:dyDescent="0.25"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</row>
    <row r="912" spans="29:38" x14ac:dyDescent="0.25"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</row>
    <row r="913" spans="29:38" x14ac:dyDescent="0.25"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</row>
    <row r="914" spans="29:38" x14ac:dyDescent="0.25"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</row>
    <row r="915" spans="29:38" x14ac:dyDescent="0.25"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</row>
    <row r="916" spans="29:38" x14ac:dyDescent="0.25"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</row>
    <row r="917" spans="29:38" x14ac:dyDescent="0.25"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</row>
    <row r="918" spans="29:38" x14ac:dyDescent="0.25"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</row>
    <row r="919" spans="29:38" x14ac:dyDescent="0.25"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</row>
    <row r="920" spans="29:38" x14ac:dyDescent="0.25"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</row>
    <row r="921" spans="29:38" x14ac:dyDescent="0.25"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</row>
    <row r="922" spans="29:38" x14ac:dyDescent="0.25"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</row>
    <row r="923" spans="29:38" x14ac:dyDescent="0.25"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</row>
    <row r="924" spans="29:38" x14ac:dyDescent="0.25"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</row>
    <row r="925" spans="29:38" x14ac:dyDescent="0.25"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</row>
    <row r="926" spans="29:38" x14ac:dyDescent="0.25"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</row>
    <row r="927" spans="29:38" x14ac:dyDescent="0.25"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</row>
    <row r="928" spans="29:38" x14ac:dyDescent="0.25"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</row>
    <row r="929" spans="29:38" x14ac:dyDescent="0.25"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</row>
    <row r="930" spans="29:38" x14ac:dyDescent="0.25"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</row>
    <row r="931" spans="29:38" x14ac:dyDescent="0.25"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</row>
    <row r="932" spans="29:38" x14ac:dyDescent="0.25"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</row>
    <row r="933" spans="29:38" x14ac:dyDescent="0.25"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</row>
    <row r="934" spans="29:38" x14ac:dyDescent="0.25"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</row>
    <row r="935" spans="29:38" x14ac:dyDescent="0.25"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</row>
    <row r="936" spans="29:38" x14ac:dyDescent="0.25"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</row>
    <row r="937" spans="29:38" x14ac:dyDescent="0.25"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</row>
    <row r="938" spans="29:38" x14ac:dyDescent="0.25"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</row>
    <row r="939" spans="29:38" x14ac:dyDescent="0.25"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</row>
    <row r="940" spans="29:38" x14ac:dyDescent="0.25"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</row>
    <row r="941" spans="29:38" x14ac:dyDescent="0.25"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</row>
    <row r="942" spans="29:38" x14ac:dyDescent="0.25"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</row>
    <row r="943" spans="29:38" x14ac:dyDescent="0.25"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</row>
    <row r="944" spans="29:38" x14ac:dyDescent="0.25"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</row>
    <row r="945" spans="29:38" x14ac:dyDescent="0.25"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</row>
    <row r="946" spans="29:38" x14ac:dyDescent="0.25"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</row>
    <row r="947" spans="29:38" x14ac:dyDescent="0.25"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</row>
    <row r="948" spans="29:38" x14ac:dyDescent="0.25"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</row>
    <row r="949" spans="29:38" x14ac:dyDescent="0.25"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</row>
    <row r="950" spans="29:38" x14ac:dyDescent="0.25"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</row>
    <row r="951" spans="29:38" x14ac:dyDescent="0.25"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</row>
    <row r="952" spans="29:38" x14ac:dyDescent="0.25"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</row>
    <row r="953" spans="29:38" x14ac:dyDescent="0.25"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</row>
    <row r="954" spans="29:38" x14ac:dyDescent="0.25"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</row>
    <row r="955" spans="29:38" x14ac:dyDescent="0.25"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</row>
    <row r="956" spans="29:38" x14ac:dyDescent="0.25"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</row>
    <row r="957" spans="29:38" x14ac:dyDescent="0.25"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</row>
    <row r="958" spans="29:38" x14ac:dyDescent="0.25"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</row>
    <row r="959" spans="29:38" x14ac:dyDescent="0.25"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</row>
    <row r="960" spans="29:38" x14ac:dyDescent="0.25"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</row>
    <row r="961" spans="29:38" x14ac:dyDescent="0.25"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</row>
    <row r="962" spans="29:38" x14ac:dyDescent="0.25"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</row>
    <row r="963" spans="29:38" x14ac:dyDescent="0.25"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</row>
    <row r="964" spans="29:38" x14ac:dyDescent="0.25"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</row>
    <row r="965" spans="29:38" x14ac:dyDescent="0.25"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</row>
    <row r="966" spans="29:38" x14ac:dyDescent="0.25"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</row>
    <row r="967" spans="29:38" x14ac:dyDescent="0.25"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</row>
    <row r="968" spans="29:38" x14ac:dyDescent="0.25"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</row>
    <row r="969" spans="29:38" x14ac:dyDescent="0.25"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</row>
    <row r="970" spans="29:38" x14ac:dyDescent="0.25"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</row>
    <row r="971" spans="29:38" x14ac:dyDescent="0.25"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</row>
    <row r="972" spans="29:38" x14ac:dyDescent="0.25"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</row>
    <row r="973" spans="29:38" x14ac:dyDescent="0.25"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</row>
    <row r="974" spans="29:38" x14ac:dyDescent="0.25"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</row>
    <row r="975" spans="29:38" x14ac:dyDescent="0.25"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</row>
    <row r="976" spans="29:38" x14ac:dyDescent="0.25"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</row>
    <row r="977" spans="29:38" x14ac:dyDescent="0.25"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</row>
    <row r="978" spans="29:38" x14ac:dyDescent="0.25"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</row>
    <row r="979" spans="29:38" x14ac:dyDescent="0.25"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</row>
    <row r="980" spans="29:38" x14ac:dyDescent="0.25"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</row>
    <row r="981" spans="29:38" x14ac:dyDescent="0.25"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</row>
    <row r="982" spans="29:38" x14ac:dyDescent="0.25"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</row>
    <row r="983" spans="29:38" x14ac:dyDescent="0.25"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</row>
    <row r="984" spans="29:38" x14ac:dyDescent="0.25"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</row>
    <row r="985" spans="29:38" x14ac:dyDescent="0.25"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</row>
    <row r="986" spans="29:38" x14ac:dyDescent="0.25"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</row>
    <row r="987" spans="29:38" x14ac:dyDescent="0.25"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</row>
    <row r="988" spans="29:38" x14ac:dyDescent="0.25"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</row>
    <row r="989" spans="29:38" x14ac:dyDescent="0.25"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</row>
    <row r="990" spans="29:38" x14ac:dyDescent="0.25"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</row>
    <row r="991" spans="29:38" x14ac:dyDescent="0.25"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</row>
    <row r="992" spans="29:38" x14ac:dyDescent="0.25"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</row>
    <row r="993" spans="29:38" x14ac:dyDescent="0.25"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</row>
    <row r="994" spans="29:38" x14ac:dyDescent="0.25"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</row>
    <row r="995" spans="29:38" x14ac:dyDescent="0.25"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</row>
    <row r="996" spans="29:38" x14ac:dyDescent="0.25"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</row>
    <row r="997" spans="29:38" x14ac:dyDescent="0.25"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</row>
    <row r="998" spans="29:38" x14ac:dyDescent="0.25"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</row>
    <row r="999" spans="29:38" x14ac:dyDescent="0.25"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</row>
    <row r="1000" spans="29:38" x14ac:dyDescent="0.25"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</row>
    <row r="1001" spans="29:38" x14ac:dyDescent="0.25"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</row>
    <row r="1002" spans="29:38" x14ac:dyDescent="0.25"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</row>
    <row r="1003" spans="29:38" x14ac:dyDescent="0.25"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</row>
    <row r="1004" spans="29:38" x14ac:dyDescent="0.25"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</row>
    <row r="1005" spans="29:38" x14ac:dyDescent="0.25"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</row>
    <row r="1006" spans="29:38" x14ac:dyDescent="0.25"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</row>
    <row r="1007" spans="29:38" x14ac:dyDescent="0.25"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</row>
    <row r="1008" spans="29:38" x14ac:dyDescent="0.25"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</row>
    <row r="1009" spans="29:38" x14ac:dyDescent="0.25"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</row>
    <row r="1010" spans="29:38" x14ac:dyDescent="0.25"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</row>
    <row r="1011" spans="29:38" x14ac:dyDescent="0.25"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</row>
    <row r="1012" spans="29:38" x14ac:dyDescent="0.25"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</row>
    <row r="1013" spans="29:38" x14ac:dyDescent="0.25"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</row>
    <row r="1014" spans="29:38" x14ac:dyDescent="0.25"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</row>
    <row r="1015" spans="29:38" x14ac:dyDescent="0.25"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</row>
    <row r="1016" spans="29:38" x14ac:dyDescent="0.25"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</row>
    <row r="1017" spans="29:38" x14ac:dyDescent="0.25"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</row>
    <row r="1018" spans="29:38" x14ac:dyDescent="0.25"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</row>
    <row r="1019" spans="29:38" x14ac:dyDescent="0.25"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</row>
    <row r="1020" spans="29:38" x14ac:dyDescent="0.25"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</row>
    <row r="1021" spans="29:38" x14ac:dyDescent="0.25"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</row>
    <row r="1022" spans="29:38" x14ac:dyDescent="0.25"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</row>
    <row r="1023" spans="29:38" x14ac:dyDescent="0.25"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</row>
    <row r="1024" spans="29:38" x14ac:dyDescent="0.25"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</row>
    <row r="1025" spans="29:38" x14ac:dyDescent="0.25"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</row>
    <row r="1026" spans="29:38" x14ac:dyDescent="0.25"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</row>
    <row r="1027" spans="29:38" x14ac:dyDescent="0.25"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</row>
    <row r="1028" spans="29:38" x14ac:dyDescent="0.25"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</row>
    <row r="1029" spans="29:38" x14ac:dyDescent="0.25"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</row>
    <row r="1030" spans="29:38" x14ac:dyDescent="0.25"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</row>
    <row r="1031" spans="29:38" x14ac:dyDescent="0.25"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</row>
    <row r="1032" spans="29:38" x14ac:dyDescent="0.25"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</row>
    <row r="1033" spans="29:38" x14ac:dyDescent="0.25"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</row>
    <row r="1034" spans="29:38" x14ac:dyDescent="0.25"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</row>
    <row r="1035" spans="29:38" x14ac:dyDescent="0.25"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</row>
    <row r="1036" spans="29:38" x14ac:dyDescent="0.25"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</row>
    <row r="1037" spans="29:38" x14ac:dyDescent="0.25"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</row>
    <row r="1038" spans="29:38" x14ac:dyDescent="0.25"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</row>
    <row r="1039" spans="29:38" x14ac:dyDescent="0.25"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</row>
    <row r="1040" spans="29:38" x14ac:dyDescent="0.25"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</row>
    <row r="1041" spans="29:38" x14ac:dyDescent="0.25"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</row>
    <row r="1042" spans="29:38" x14ac:dyDescent="0.25"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</row>
    <row r="1043" spans="29:38" x14ac:dyDescent="0.25"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</row>
    <row r="1044" spans="29:38" x14ac:dyDescent="0.25"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</row>
    <row r="1045" spans="29:38" x14ac:dyDescent="0.25"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</row>
    <row r="1046" spans="29:38" x14ac:dyDescent="0.25"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</row>
    <row r="1047" spans="29:38" x14ac:dyDescent="0.25"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</row>
    <row r="1048" spans="29:38" x14ac:dyDescent="0.25"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</row>
    <row r="1049" spans="29:38" x14ac:dyDescent="0.25"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</row>
    <row r="1050" spans="29:38" x14ac:dyDescent="0.25"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</row>
    <row r="1051" spans="29:38" x14ac:dyDescent="0.25"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</row>
    <row r="1052" spans="29:38" x14ac:dyDescent="0.25"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</row>
    <row r="1053" spans="29:38" x14ac:dyDescent="0.25"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</row>
    <row r="1054" spans="29:38" x14ac:dyDescent="0.25"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</row>
    <row r="1055" spans="29:38" x14ac:dyDescent="0.25"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</row>
    <row r="1056" spans="29:38" x14ac:dyDescent="0.25"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</row>
    <row r="1057" spans="29:38" x14ac:dyDescent="0.25"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</row>
    <row r="1058" spans="29:38" x14ac:dyDescent="0.25"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</row>
    <row r="1059" spans="29:38" x14ac:dyDescent="0.25"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</row>
    <row r="1060" spans="29:38" x14ac:dyDescent="0.25"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</row>
    <row r="1061" spans="29:38" x14ac:dyDescent="0.25"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</row>
    <row r="1062" spans="29:38" x14ac:dyDescent="0.25"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</row>
    <row r="1063" spans="29:38" x14ac:dyDescent="0.25"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</row>
    <row r="1064" spans="29:38" x14ac:dyDescent="0.25"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</row>
    <row r="1065" spans="29:38" x14ac:dyDescent="0.25"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</row>
    <row r="1066" spans="29:38" x14ac:dyDescent="0.25"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</row>
    <row r="1067" spans="29:38" x14ac:dyDescent="0.25"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</row>
    <row r="1068" spans="29:38" x14ac:dyDescent="0.25"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</row>
    <row r="1069" spans="29:38" x14ac:dyDescent="0.25"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</row>
    <row r="1070" spans="29:38" x14ac:dyDescent="0.25"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</row>
    <row r="1071" spans="29:38" x14ac:dyDescent="0.25"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</row>
    <row r="1072" spans="29:38" x14ac:dyDescent="0.25"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</row>
    <row r="1073" spans="29:38" x14ac:dyDescent="0.25"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</row>
    <row r="1074" spans="29:38" x14ac:dyDescent="0.25"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</row>
    <row r="1075" spans="29:38" x14ac:dyDescent="0.25"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</row>
    <row r="1076" spans="29:38" x14ac:dyDescent="0.25"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</row>
    <row r="1077" spans="29:38" x14ac:dyDescent="0.25"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</row>
    <row r="1078" spans="29:38" x14ac:dyDescent="0.25"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</row>
    <row r="1079" spans="29:38" x14ac:dyDescent="0.25"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</row>
    <row r="1080" spans="29:38" x14ac:dyDescent="0.25"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</row>
    <row r="1081" spans="29:38" x14ac:dyDescent="0.25"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</row>
    <row r="1082" spans="29:38" x14ac:dyDescent="0.25"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</row>
    <row r="1083" spans="29:38" x14ac:dyDescent="0.25"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</row>
    <row r="1084" spans="29:38" x14ac:dyDescent="0.25"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</row>
    <row r="1085" spans="29:38" x14ac:dyDescent="0.25"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</row>
    <row r="1086" spans="29:38" x14ac:dyDescent="0.25"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</row>
    <row r="1087" spans="29:38" x14ac:dyDescent="0.25"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</row>
    <row r="1088" spans="29:38" x14ac:dyDescent="0.25"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</row>
    <row r="1089" spans="29:38" x14ac:dyDescent="0.25"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</row>
    <row r="1090" spans="29:38" x14ac:dyDescent="0.25"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</row>
    <row r="1091" spans="29:38" x14ac:dyDescent="0.25"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</row>
    <row r="1092" spans="29:38" x14ac:dyDescent="0.25"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</row>
    <row r="1093" spans="29:38" x14ac:dyDescent="0.25"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</row>
    <row r="1094" spans="29:38" x14ac:dyDescent="0.25"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</row>
    <row r="1095" spans="29:38" x14ac:dyDescent="0.25"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</row>
    <row r="1096" spans="29:38" x14ac:dyDescent="0.25"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</row>
    <row r="1097" spans="29:38" x14ac:dyDescent="0.25"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</row>
    <row r="1098" spans="29:38" x14ac:dyDescent="0.25"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</row>
    <row r="1099" spans="29:38" x14ac:dyDescent="0.25"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</row>
    <row r="1100" spans="29:38" x14ac:dyDescent="0.25"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</row>
    <row r="1101" spans="29:38" x14ac:dyDescent="0.25"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</row>
    <row r="1102" spans="29:38" x14ac:dyDescent="0.25"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</row>
    <row r="1103" spans="29:38" x14ac:dyDescent="0.25"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</row>
    <row r="1104" spans="29:38" x14ac:dyDescent="0.25"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</row>
    <row r="1105" spans="29:38" x14ac:dyDescent="0.25"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</row>
    <row r="1106" spans="29:38" x14ac:dyDescent="0.25"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</row>
    <row r="1107" spans="29:38" x14ac:dyDescent="0.25"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</row>
    <row r="1108" spans="29:38" x14ac:dyDescent="0.25"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</row>
    <row r="1109" spans="29:38" x14ac:dyDescent="0.25"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</row>
    <row r="1110" spans="29:38" x14ac:dyDescent="0.25"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</row>
    <row r="1111" spans="29:38" x14ac:dyDescent="0.25"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</row>
    <row r="1112" spans="29:38" x14ac:dyDescent="0.25"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</row>
    <row r="1113" spans="29:38" x14ac:dyDescent="0.25"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</row>
    <row r="1114" spans="29:38" x14ac:dyDescent="0.25"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</row>
    <row r="1115" spans="29:38" x14ac:dyDescent="0.25"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</row>
    <row r="1116" spans="29:38" x14ac:dyDescent="0.25"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</row>
    <row r="1117" spans="29:38" x14ac:dyDescent="0.25"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</row>
    <row r="1118" spans="29:38" x14ac:dyDescent="0.25"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</row>
    <row r="1119" spans="29:38" x14ac:dyDescent="0.25"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</row>
    <row r="1120" spans="29:38" x14ac:dyDescent="0.25"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</row>
    <row r="1121" spans="29:38" x14ac:dyDescent="0.25"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</row>
    <row r="1122" spans="29:38" x14ac:dyDescent="0.25"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</row>
    <row r="1123" spans="29:38" x14ac:dyDescent="0.25"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</row>
    <row r="1124" spans="29:38" x14ac:dyDescent="0.25"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</row>
    <row r="1125" spans="29:38" x14ac:dyDescent="0.25"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</row>
    <row r="1126" spans="29:38" x14ac:dyDescent="0.25"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</row>
    <row r="1127" spans="29:38" x14ac:dyDescent="0.25"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</row>
    <row r="1128" spans="29:38" x14ac:dyDescent="0.25"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</row>
    <row r="1129" spans="29:38" x14ac:dyDescent="0.25"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</row>
    <row r="1130" spans="29:38" x14ac:dyDescent="0.25"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</row>
    <row r="1131" spans="29:38" x14ac:dyDescent="0.25"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</row>
    <row r="1132" spans="29:38" x14ac:dyDescent="0.25"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</row>
    <row r="1133" spans="29:38" x14ac:dyDescent="0.25"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</row>
    <row r="1134" spans="29:38" x14ac:dyDescent="0.25"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</row>
    <row r="1135" spans="29:38" x14ac:dyDescent="0.25"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</row>
    <row r="1136" spans="29:38" x14ac:dyDescent="0.25"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</row>
    <row r="1137" spans="29:38" x14ac:dyDescent="0.25"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</row>
    <row r="1138" spans="29:38" x14ac:dyDescent="0.25"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</row>
    <row r="1139" spans="29:38" x14ac:dyDescent="0.25"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</row>
    <row r="1140" spans="29:38" x14ac:dyDescent="0.25"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</row>
    <row r="1141" spans="29:38" x14ac:dyDescent="0.25"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</row>
    <row r="1142" spans="29:38" x14ac:dyDescent="0.25"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</row>
    <row r="1143" spans="29:38" x14ac:dyDescent="0.25"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</row>
    <row r="1144" spans="29:38" x14ac:dyDescent="0.25"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</row>
    <row r="1145" spans="29:38" x14ac:dyDescent="0.25"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</row>
    <row r="1146" spans="29:38" x14ac:dyDescent="0.25"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</row>
    <row r="1147" spans="29:38" x14ac:dyDescent="0.25"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</row>
    <row r="1148" spans="29:38" x14ac:dyDescent="0.25"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</row>
    <row r="1149" spans="29:38" x14ac:dyDescent="0.25"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</row>
    <row r="1150" spans="29:38" x14ac:dyDescent="0.25"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</row>
    <row r="1151" spans="29:38" x14ac:dyDescent="0.25"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</row>
    <row r="1152" spans="29:38" x14ac:dyDescent="0.25"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</row>
    <row r="1153" spans="29:38" x14ac:dyDescent="0.25"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</row>
    <row r="1154" spans="29:38" x14ac:dyDescent="0.25"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</row>
    <row r="1155" spans="29:38" x14ac:dyDescent="0.25"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</row>
    <row r="1156" spans="29:38" x14ac:dyDescent="0.25"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</row>
    <row r="1157" spans="29:38" x14ac:dyDescent="0.25"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</row>
    <row r="1158" spans="29:38" x14ac:dyDescent="0.25"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</row>
    <row r="1159" spans="29:38" x14ac:dyDescent="0.25"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</row>
    <row r="1160" spans="29:38" x14ac:dyDescent="0.25"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</row>
    <row r="1161" spans="29:38" x14ac:dyDescent="0.25"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</row>
    <row r="1162" spans="29:38" x14ac:dyDescent="0.25"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</row>
    <row r="1163" spans="29:38" x14ac:dyDescent="0.25"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</row>
    <row r="1164" spans="29:38" x14ac:dyDescent="0.25"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</row>
    <row r="1165" spans="29:38" x14ac:dyDescent="0.25"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</row>
    <row r="1166" spans="29:38" x14ac:dyDescent="0.25"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</row>
    <row r="1167" spans="29:38" x14ac:dyDescent="0.25"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</row>
    <row r="1168" spans="29:38" x14ac:dyDescent="0.25"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</row>
    <row r="1169" spans="29:38" x14ac:dyDescent="0.25"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</row>
    <row r="1170" spans="29:38" x14ac:dyDescent="0.25"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</row>
    <row r="1171" spans="29:38" x14ac:dyDescent="0.25"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</row>
    <row r="1172" spans="29:38" x14ac:dyDescent="0.25"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</row>
    <row r="1173" spans="29:38" x14ac:dyDescent="0.25"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</row>
    <row r="1174" spans="29:38" x14ac:dyDescent="0.25"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</row>
    <row r="1175" spans="29:38" x14ac:dyDescent="0.25"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</row>
    <row r="1176" spans="29:38" x14ac:dyDescent="0.25"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</row>
    <row r="1177" spans="29:38" x14ac:dyDescent="0.25"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</row>
    <row r="1178" spans="29:38" x14ac:dyDescent="0.25"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</row>
    <row r="1179" spans="29:38" x14ac:dyDescent="0.25"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</row>
    <row r="1180" spans="29:38" x14ac:dyDescent="0.25"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</row>
    <row r="1181" spans="29:38" x14ac:dyDescent="0.25"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</row>
    <row r="1182" spans="29:38" x14ac:dyDescent="0.25"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</row>
    <row r="1183" spans="29:38" x14ac:dyDescent="0.25"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</row>
    <row r="1184" spans="29:38" x14ac:dyDescent="0.25"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</row>
    <row r="1185" spans="29:38" x14ac:dyDescent="0.25"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</row>
    <row r="1186" spans="29:38" x14ac:dyDescent="0.25"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</row>
    <row r="1187" spans="29:38" x14ac:dyDescent="0.25"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</row>
    <row r="1188" spans="29:38" x14ac:dyDescent="0.25"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</row>
    <row r="1189" spans="29:38" x14ac:dyDescent="0.25"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</row>
    <row r="1190" spans="29:38" x14ac:dyDescent="0.25"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</row>
    <row r="1191" spans="29:38" x14ac:dyDescent="0.25"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</row>
    <row r="1192" spans="29:38" x14ac:dyDescent="0.25"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</row>
    <row r="1193" spans="29:38" x14ac:dyDescent="0.25"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</row>
    <row r="1194" spans="29:38" x14ac:dyDescent="0.25"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</row>
    <row r="1195" spans="29:38" x14ac:dyDescent="0.25"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</row>
    <row r="1196" spans="29:38" x14ac:dyDescent="0.25"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</row>
    <row r="1197" spans="29:38" x14ac:dyDescent="0.25"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</row>
    <row r="1198" spans="29:38" x14ac:dyDescent="0.25"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</row>
    <row r="1199" spans="29:38" x14ac:dyDescent="0.25"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</row>
    <row r="1200" spans="29:38" x14ac:dyDescent="0.25"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</row>
    <row r="1201" spans="29:38" x14ac:dyDescent="0.25"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</row>
    <row r="1202" spans="29:38" x14ac:dyDescent="0.25"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</row>
    <row r="1203" spans="29:38" x14ac:dyDescent="0.25"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</row>
    <row r="1204" spans="29:38" x14ac:dyDescent="0.25"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</row>
    <row r="1205" spans="29:38" x14ac:dyDescent="0.25"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</row>
    <row r="1206" spans="29:38" x14ac:dyDescent="0.25"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</row>
    <row r="1207" spans="29:38" x14ac:dyDescent="0.25"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</row>
    <row r="1208" spans="29:38" x14ac:dyDescent="0.25"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</row>
    <row r="1209" spans="29:38" x14ac:dyDescent="0.25"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</row>
    <row r="1210" spans="29:38" x14ac:dyDescent="0.25"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</row>
    <row r="1211" spans="29:38" x14ac:dyDescent="0.25"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</row>
    <row r="1212" spans="29:38" x14ac:dyDescent="0.25"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</row>
    <row r="1213" spans="29:38" x14ac:dyDescent="0.25"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</row>
    <row r="1214" spans="29:38" x14ac:dyDescent="0.25"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</row>
    <row r="1215" spans="29:38" x14ac:dyDescent="0.25"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</row>
    <row r="1216" spans="29:38" x14ac:dyDescent="0.25"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</row>
    <row r="1217" spans="29:38" x14ac:dyDescent="0.25"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</row>
    <row r="1218" spans="29:38" x14ac:dyDescent="0.25"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</row>
    <row r="1219" spans="29:38" x14ac:dyDescent="0.25"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</row>
    <row r="1220" spans="29:38" x14ac:dyDescent="0.25"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</row>
    <row r="1221" spans="29:38" x14ac:dyDescent="0.25"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</row>
    <row r="1222" spans="29:38" x14ac:dyDescent="0.25"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</row>
    <row r="1223" spans="29:38" x14ac:dyDescent="0.25"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</row>
    <row r="1224" spans="29:38" x14ac:dyDescent="0.25"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</row>
    <row r="1225" spans="29:38" x14ac:dyDescent="0.25"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</row>
    <row r="1226" spans="29:38" x14ac:dyDescent="0.25"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</row>
    <row r="1227" spans="29:38" x14ac:dyDescent="0.25"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</row>
    <row r="1228" spans="29:38" x14ac:dyDescent="0.25"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</row>
    <row r="1229" spans="29:38" x14ac:dyDescent="0.25"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</row>
    <row r="1230" spans="29:38" x14ac:dyDescent="0.25"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</row>
    <row r="1231" spans="29:38" x14ac:dyDescent="0.25"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</row>
    <row r="1232" spans="29:38" x14ac:dyDescent="0.25"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</row>
    <row r="1233" spans="29:38" x14ac:dyDescent="0.25"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</row>
    <row r="1234" spans="29:38" x14ac:dyDescent="0.25"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</row>
    <row r="1235" spans="29:38" x14ac:dyDescent="0.25"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</row>
    <row r="1236" spans="29:38" x14ac:dyDescent="0.25"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</row>
    <row r="1237" spans="29:38" x14ac:dyDescent="0.25"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</row>
    <row r="1238" spans="29:38" x14ac:dyDescent="0.25"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</row>
    <row r="1239" spans="29:38" x14ac:dyDescent="0.25"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</row>
    <row r="1240" spans="29:38" x14ac:dyDescent="0.25"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</row>
    <row r="1241" spans="29:38" x14ac:dyDescent="0.25"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</row>
    <row r="1242" spans="29:38" x14ac:dyDescent="0.25"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</row>
    <row r="1243" spans="29:38" x14ac:dyDescent="0.25"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</row>
    <row r="1244" spans="29:38" x14ac:dyDescent="0.25"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</row>
    <row r="1245" spans="29:38" x14ac:dyDescent="0.25"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</row>
    <row r="1246" spans="29:38" x14ac:dyDescent="0.25"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</row>
    <row r="1247" spans="29:38" x14ac:dyDescent="0.25"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</row>
    <row r="1248" spans="29:38" x14ac:dyDescent="0.25"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</row>
    <row r="1249" spans="29:38" x14ac:dyDescent="0.25"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</row>
    <row r="1250" spans="29:38" x14ac:dyDescent="0.25"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</row>
    <row r="1251" spans="29:38" x14ac:dyDescent="0.25"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</row>
    <row r="1252" spans="29:38" x14ac:dyDescent="0.25"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</row>
    <row r="1253" spans="29:38" x14ac:dyDescent="0.25"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</row>
    <row r="1254" spans="29:38" x14ac:dyDescent="0.25"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</row>
    <row r="1255" spans="29:38" x14ac:dyDescent="0.25"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</row>
    <row r="1256" spans="29:38" x14ac:dyDescent="0.25"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</row>
    <row r="1257" spans="29:38" x14ac:dyDescent="0.25"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</row>
    <row r="1258" spans="29:38" x14ac:dyDescent="0.25"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</row>
    <row r="1259" spans="29:38" x14ac:dyDescent="0.25"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</row>
    <row r="1260" spans="29:38" x14ac:dyDescent="0.25"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</row>
    <row r="1261" spans="29:38" x14ac:dyDescent="0.25"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</row>
    <row r="1262" spans="29:38" x14ac:dyDescent="0.25"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</row>
    <row r="1263" spans="29:38" x14ac:dyDescent="0.25"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</row>
    <row r="1264" spans="29:38" x14ac:dyDescent="0.25"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</row>
    <row r="1265" spans="29:38" x14ac:dyDescent="0.25"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</row>
    <row r="1266" spans="29:38" x14ac:dyDescent="0.25"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</row>
    <row r="1267" spans="29:38" x14ac:dyDescent="0.25"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</row>
    <row r="1268" spans="29:38" x14ac:dyDescent="0.25"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</row>
    <row r="1269" spans="29:38" x14ac:dyDescent="0.25"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</row>
    <row r="1270" spans="29:38" x14ac:dyDescent="0.25"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</row>
    <row r="1271" spans="29:38" x14ac:dyDescent="0.25"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</row>
    <row r="1272" spans="29:38" x14ac:dyDescent="0.25"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</row>
    <row r="1273" spans="29:38" x14ac:dyDescent="0.25"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</row>
    <row r="1274" spans="29:38" x14ac:dyDescent="0.25"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</row>
    <row r="1275" spans="29:38" x14ac:dyDescent="0.25"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</row>
    <row r="1276" spans="29:38" x14ac:dyDescent="0.25"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</row>
    <row r="1277" spans="29:38" x14ac:dyDescent="0.25"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</row>
    <row r="1278" spans="29:38" x14ac:dyDescent="0.25"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</row>
    <row r="1279" spans="29:38" x14ac:dyDescent="0.25"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</row>
    <row r="1280" spans="29:38" x14ac:dyDescent="0.25"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</row>
    <row r="1281" spans="29:38" x14ac:dyDescent="0.25"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</row>
    <row r="1282" spans="29:38" x14ac:dyDescent="0.25"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</row>
    <row r="1283" spans="29:38" x14ac:dyDescent="0.25"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</row>
    <row r="1284" spans="29:38" x14ac:dyDescent="0.25"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</row>
    <row r="1285" spans="29:38" x14ac:dyDescent="0.25"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</row>
    <row r="1286" spans="29:38" x14ac:dyDescent="0.25"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</row>
    <row r="1287" spans="29:38" x14ac:dyDescent="0.25"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</row>
    <row r="1288" spans="29:38" x14ac:dyDescent="0.25"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</row>
    <row r="1289" spans="29:38" x14ac:dyDescent="0.25"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</row>
    <row r="1290" spans="29:38" x14ac:dyDescent="0.25"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</row>
    <row r="1291" spans="29:38" x14ac:dyDescent="0.25"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</row>
    <row r="1292" spans="29:38" x14ac:dyDescent="0.25"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</row>
    <row r="1293" spans="29:38" x14ac:dyDescent="0.25"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</row>
    <row r="1294" spans="29:38" x14ac:dyDescent="0.25"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</row>
    <row r="1295" spans="29:38" x14ac:dyDescent="0.25"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</row>
    <row r="1296" spans="29:38" x14ac:dyDescent="0.25"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</row>
    <row r="1297" spans="29:38" x14ac:dyDescent="0.25"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</row>
    <row r="1298" spans="29:38" x14ac:dyDescent="0.25"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</row>
    <row r="1299" spans="29:38" x14ac:dyDescent="0.25"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</row>
    <row r="1300" spans="29:38" x14ac:dyDescent="0.25"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</row>
    <row r="1301" spans="29:38" x14ac:dyDescent="0.25"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</row>
    <row r="1302" spans="29:38" x14ac:dyDescent="0.25"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</row>
    <row r="1303" spans="29:38" x14ac:dyDescent="0.25"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</row>
    <row r="1304" spans="29:38" x14ac:dyDescent="0.25"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</row>
    <row r="1305" spans="29:38" x14ac:dyDescent="0.25"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</row>
    <row r="1306" spans="29:38" x14ac:dyDescent="0.25"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</row>
    <row r="1307" spans="29:38" x14ac:dyDescent="0.25"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</row>
    <row r="1308" spans="29:38" x14ac:dyDescent="0.25"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</row>
    <row r="1309" spans="29:38" x14ac:dyDescent="0.25"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</row>
    <row r="1310" spans="29:38" x14ac:dyDescent="0.25"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</row>
    <row r="1311" spans="29:38" x14ac:dyDescent="0.25"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</row>
    <row r="1312" spans="29:38" x14ac:dyDescent="0.25"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</row>
    <row r="1313" spans="29:38" x14ac:dyDescent="0.25"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</row>
    <row r="1314" spans="29:38" x14ac:dyDescent="0.25"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</row>
    <row r="1315" spans="29:38" x14ac:dyDescent="0.25"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</row>
    <row r="1316" spans="29:38" x14ac:dyDescent="0.25"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</row>
    <row r="1317" spans="29:38" x14ac:dyDescent="0.25"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</row>
    <row r="1318" spans="29:38" x14ac:dyDescent="0.25"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</row>
    <row r="1319" spans="29:38" x14ac:dyDescent="0.25"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</row>
    <row r="1320" spans="29:38" x14ac:dyDescent="0.25"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</row>
    <row r="1321" spans="29:38" x14ac:dyDescent="0.25"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</row>
    <row r="1322" spans="29:38" x14ac:dyDescent="0.25"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</row>
    <row r="1323" spans="29:38" x14ac:dyDescent="0.25"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</row>
    <row r="1324" spans="29:38" x14ac:dyDescent="0.25"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</row>
    <row r="1325" spans="29:38" x14ac:dyDescent="0.25"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</row>
    <row r="1326" spans="29:38" x14ac:dyDescent="0.25"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</row>
    <row r="1327" spans="29:38" x14ac:dyDescent="0.25"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</row>
    <row r="1328" spans="29:38" x14ac:dyDescent="0.25"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</row>
    <row r="1329" spans="29:38" x14ac:dyDescent="0.25"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</row>
    <row r="1330" spans="29:38" x14ac:dyDescent="0.25"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</row>
    <row r="1331" spans="29:38" x14ac:dyDescent="0.25"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</row>
    <row r="1332" spans="29:38" x14ac:dyDescent="0.25"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</row>
    <row r="1333" spans="29:38" x14ac:dyDescent="0.25"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</row>
    <row r="1334" spans="29:38" x14ac:dyDescent="0.25"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</row>
    <row r="1335" spans="29:38" x14ac:dyDescent="0.25"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</row>
    <row r="1336" spans="29:38" x14ac:dyDescent="0.25"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</row>
    <row r="1337" spans="29:38" x14ac:dyDescent="0.25"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</row>
    <row r="1338" spans="29:38" x14ac:dyDescent="0.25"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</row>
    <row r="1339" spans="29:38" x14ac:dyDescent="0.25"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</row>
    <row r="1340" spans="29:38" x14ac:dyDescent="0.25"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</row>
    <row r="1341" spans="29:38" x14ac:dyDescent="0.25"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</row>
    <row r="1342" spans="29:38" x14ac:dyDescent="0.25"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</row>
    <row r="1343" spans="29:38" x14ac:dyDescent="0.25"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</row>
    <row r="1344" spans="29:38" x14ac:dyDescent="0.25"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</row>
    <row r="1345" spans="29:38" x14ac:dyDescent="0.25"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</row>
    <row r="1346" spans="29:38" x14ac:dyDescent="0.25"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</row>
    <row r="1347" spans="29:38" x14ac:dyDescent="0.25"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</row>
    <row r="1348" spans="29:38" x14ac:dyDescent="0.25"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</row>
    <row r="1349" spans="29:38" x14ac:dyDescent="0.25"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</row>
    <row r="1350" spans="29:38" x14ac:dyDescent="0.25"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</row>
    <row r="1351" spans="29:38" x14ac:dyDescent="0.25"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</row>
    <row r="1352" spans="29:38" x14ac:dyDescent="0.25"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</row>
    <row r="1353" spans="29:38" x14ac:dyDescent="0.25"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</row>
    <row r="1354" spans="29:38" x14ac:dyDescent="0.25"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</row>
    <row r="1355" spans="29:38" x14ac:dyDescent="0.25"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</row>
    <row r="1356" spans="29:38" x14ac:dyDescent="0.25"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</row>
    <row r="1357" spans="29:38" x14ac:dyDescent="0.25"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</row>
    <row r="1358" spans="29:38" x14ac:dyDescent="0.25"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</row>
    <row r="1359" spans="29:38" x14ac:dyDescent="0.25"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</row>
    <row r="1360" spans="29:38" x14ac:dyDescent="0.25"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</row>
    <row r="1361" spans="29:38" x14ac:dyDescent="0.25"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</row>
    <row r="1362" spans="29:38" x14ac:dyDescent="0.25"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</row>
    <row r="1363" spans="29:38" x14ac:dyDescent="0.25"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</row>
    <row r="1364" spans="29:38" x14ac:dyDescent="0.25"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</row>
    <row r="1365" spans="29:38" x14ac:dyDescent="0.25"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</row>
    <row r="1366" spans="29:38" x14ac:dyDescent="0.25"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</row>
    <row r="1367" spans="29:38" x14ac:dyDescent="0.25"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</row>
    <row r="1368" spans="29:38" x14ac:dyDescent="0.25"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</row>
    <row r="1369" spans="29:38" x14ac:dyDescent="0.25"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</row>
    <row r="1370" spans="29:38" x14ac:dyDescent="0.25"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</row>
    <row r="1371" spans="29:38" x14ac:dyDescent="0.25"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</row>
    <row r="1372" spans="29:38" x14ac:dyDescent="0.25"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</row>
    <row r="1373" spans="29:38" x14ac:dyDescent="0.25"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</row>
    <row r="1374" spans="29:38" x14ac:dyDescent="0.25"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</row>
    <row r="1375" spans="29:38" x14ac:dyDescent="0.25"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</row>
    <row r="1376" spans="29:38" x14ac:dyDescent="0.25"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</row>
    <row r="1377" spans="29:38" x14ac:dyDescent="0.25"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</row>
    <row r="1378" spans="29:38" x14ac:dyDescent="0.25"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</row>
    <row r="1379" spans="29:38" x14ac:dyDescent="0.25"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</row>
    <row r="1380" spans="29:38" x14ac:dyDescent="0.25"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</row>
    <row r="1381" spans="29:38" x14ac:dyDescent="0.25"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</row>
    <row r="1382" spans="29:38" x14ac:dyDescent="0.25"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</row>
    <row r="1383" spans="29:38" x14ac:dyDescent="0.25"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</row>
    <row r="1384" spans="29:38" x14ac:dyDescent="0.25"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</row>
    <row r="1385" spans="29:38" x14ac:dyDescent="0.25"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</row>
    <row r="1386" spans="29:38" x14ac:dyDescent="0.25"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</row>
    <row r="1387" spans="29:38" x14ac:dyDescent="0.25"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</row>
    <row r="1388" spans="29:38" x14ac:dyDescent="0.25"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</row>
    <row r="1389" spans="29:38" x14ac:dyDescent="0.25"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</row>
    <row r="1390" spans="29:38" x14ac:dyDescent="0.25"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</row>
    <row r="1391" spans="29:38" x14ac:dyDescent="0.25"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</row>
    <row r="1392" spans="29:38" x14ac:dyDescent="0.25"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</row>
    <row r="1393" spans="29:38" x14ac:dyDescent="0.25"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</row>
    <row r="1394" spans="29:38" x14ac:dyDescent="0.25"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</row>
    <row r="1395" spans="29:38" x14ac:dyDescent="0.25"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</row>
    <row r="1396" spans="29:38" x14ac:dyDescent="0.25"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</row>
    <row r="1397" spans="29:38" x14ac:dyDescent="0.25"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</row>
    <row r="1398" spans="29:38" x14ac:dyDescent="0.25"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</row>
    <row r="1399" spans="29:38" x14ac:dyDescent="0.25"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</row>
    <row r="1400" spans="29:38" x14ac:dyDescent="0.25"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</row>
    <row r="1401" spans="29:38" x14ac:dyDescent="0.25"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</row>
    <row r="1402" spans="29:38" x14ac:dyDescent="0.25"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</row>
    <row r="1403" spans="29:38" x14ac:dyDescent="0.25"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</row>
    <row r="1404" spans="29:38" x14ac:dyDescent="0.25"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</row>
    <row r="1405" spans="29:38" x14ac:dyDescent="0.25"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</row>
    <row r="1406" spans="29:38" x14ac:dyDescent="0.25"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</row>
    <row r="1407" spans="29:38" x14ac:dyDescent="0.25"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</row>
    <row r="1408" spans="29:38" x14ac:dyDescent="0.25"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</row>
    <row r="1409" spans="29:38" x14ac:dyDescent="0.25"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</row>
    <row r="1410" spans="29:38" x14ac:dyDescent="0.25"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</row>
    <row r="1411" spans="29:38" x14ac:dyDescent="0.25"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</row>
    <row r="1412" spans="29:38" x14ac:dyDescent="0.25"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</row>
    <row r="1413" spans="29:38" x14ac:dyDescent="0.25"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</row>
    <row r="1414" spans="29:38" x14ac:dyDescent="0.25"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</row>
    <row r="1415" spans="29:38" x14ac:dyDescent="0.25"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</row>
    <row r="1416" spans="29:38" x14ac:dyDescent="0.25"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</row>
    <row r="1417" spans="29:38" x14ac:dyDescent="0.25"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</row>
    <row r="1418" spans="29:38" x14ac:dyDescent="0.25"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</row>
    <row r="1419" spans="29:38" x14ac:dyDescent="0.25"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</row>
    <row r="1420" spans="29:38" x14ac:dyDescent="0.25"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</row>
    <row r="1421" spans="29:38" x14ac:dyDescent="0.25"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</row>
    <row r="1422" spans="29:38" x14ac:dyDescent="0.25"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</row>
    <row r="1423" spans="29:38" x14ac:dyDescent="0.25"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</row>
    <row r="1424" spans="29:38" x14ac:dyDescent="0.25"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</row>
    <row r="1425" spans="29:38" x14ac:dyDescent="0.25"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</row>
    <row r="1426" spans="29:38" x14ac:dyDescent="0.25"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</row>
    <row r="1427" spans="29:38" x14ac:dyDescent="0.25"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</row>
    <row r="1428" spans="29:38" x14ac:dyDescent="0.25"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</row>
    <row r="1429" spans="29:38" x14ac:dyDescent="0.25"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</row>
    <row r="1430" spans="29:38" x14ac:dyDescent="0.25"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</row>
    <row r="1431" spans="29:38" x14ac:dyDescent="0.25"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</row>
    <row r="1432" spans="29:38" x14ac:dyDescent="0.25"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</row>
    <row r="1433" spans="29:38" x14ac:dyDescent="0.25"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</row>
    <row r="1434" spans="29:38" x14ac:dyDescent="0.25"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</row>
    <row r="1435" spans="29:38" x14ac:dyDescent="0.25"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</row>
    <row r="1436" spans="29:38" x14ac:dyDescent="0.25"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</row>
    <row r="1437" spans="29:38" x14ac:dyDescent="0.25"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</row>
    <row r="1438" spans="29:38" x14ac:dyDescent="0.25"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</row>
    <row r="1439" spans="29:38" x14ac:dyDescent="0.25"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</row>
    <row r="1440" spans="29:38" x14ac:dyDescent="0.25"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</row>
    <row r="1441" spans="29:38" x14ac:dyDescent="0.25"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</row>
    <row r="1442" spans="29:38" x14ac:dyDescent="0.25"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</row>
    <row r="1443" spans="29:38" x14ac:dyDescent="0.25"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</row>
    <row r="1444" spans="29:38" x14ac:dyDescent="0.25"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</row>
    <row r="1445" spans="29:38" x14ac:dyDescent="0.25"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</row>
    <row r="1446" spans="29:38" x14ac:dyDescent="0.25"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</row>
    <row r="1447" spans="29:38" x14ac:dyDescent="0.25"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</row>
    <row r="1448" spans="29:38" x14ac:dyDescent="0.25"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</row>
    <row r="1449" spans="29:38" x14ac:dyDescent="0.25"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</row>
    <row r="1450" spans="29:38" x14ac:dyDescent="0.25"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</row>
    <row r="1451" spans="29:38" x14ac:dyDescent="0.25"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</row>
    <row r="1452" spans="29:38" x14ac:dyDescent="0.25"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</row>
    <row r="1453" spans="29:38" x14ac:dyDescent="0.25"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</row>
    <row r="1454" spans="29:38" x14ac:dyDescent="0.25"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</row>
    <row r="1455" spans="29:38" x14ac:dyDescent="0.25"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</row>
    <row r="1456" spans="29:38" x14ac:dyDescent="0.25"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</row>
    <row r="1457" spans="29:38" x14ac:dyDescent="0.25"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</row>
    <row r="1458" spans="29:38" x14ac:dyDescent="0.25"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</row>
    <row r="1459" spans="29:38" x14ac:dyDescent="0.25"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</row>
    <row r="1460" spans="29:38" x14ac:dyDescent="0.25"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</row>
    <row r="1461" spans="29:38" x14ac:dyDescent="0.25"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</row>
    <row r="1462" spans="29:38" x14ac:dyDescent="0.25"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</row>
    <row r="1463" spans="29:38" x14ac:dyDescent="0.25"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</row>
    <row r="1464" spans="29:38" x14ac:dyDescent="0.25"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</row>
    <row r="1465" spans="29:38" x14ac:dyDescent="0.25"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</row>
    <row r="1466" spans="29:38" x14ac:dyDescent="0.25"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</row>
    <row r="1467" spans="29:38" x14ac:dyDescent="0.25"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</row>
    <row r="1468" spans="29:38" x14ac:dyDescent="0.25"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</row>
    <row r="1469" spans="29:38" x14ac:dyDescent="0.25"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</row>
    <row r="1470" spans="29:38" x14ac:dyDescent="0.25"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</row>
    <row r="1471" spans="29:38" x14ac:dyDescent="0.25"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</row>
    <row r="1472" spans="29:38" x14ac:dyDescent="0.25"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</row>
    <row r="1473" spans="29:38" x14ac:dyDescent="0.25"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</row>
    <row r="1474" spans="29:38" x14ac:dyDescent="0.25"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</row>
    <row r="1475" spans="29:38" x14ac:dyDescent="0.25"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</row>
    <row r="1476" spans="29:38" x14ac:dyDescent="0.25"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</row>
    <row r="1477" spans="29:38" x14ac:dyDescent="0.25"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</row>
    <row r="1478" spans="29:38" x14ac:dyDescent="0.25"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</row>
    <row r="1479" spans="29:38" x14ac:dyDescent="0.25"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</row>
    <row r="1480" spans="29:38" x14ac:dyDescent="0.25"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</row>
    <row r="1481" spans="29:38" x14ac:dyDescent="0.25"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</row>
    <row r="1482" spans="29:38" x14ac:dyDescent="0.25"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</row>
    <row r="1483" spans="29:38" x14ac:dyDescent="0.25"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</row>
    <row r="1484" spans="29:38" x14ac:dyDescent="0.25"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</row>
    <row r="1485" spans="29:38" x14ac:dyDescent="0.25"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</row>
    <row r="1486" spans="29:38" x14ac:dyDescent="0.25"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</row>
    <row r="1487" spans="29:38" x14ac:dyDescent="0.25"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</row>
    <row r="1488" spans="29:38" x14ac:dyDescent="0.25"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</row>
    <row r="1489" spans="29:38" x14ac:dyDescent="0.25"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</row>
    <row r="1490" spans="29:38" x14ac:dyDescent="0.25"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</row>
    <row r="1491" spans="29:38" x14ac:dyDescent="0.25"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</row>
    <row r="1492" spans="29:38" x14ac:dyDescent="0.25"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</row>
    <row r="1493" spans="29:38" x14ac:dyDescent="0.25"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</row>
    <row r="1494" spans="29:38" x14ac:dyDescent="0.25"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</row>
    <row r="1495" spans="29:38" x14ac:dyDescent="0.25"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</row>
    <row r="1496" spans="29:38" x14ac:dyDescent="0.25"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</row>
    <row r="1497" spans="29:38" x14ac:dyDescent="0.25"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</row>
    <row r="1498" spans="29:38" x14ac:dyDescent="0.25"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</row>
    <row r="1499" spans="29:38" x14ac:dyDescent="0.25"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</row>
    <row r="1500" spans="29:38" x14ac:dyDescent="0.25"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</row>
    <row r="1501" spans="29:38" x14ac:dyDescent="0.25"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</row>
    <row r="1502" spans="29:38" x14ac:dyDescent="0.25"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</row>
    <row r="1503" spans="29:38" x14ac:dyDescent="0.25"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</row>
    <row r="1504" spans="29:38" x14ac:dyDescent="0.25"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</row>
    <row r="1505" spans="29:38" x14ac:dyDescent="0.25"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</row>
    <row r="1506" spans="29:38" x14ac:dyDescent="0.25"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</row>
    <row r="1507" spans="29:38" x14ac:dyDescent="0.25"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</row>
    <row r="1508" spans="29:38" x14ac:dyDescent="0.25"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</row>
    <row r="1509" spans="29:38" x14ac:dyDescent="0.25"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</row>
    <row r="1510" spans="29:38" x14ac:dyDescent="0.25"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</row>
    <row r="1511" spans="29:38" x14ac:dyDescent="0.25"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</row>
    <row r="1512" spans="29:38" x14ac:dyDescent="0.25"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</row>
    <row r="1513" spans="29:38" x14ac:dyDescent="0.25"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</row>
    <row r="1514" spans="29:38" x14ac:dyDescent="0.25"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</row>
    <row r="1515" spans="29:38" x14ac:dyDescent="0.25"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</row>
    <row r="1516" spans="29:38" x14ac:dyDescent="0.25"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</row>
    <row r="1517" spans="29:38" x14ac:dyDescent="0.25"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</row>
    <row r="1518" spans="29:38" x14ac:dyDescent="0.25"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</row>
    <row r="1519" spans="29:38" x14ac:dyDescent="0.25"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</row>
    <row r="1520" spans="29:38" x14ac:dyDescent="0.25"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</row>
    <row r="1521" spans="29:38" x14ac:dyDescent="0.25"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</row>
    <row r="1522" spans="29:38" x14ac:dyDescent="0.25"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</row>
    <row r="1523" spans="29:38" x14ac:dyDescent="0.25"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</row>
    <row r="1524" spans="29:38" x14ac:dyDescent="0.25"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</row>
    <row r="1525" spans="29:38" x14ac:dyDescent="0.25"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</row>
    <row r="1526" spans="29:38" x14ac:dyDescent="0.25"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</row>
    <row r="1527" spans="29:38" x14ac:dyDescent="0.25"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</row>
    <row r="1528" spans="29:38" x14ac:dyDescent="0.25"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</row>
    <row r="1529" spans="29:38" x14ac:dyDescent="0.25"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</row>
    <row r="1530" spans="29:38" x14ac:dyDescent="0.25"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</row>
    <row r="1531" spans="29:38" x14ac:dyDescent="0.25"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</row>
    <row r="1532" spans="29:38" x14ac:dyDescent="0.25"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</row>
    <row r="1533" spans="29:38" x14ac:dyDescent="0.25"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</row>
    <row r="1534" spans="29:38" x14ac:dyDescent="0.25"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</row>
    <row r="1535" spans="29:38" x14ac:dyDescent="0.25"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</row>
    <row r="1536" spans="29:38" x14ac:dyDescent="0.25"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</row>
    <row r="1537" spans="29:38" x14ac:dyDescent="0.25"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</row>
    <row r="1538" spans="29:38" x14ac:dyDescent="0.25"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</row>
    <row r="1539" spans="29:38" x14ac:dyDescent="0.25"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</row>
    <row r="1540" spans="29:38" x14ac:dyDescent="0.25"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</row>
    <row r="1541" spans="29:38" x14ac:dyDescent="0.25"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</row>
    <row r="1542" spans="29:38" x14ac:dyDescent="0.25"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</row>
    <row r="1543" spans="29:38" x14ac:dyDescent="0.25"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</row>
    <row r="1544" spans="29:38" x14ac:dyDescent="0.25"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</row>
    <row r="1545" spans="29:38" x14ac:dyDescent="0.25"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</row>
    <row r="1546" spans="29:38" x14ac:dyDescent="0.25"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</row>
    <row r="1547" spans="29:38" x14ac:dyDescent="0.25"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</row>
    <row r="1548" spans="29:38" x14ac:dyDescent="0.25"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</row>
    <row r="1549" spans="29:38" x14ac:dyDescent="0.25"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</row>
    <row r="1550" spans="29:38" x14ac:dyDescent="0.25"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</row>
    <row r="1551" spans="29:38" x14ac:dyDescent="0.25"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</row>
    <row r="1552" spans="29:38" x14ac:dyDescent="0.25"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</row>
    <row r="1553" spans="29:38" x14ac:dyDescent="0.25"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</row>
    <row r="1554" spans="29:38" x14ac:dyDescent="0.25"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</row>
    <row r="1555" spans="29:38" x14ac:dyDescent="0.25"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</row>
    <row r="1556" spans="29:38" x14ac:dyDescent="0.25"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</row>
    <row r="1557" spans="29:38" x14ac:dyDescent="0.25"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</row>
    <row r="1558" spans="29:38" x14ac:dyDescent="0.25"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</row>
    <row r="1559" spans="29:38" x14ac:dyDescent="0.25"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</row>
    <row r="1560" spans="29:38" x14ac:dyDescent="0.25"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</row>
    <row r="1561" spans="29:38" x14ac:dyDescent="0.25"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</row>
    <row r="1562" spans="29:38" x14ac:dyDescent="0.25"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</row>
    <row r="1563" spans="29:38" x14ac:dyDescent="0.25"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</row>
    <row r="1564" spans="29:38" x14ac:dyDescent="0.25"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</row>
    <row r="1565" spans="29:38" x14ac:dyDescent="0.25"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</row>
    <row r="1566" spans="29:38" x14ac:dyDescent="0.25"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</row>
    <row r="1567" spans="29:38" x14ac:dyDescent="0.25"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</row>
    <row r="1568" spans="29:38" x14ac:dyDescent="0.25"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</row>
    <row r="1569" spans="29:38" x14ac:dyDescent="0.25"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</row>
    <row r="1570" spans="29:38" x14ac:dyDescent="0.25"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</row>
    <row r="1571" spans="29:38" x14ac:dyDescent="0.25"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</row>
    <row r="1572" spans="29:38" x14ac:dyDescent="0.25"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</row>
    <row r="1573" spans="29:38" x14ac:dyDescent="0.25"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</row>
    <row r="1574" spans="29:38" x14ac:dyDescent="0.25"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</row>
    <row r="1575" spans="29:38" x14ac:dyDescent="0.25"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</row>
    <row r="1576" spans="29:38" x14ac:dyDescent="0.25"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</row>
    <row r="1577" spans="29:38" x14ac:dyDescent="0.25"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</row>
    <row r="1578" spans="29:38" x14ac:dyDescent="0.25"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</row>
    <row r="1579" spans="29:38" x14ac:dyDescent="0.25"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</row>
    <row r="1580" spans="29:38" x14ac:dyDescent="0.25"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</row>
    <row r="1581" spans="29:38" x14ac:dyDescent="0.25"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</row>
    <row r="1582" spans="29:38" x14ac:dyDescent="0.25"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</row>
    <row r="1583" spans="29:38" x14ac:dyDescent="0.25"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</row>
    <row r="1584" spans="29:38" x14ac:dyDescent="0.25"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</row>
    <row r="1585" spans="29:38" x14ac:dyDescent="0.25"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</row>
    <row r="1586" spans="29:38" x14ac:dyDescent="0.25"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</row>
    <row r="1587" spans="29:38" x14ac:dyDescent="0.25"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</row>
    <row r="1588" spans="29:38" x14ac:dyDescent="0.25"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</row>
    <row r="1589" spans="29:38" x14ac:dyDescent="0.25"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</row>
    <row r="1590" spans="29:38" x14ac:dyDescent="0.25"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</row>
    <row r="1591" spans="29:38" x14ac:dyDescent="0.25"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</row>
    <row r="1592" spans="29:38" x14ac:dyDescent="0.25"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</row>
    <row r="1593" spans="29:38" x14ac:dyDescent="0.25"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</row>
    <row r="1594" spans="29:38" x14ac:dyDescent="0.25"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</row>
    <row r="1595" spans="29:38" x14ac:dyDescent="0.25"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</row>
    <row r="1596" spans="29:38" x14ac:dyDescent="0.25"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</row>
    <row r="1597" spans="29:38" x14ac:dyDescent="0.25"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</row>
    <row r="1598" spans="29:38" x14ac:dyDescent="0.25"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</row>
    <row r="1599" spans="29:38" x14ac:dyDescent="0.25"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</row>
    <row r="1600" spans="29:38" x14ac:dyDescent="0.25"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</row>
    <row r="1601" spans="29:38" x14ac:dyDescent="0.25"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</row>
    <row r="1602" spans="29:38" x14ac:dyDescent="0.25"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</row>
    <row r="1603" spans="29:38" x14ac:dyDescent="0.25"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</row>
    <row r="1604" spans="29:38" x14ac:dyDescent="0.25"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</row>
    <row r="1605" spans="29:38" x14ac:dyDescent="0.25"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</row>
    <row r="1606" spans="29:38" x14ac:dyDescent="0.25"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</row>
    <row r="1607" spans="29:38" x14ac:dyDescent="0.25"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</row>
    <row r="1608" spans="29:38" x14ac:dyDescent="0.25"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</row>
    <row r="1609" spans="29:38" x14ac:dyDescent="0.25"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</row>
    <row r="1610" spans="29:38" x14ac:dyDescent="0.25"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</row>
    <row r="1611" spans="29:38" x14ac:dyDescent="0.25"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</row>
    <row r="1612" spans="29:38" x14ac:dyDescent="0.25"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</row>
    <row r="1613" spans="29:38" x14ac:dyDescent="0.25"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</row>
    <row r="1614" spans="29:38" x14ac:dyDescent="0.25"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</row>
    <row r="1615" spans="29:38" x14ac:dyDescent="0.25"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</row>
    <row r="1616" spans="29:38" x14ac:dyDescent="0.25"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</row>
    <row r="1617" spans="29:38" x14ac:dyDescent="0.25"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</row>
    <row r="1618" spans="29:38" x14ac:dyDescent="0.25"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</row>
    <row r="1619" spans="29:38" x14ac:dyDescent="0.25"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</row>
    <row r="1620" spans="29:38" x14ac:dyDescent="0.25"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</row>
    <row r="1621" spans="29:38" x14ac:dyDescent="0.25"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</row>
    <row r="1622" spans="29:38" x14ac:dyDescent="0.25"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</row>
    <row r="1623" spans="29:38" x14ac:dyDescent="0.25"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</row>
    <row r="1624" spans="29:38" x14ac:dyDescent="0.25"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</row>
    <row r="1625" spans="29:38" x14ac:dyDescent="0.25"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</row>
    <row r="1626" spans="29:38" x14ac:dyDescent="0.25"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</row>
    <row r="1627" spans="29:38" x14ac:dyDescent="0.25"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</row>
    <row r="1628" spans="29:38" x14ac:dyDescent="0.25"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</row>
    <row r="1629" spans="29:38" x14ac:dyDescent="0.25"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</row>
    <row r="1630" spans="29:38" x14ac:dyDescent="0.25"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</row>
    <row r="1631" spans="29:38" x14ac:dyDescent="0.25"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</row>
    <row r="1632" spans="29:38" x14ac:dyDescent="0.25"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</row>
    <row r="1633" spans="29:38" x14ac:dyDescent="0.25"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</row>
    <row r="1634" spans="29:38" x14ac:dyDescent="0.25"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</row>
    <row r="1635" spans="29:38" x14ac:dyDescent="0.25"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</row>
    <row r="1636" spans="29:38" x14ac:dyDescent="0.25"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</row>
    <row r="1637" spans="29:38" x14ac:dyDescent="0.25"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</row>
    <row r="1638" spans="29:38" x14ac:dyDescent="0.25"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</row>
    <row r="1639" spans="29:38" x14ac:dyDescent="0.25"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</row>
    <row r="1640" spans="29:38" x14ac:dyDescent="0.25"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</row>
    <row r="1641" spans="29:38" x14ac:dyDescent="0.25"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</row>
    <row r="1642" spans="29:38" x14ac:dyDescent="0.25"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</row>
    <row r="1643" spans="29:38" x14ac:dyDescent="0.25"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</row>
    <row r="1644" spans="29:38" x14ac:dyDescent="0.25"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</row>
    <row r="1645" spans="29:38" x14ac:dyDescent="0.25"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</row>
    <row r="1646" spans="29:38" x14ac:dyDescent="0.25"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</row>
    <row r="1647" spans="29:38" x14ac:dyDescent="0.25"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</row>
    <row r="1648" spans="29:38" x14ac:dyDescent="0.25"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</row>
    <row r="1649" spans="29:38" x14ac:dyDescent="0.25"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</row>
    <row r="1650" spans="29:38" x14ac:dyDescent="0.25"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</row>
    <row r="1651" spans="29:38" x14ac:dyDescent="0.25"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</row>
    <row r="1652" spans="29:38" x14ac:dyDescent="0.25"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</row>
    <row r="1653" spans="29:38" x14ac:dyDescent="0.25"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</row>
    <row r="1654" spans="29:38" x14ac:dyDescent="0.25"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</row>
    <row r="1655" spans="29:38" x14ac:dyDescent="0.25"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</row>
    <row r="1656" spans="29:38" x14ac:dyDescent="0.25"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</row>
    <row r="1657" spans="29:38" x14ac:dyDescent="0.25"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</row>
    <row r="1658" spans="29:38" x14ac:dyDescent="0.25"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</row>
    <row r="1659" spans="29:38" x14ac:dyDescent="0.25"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</row>
    <row r="1660" spans="29:38" x14ac:dyDescent="0.25"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</row>
    <row r="1661" spans="29:38" x14ac:dyDescent="0.25"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</row>
    <row r="1662" spans="29:38" x14ac:dyDescent="0.25"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</row>
    <row r="1663" spans="29:38" x14ac:dyDescent="0.25"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</row>
    <row r="1664" spans="29:38" x14ac:dyDescent="0.25"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</row>
    <row r="1665" spans="29:38" x14ac:dyDescent="0.25"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</row>
    <row r="1666" spans="29:38" x14ac:dyDescent="0.25"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</row>
    <row r="1667" spans="29:38" x14ac:dyDescent="0.25"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</row>
    <row r="1668" spans="29:38" x14ac:dyDescent="0.25"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</row>
    <row r="1669" spans="29:38" x14ac:dyDescent="0.25"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</row>
    <row r="1670" spans="29:38" x14ac:dyDescent="0.25"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</row>
    <row r="1671" spans="29:38" x14ac:dyDescent="0.25"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</row>
    <row r="1672" spans="29:38" x14ac:dyDescent="0.25"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</row>
    <row r="1673" spans="29:38" x14ac:dyDescent="0.25"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</row>
    <row r="1674" spans="29:38" x14ac:dyDescent="0.25"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</row>
    <row r="1675" spans="29:38" x14ac:dyDescent="0.25"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</row>
    <row r="1676" spans="29:38" x14ac:dyDescent="0.25"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</row>
    <row r="1677" spans="29:38" x14ac:dyDescent="0.25"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</row>
    <row r="1678" spans="29:38" x14ac:dyDescent="0.25"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</row>
    <row r="1679" spans="29:38" x14ac:dyDescent="0.25"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</row>
    <row r="1680" spans="29:38" x14ac:dyDescent="0.25"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</row>
    <row r="1681" spans="29:38" x14ac:dyDescent="0.25"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</row>
    <row r="1682" spans="29:38" x14ac:dyDescent="0.25"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</row>
    <row r="1683" spans="29:38" x14ac:dyDescent="0.25"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</row>
    <row r="1684" spans="29:38" x14ac:dyDescent="0.25"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</row>
    <row r="1685" spans="29:38" x14ac:dyDescent="0.25"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</row>
    <row r="1686" spans="29:38" x14ac:dyDescent="0.25"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</row>
    <row r="1687" spans="29:38" x14ac:dyDescent="0.25"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</row>
    <row r="1688" spans="29:38" x14ac:dyDescent="0.25"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</row>
    <row r="1689" spans="29:38" x14ac:dyDescent="0.25"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</row>
    <row r="1690" spans="29:38" x14ac:dyDescent="0.25"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</row>
    <row r="1691" spans="29:38" x14ac:dyDescent="0.25"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</row>
    <row r="1692" spans="29:38" x14ac:dyDescent="0.25"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</row>
    <row r="1693" spans="29:38" x14ac:dyDescent="0.25"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</row>
    <row r="1694" spans="29:38" x14ac:dyDescent="0.25"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</row>
    <row r="1695" spans="29:38" x14ac:dyDescent="0.25"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</row>
    <row r="1696" spans="29:38" x14ac:dyDescent="0.25"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</row>
    <row r="1697" spans="29:38" x14ac:dyDescent="0.25"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</row>
    <row r="1698" spans="29:38" x14ac:dyDescent="0.25"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</row>
    <row r="1699" spans="29:38" x14ac:dyDescent="0.25"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</row>
    <row r="1700" spans="29:38" x14ac:dyDescent="0.25"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</row>
    <row r="1701" spans="29:38" x14ac:dyDescent="0.25"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</row>
    <row r="1702" spans="29:38" x14ac:dyDescent="0.25"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</row>
    <row r="1703" spans="29:38" x14ac:dyDescent="0.25"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</row>
    <row r="1704" spans="29:38" x14ac:dyDescent="0.25"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</row>
    <row r="1705" spans="29:38" x14ac:dyDescent="0.25"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</row>
    <row r="1706" spans="29:38" x14ac:dyDescent="0.25"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</row>
    <row r="1707" spans="29:38" x14ac:dyDescent="0.25"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</row>
    <row r="1708" spans="29:38" x14ac:dyDescent="0.25"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</row>
    <row r="1709" spans="29:38" x14ac:dyDescent="0.25"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</row>
    <row r="1710" spans="29:38" x14ac:dyDescent="0.25"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</row>
    <row r="1711" spans="29:38" x14ac:dyDescent="0.25"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</row>
    <row r="1712" spans="29:38" x14ac:dyDescent="0.25"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</row>
    <row r="1713" spans="29:38" x14ac:dyDescent="0.25"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</row>
    <row r="1714" spans="29:38" x14ac:dyDescent="0.25"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</row>
    <row r="1715" spans="29:38" x14ac:dyDescent="0.25"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</row>
    <row r="1716" spans="29:38" x14ac:dyDescent="0.25"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</row>
    <row r="1717" spans="29:38" x14ac:dyDescent="0.25"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</row>
    <row r="1718" spans="29:38" x14ac:dyDescent="0.25"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</row>
    <row r="1719" spans="29:38" x14ac:dyDescent="0.25"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</row>
    <row r="1720" spans="29:38" x14ac:dyDescent="0.25"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</row>
    <row r="1721" spans="29:38" x14ac:dyDescent="0.25"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</row>
    <row r="1722" spans="29:38" x14ac:dyDescent="0.25"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</row>
    <row r="1723" spans="29:38" x14ac:dyDescent="0.25"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</row>
    <row r="1724" spans="29:38" x14ac:dyDescent="0.25"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</row>
    <row r="1725" spans="29:38" x14ac:dyDescent="0.25"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</row>
    <row r="1726" spans="29:38" x14ac:dyDescent="0.25"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</row>
    <row r="1727" spans="29:38" x14ac:dyDescent="0.25"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</row>
    <row r="1728" spans="29:38" x14ac:dyDescent="0.25"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</row>
    <row r="1729" spans="29:38" x14ac:dyDescent="0.25"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</row>
    <row r="1730" spans="29:38" x14ac:dyDescent="0.25"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</row>
    <row r="1731" spans="29:38" x14ac:dyDescent="0.25"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</row>
    <row r="1732" spans="29:38" x14ac:dyDescent="0.25"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</row>
    <row r="1733" spans="29:38" x14ac:dyDescent="0.25"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</row>
    <row r="1734" spans="29:38" x14ac:dyDescent="0.25"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</row>
    <row r="1735" spans="29:38" x14ac:dyDescent="0.25"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</row>
    <row r="1736" spans="29:38" x14ac:dyDescent="0.25"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</row>
    <row r="1737" spans="29:38" x14ac:dyDescent="0.25"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</row>
    <row r="1738" spans="29:38" x14ac:dyDescent="0.25"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</row>
    <row r="1739" spans="29:38" x14ac:dyDescent="0.25"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</row>
    <row r="1740" spans="29:38" x14ac:dyDescent="0.25"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</row>
    <row r="1741" spans="29:38" x14ac:dyDescent="0.25"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</row>
    <row r="1742" spans="29:38" x14ac:dyDescent="0.25"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</row>
    <row r="1743" spans="29:38" x14ac:dyDescent="0.25"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</row>
    <row r="1744" spans="29:38" x14ac:dyDescent="0.25"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</row>
    <row r="1745" spans="29:38" x14ac:dyDescent="0.25"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</row>
    <row r="1746" spans="29:38" x14ac:dyDescent="0.25"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</row>
    <row r="1747" spans="29:38" x14ac:dyDescent="0.25"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</row>
    <row r="1748" spans="29:38" x14ac:dyDescent="0.25"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</row>
    <row r="1749" spans="29:38" x14ac:dyDescent="0.25"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</row>
    <row r="1750" spans="29:38" x14ac:dyDescent="0.25"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</row>
    <row r="1751" spans="29:38" x14ac:dyDescent="0.25"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</row>
    <row r="1752" spans="29:38" x14ac:dyDescent="0.25"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</row>
    <row r="1753" spans="29:38" x14ac:dyDescent="0.25"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</row>
    <row r="1754" spans="29:38" x14ac:dyDescent="0.25"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</row>
    <row r="1755" spans="29:38" x14ac:dyDescent="0.25"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</row>
    <row r="1756" spans="29:38" x14ac:dyDescent="0.25"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</row>
    <row r="1757" spans="29:38" x14ac:dyDescent="0.25"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</row>
    <row r="1758" spans="29:38" x14ac:dyDescent="0.25"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</row>
    <row r="1759" spans="29:38" x14ac:dyDescent="0.25"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</row>
    <row r="1760" spans="29:38" x14ac:dyDescent="0.25"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</row>
    <row r="1761" spans="29:38" x14ac:dyDescent="0.25"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</row>
    <row r="1762" spans="29:38" x14ac:dyDescent="0.25"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</row>
    <row r="1763" spans="29:38" x14ac:dyDescent="0.25"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</row>
    <row r="1764" spans="29:38" x14ac:dyDescent="0.25"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</row>
    <row r="1765" spans="29:38" x14ac:dyDescent="0.25"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</row>
    <row r="1766" spans="29:38" x14ac:dyDescent="0.25"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</row>
    <row r="1767" spans="29:38" x14ac:dyDescent="0.25"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</row>
    <row r="1768" spans="29:38" x14ac:dyDescent="0.25"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</row>
    <row r="1769" spans="29:38" x14ac:dyDescent="0.25"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</row>
    <row r="1770" spans="29:38" x14ac:dyDescent="0.25"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</row>
    <row r="1771" spans="29:38" x14ac:dyDescent="0.25"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</row>
    <row r="1772" spans="29:38" x14ac:dyDescent="0.25"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</row>
    <row r="1773" spans="29:38" x14ac:dyDescent="0.25"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</row>
    <row r="1774" spans="29:38" x14ac:dyDescent="0.25"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</row>
    <row r="1775" spans="29:38" x14ac:dyDescent="0.25"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</row>
    <row r="1776" spans="29:38" x14ac:dyDescent="0.25"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</row>
    <row r="1777" spans="29:38" x14ac:dyDescent="0.25"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</row>
    <row r="1778" spans="29:38" x14ac:dyDescent="0.25"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</row>
    <row r="1779" spans="29:38" x14ac:dyDescent="0.25"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</row>
    <row r="1780" spans="29:38" x14ac:dyDescent="0.25"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</row>
    <row r="1781" spans="29:38" x14ac:dyDescent="0.25"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</row>
    <row r="1782" spans="29:38" x14ac:dyDescent="0.25"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</row>
    <row r="1783" spans="29:38" x14ac:dyDescent="0.25"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</row>
    <row r="1784" spans="29:38" x14ac:dyDescent="0.25"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</row>
    <row r="1785" spans="29:38" x14ac:dyDescent="0.25"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</row>
    <row r="1786" spans="29:38" x14ac:dyDescent="0.25"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</row>
    <row r="1787" spans="29:38" x14ac:dyDescent="0.25"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</row>
    <row r="1788" spans="29:38" x14ac:dyDescent="0.25"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</row>
    <row r="1789" spans="29:38" x14ac:dyDescent="0.25"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</row>
    <row r="1790" spans="29:38" x14ac:dyDescent="0.25"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</row>
    <row r="1791" spans="29:38" x14ac:dyDescent="0.25"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</row>
    <row r="1792" spans="29:38" x14ac:dyDescent="0.25"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</row>
    <row r="1793" spans="29:38" x14ac:dyDescent="0.25"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</row>
    <row r="1794" spans="29:38" x14ac:dyDescent="0.25"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</row>
    <row r="1795" spans="29:38" x14ac:dyDescent="0.25"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</row>
    <row r="1796" spans="29:38" x14ac:dyDescent="0.25"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</row>
    <row r="1797" spans="29:38" x14ac:dyDescent="0.25"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</row>
    <row r="1798" spans="29:38" x14ac:dyDescent="0.25"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</row>
    <row r="1799" spans="29:38" x14ac:dyDescent="0.25"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</row>
    <row r="1800" spans="29:38" x14ac:dyDescent="0.25"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</row>
    <row r="1801" spans="29:38" x14ac:dyDescent="0.25"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</row>
    <row r="1802" spans="29:38" x14ac:dyDescent="0.25"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</row>
    <row r="1803" spans="29:38" x14ac:dyDescent="0.25"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</row>
    <row r="1804" spans="29:38" x14ac:dyDescent="0.25"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</row>
    <row r="1805" spans="29:38" x14ac:dyDescent="0.25"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</row>
    <row r="1806" spans="29:38" x14ac:dyDescent="0.25"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</row>
    <row r="1807" spans="29:38" x14ac:dyDescent="0.25"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</row>
    <row r="1808" spans="29:38" x14ac:dyDescent="0.25"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</row>
    <row r="1809" spans="29:38" x14ac:dyDescent="0.25"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</row>
    <row r="1810" spans="29:38" x14ac:dyDescent="0.25"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</row>
    <row r="1811" spans="29:38" x14ac:dyDescent="0.25"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</row>
    <row r="1812" spans="29:38" x14ac:dyDescent="0.25"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</row>
    <row r="1813" spans="29:38" x14ac:dyDescent="0.25"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</row>
    <row r="1814" spans="29:38" x14ac:dyDescent="0.25"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</row>
    <row r="1815" spans="29:38" x14ac:dyDescent="0.25"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</row>
    <row r="1816" spans="29:38" x14ac:dyDescent="0.25"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</row>
    <row r="1817" spans="29:38" x14ac:dyDescent="0.25"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</row>
    <row r="1818" spans="29:38" x14ac:dyDescent="0.25"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</row>
    <row r="1819" spans="29:38" x14ac:dyDescent="0.25"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</row>
    <row r="1820" spans="29:38" x14ac:dyDescent="0.25"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</row>
    <row r="1821" spans="29:38" x14ac:dyDescent="0.25"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</row>
    <row r="1822" spans="29:38" x14ac:dyDescent="0.25"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</row>
    <row r="1823" spans="29:38" x14ac:dyDescent="0.25"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</row>
    <row r="1824" spans="29:38" x14ac:dyDescent="0.25"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7" fitToHeight="0" orientation="landscape" r:id="rId1"/>
  <headerFooter alignWithMargins="0">
    <oddHeader xml:space="preserve">&amp;R&amp;"Meiryo UI,標準"&amp;14Ver.2       </oddHeader>
    <oddFooter>&amp;L注１）　審査は、本書式で行いますので、必ずこの書式を使用してください。　　　　注２）　価格は数量（ｇ）(廃棄量込み）で計算して下さい。
注３）　エネルギーは整数、その他少数点以下第1位（少数点以下第2位を四捨五入）で記載して下さい。　　　　注４）　この献立表は、照会時に備えて、必ずコピーをして下さい。
&amp;Rpage &amp;P</oddFooter>
  </headerFooter>
  <rowBreaks count="1" manualBreakCount="1">
    <brk id="46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1824"/>
  <sheetViews>
    <sheetView zoomScale="85" zoomScaleNormal="85" zoomScaleSheetLayoutView="40" workbookViewId="0"/>
  </sheetViews>
  <sheetFormatPr defaultRowHeight="15.75" x14ac:dyDescent="0.25"/>
  <cols>
    <col min="1" max="1" width="18.625" style="45" customWidth="1"/>
    <col min="2" max="2" width="8.125" style="46" customWidth="1"/>
    <col min="3" max="3" width="9" style="47"/>
    <col min="4" max="4" width="17.875" style="48" customWidth="1"/>
    <col min="5" max="5" width="9.625" style="45" hidden="1" customWidth="1"/>
    <col min="6" max="6" width="7.375" style="45" customWidth="1"/>
    <col min="7" max="7" width="14.125" style="45" hidden="1" customWidth="1"/>
    <col min="8" max="8" width="7.375" style="45" customWidth="1"/>
    <col min="9" max="9" width="38.75" style="45" hidden="1" customWidth="1"/>
    <col min="10" max="10" width="8.125" style="45" customWidth="1"/>
    <col min="11" max="11" width="7" style="49" customWidth="1"/>
    <col min="12" max="12" width="5.875" style="45" hidden="1" customWidth="1"/>
    <col min="13" max="13" width="9.125" style="45" customWidth="1"/>
    <col min="14" max="14" width="9.25" style="45" hidden="1" customWidth="1"/>
    <col min="15" max="15" width="9" style="45"/>
    <col min="16" max="16" width="16.25" style="45" hidden="1" customWidth="1"/>
    <col min="17" max="17" width="8.375" style="45" customWidth="1"/>
    <col min="18" max="18" width="5.875" style="45" hidden="1" customWidth="1"/>
    <col min="19" max="19" width="8.375" style="45" customWidth="1"/>
    <col min="20" max="20" width="8" style="45" hidden="1" customWidth="1"/>
    <col min="21" max="22" width="5.125" style="45" hidden="1" customWidth="1"/>
    <col min="23" max="23" width="9.625" style="45" bestFit="1" customWidth="1"/>
    <col min="24" max="24" width="5.875" style="45" hidden="1" customWidth="1"/>
    <col min="25" max="25" width="14.125" style="45" customWidth="1"/>
    <col min="26" max="26" width="24.625" style="45" customWidth="1"/>
    <col min="27" max="27" width="1.375" style="45" customWidth="1"/>
    <col min="28" max="38" width="8.875" style="45" hidden="1" customWidth="1"/>
    <col min="39" max="16384" width="9" style="45"/>
  </cols>
  <sheetData>
    <row r="1" spans="1:38" x14ac:dyDescent="0.25">
      <c r="Z1" s="50" t="s">
        <v>2603</v>
      </c>
    </row>
    <row r="2" spans="1:38" ht="19.5" x14ac:dyDescent="0.3">
      <c r="A2" s="144" t="s">
        <v>2608</v>
      </c>
      <c r="H2" s="51" t="s">
        <v>1997</v>
      </c>
      <c r="I2" s="52"/>
      <c r="AA2" s="53"/>
    </row>
    <row r="3" spans="1:38" ht="9" customHeight="1" x14ac:dyDescent="0.3">
      <c r="H3" s="51"/>
      <c r="I3" s="52"/>
      <c r="AA3" s="53"/>
    </row>
    <row r="4" spans="1:38" ht="9" customHeight="1" x14ac:dyDescent="0.25">
      <c r="Z4" s="54"/>
      <c r="AA4" s="53"/>
    </row>
    <row r="5" spans="1:38" ht="16.5" customHeight="1" thickBot="1" x14ac:dyDescent="0.3">
      <c r="A5" s="54" t="s">
        <v>695</v>
      </c>
      <c r="C5" s="55" t="s">
        <v>107</v>
      </c>
      <c r="D5" s="56"/>
      <c r="E5" s="57"/>
      <c r="F5" s="54" t="s">
        <v>108</v>
      </c>
      <c r="G5" s="54" t="s">
        <v>108</v>
      </c>
      <c r="H5" s="54"/>
      <c r="I5" s="54"/>
      <c r="J5" s="54"/>
      <c r="K5" s="58"/>
      <c r="L5" s="54"/>
      <c r="M5" s="54"/>
      <c r="N5" s="54"/>
      <c r="O5" s="54" t="s">
        <v>109</v>
      </c>
      <c r="P5" s="54" t="s">
        <v>109</v>
      </c>
      <c r="Q5" s="54"/>
      <c r="T5" s="54"/>
      <c r="U5" s="54"/>
      <c r="V5" s="54"/>
      <c r="W5" s="54"/>
      <c r="X5" s="54"/>
      <c r="Y5" s="54"/>
      <c r="Z5" s="54"/>
      <c r="AA5" s="59"/>
    </row>
    <row r="6" spans="1:38" ht="18.75" customHeight="1" x14ac:dyDescent="0.25">
      <c r="A6" s="416" t="s">
        <v>17</v>
      </c>
      <c r="B6" s="424" t="s">
        <v>692</v>
      </c>
      <c r="C6" s="420" t="s">
        <v>12</v>
      </c>
      <c r="D6" s="422" t="s">
        <v>18</v>
      </c>
      <c r="E6" s="422" t="s">
        <v>18</v>
      </c>
      <c r="F6" s="60" t="s">
        <v>9</v>
      </c>
      <c r="G6" s="60" t="s">
        <v>9</v>
      </c>
      <c r="H6" s="60" t="s">
        <v>14</v>
      </c>
      <c r="I6" s="60" t="s">
        <v>14</v>
      </c>
      <c r="J6" s="60" t="s">
        <v>10</v>
      </c>
      <c r="K6" s="61" t="s">
        <v>174</v>
      </c>
      <c r="L6" s="61" t="s">
        <v>174</v>
      </c>
      <c r="M6" s="60" t="s">
        <v>696</v>
      </c>
      <c r="N6" s="60" t="s">
        <v>696</v>
      </c>
      <c r="O6" s="60" t="s">
        <v>21</v>
      </c>
      <c r="P6" s="60" t="s">
        <v>21</v>
      </c>
      <c r="Q6" s="60" t="s">
        <v>15</v>
      </c>
      <c r="R6" s="60" t="s">
        <v>15</v>
      </c>
      <c r="S6" s="60" t="s">
        <v>20</v>
      </c>
      <c r="T6" s="60" t="s">
        <v>20</v>
      </c>
      <c r="U6" s="60" t="s">
        <v>22</v>
      </c>
      <c r="V6" s="60" t="s">
        <v>22</v>
      </c>
      <c r="W6" s="60" t="s">
        <v>762</v>
      </c>
      <c r="X6" s="60" t="s">
        <v>16</v>
      </c>
      <c r="Y6" s="60" t="s">
        <v>759</v>
      </c>
      <c r="Z6" s="414" t="s">
        <v>763</v>
      </c>
      <c r="AA6" s="62"/>
    </row>
    <row r="7" spans="1:38" ht="18.75" customHeight="1" thickBot="1" x14ac:dyDescent="0.3">
      <c r="A7" s="417"/>
      <c r="B7" s="425"/>
      <c r="C7" s="421"/>
      <c r="D7" s="423"/>
      <c r="E7" s="423"/>
      <c r="F7" s="63" t="s">
        <v>697</v>
      </c>
      <c r="G7" s="63" t="s">
        <v>697</v>
      </c>
      <c r="H7" s="63" t="s">
        <v>13</v>
      </c>
      <c r="I7" s="63" t="s">
        <v>13</v>
      </c>
      <c r="J7" s="63" t="s">
        <v>697</v>
      </c>
      <c r="K7" s="64" t="s">
        <v>175</v>
      </c>
      <c r="L7" s="64" t="s">
        <v>175</v>
      </c>
      <c r="M7" s="63" t="s">
        <v>698</v>
      </c>
      <c r="N7" s="63" t="s">
        <v>698</v>
      </c>
      <c r="O7" s="63" t="s">
        <v>697</v>
      </c>
      <c r="P7" s="63" t="s">
        <v>697</v>
      </c>
      <c r="Q7" s="63" t="s">
        <v>697</v>
      </c>
      <c r="R7" s="63" t="s">
        <v>697</v>
      </c>
      <c r="S7" s="63" t="s">
        <v>697</v>
      </c>
      <c r="T7" s="63" t="s">
        <v>697</v>
      </c>
      <c r="U7" s="63" t="s">
        <v>699</v>
      </c>
      <c r="V7" s="63" t="s">
        <v>699</v>
      </c>
      <c r="W7" s="63" t="s">
        <v>697</v>
      </c>
      <c r="X7" s="63" t="s">
        <v>697</v>
      </c>
      <c r="Y7" s="63" t="s">
        <v>760</v>
      </c>
      <c r="Z7" s="415"/>
      <c r="AC7" s="45" t="s">
        <v>30</v>
      </c>
      <c r="AD7" s="45" t="s">
        <v>31</v>
      </c>
      <c r="AE7" s="65" t="s">
        <v>28</v>
      </c>
      <c r="AF7" s="45" t="s">
        <v>29</v>
      </c>
      <c r="AG7" s="65" t="s">
        <v>23</v>
      </c>
      <c r="AH7" s="65" t="s">
        <v>24</v>
      </c>
      <c r="AI7" s="65" t="s">
        <v>25</v>
      </c>
      <c r="AJ7" s="65" t="s">
        <v>26</v>
      </c>
      <c r="AK7" s="66" t="s">
        <v>22</v>
      </c>
      <c r="AL7" s="65" t="s">
        <v>27</v>
      </c>
    </row>
    <row r="8" spans="1:38" ht="14.25" customHeight="1" x14ac:dyDescent="0.25">
      <c r="A8" s="67"/>
      <c r="B8" s="68"/>
      <c r="C8" s="69"/>
      <c r="D8" s="70" t="str">
        <f t="shared" ref="D8:D43" si="0">IF(B8="","",E8)</f>
        <v/>
      </c>
      <c r="E8" s="71" t="e">
        <f>IF(AD8="","",AD8)</f>
        <v>#N/A</v>
      </c>
      <c r="F8" s="72" t="str">
        <f>G8</f>
        <v/>
      </c>
      <c r="G8" s="73" t="str">
        <f t="shared" ref="G8:G43" si="1">IF(B8="","",J8/((100-K8)/100))</f>
        <v/>
      </c>
      <c r="H8" s="74" t="str">
        <f>I8</f>
        <v/>
      </c>
      <c r="I8" s="75" t="str">
        <f t="shared" ref="I8:I43" si="2">IF(B8="","",ROUND(G8*AF8,1))</f>
        <v/>
      </c>
      <c r="J8" s="76"/>
      <c r="K8" s="77" t="str">
        <f>IF(B8="","",L8)</f>
        <v/>
      </c>
      <c r="L8" s="71" t="e">
        <f>AE8</f>
        <v>#N/A</v>
      </c>
      <c r="M8" s="78" t="str">
        <f>N8</f>
        <v/>
      </c>
      <c r="N8" s="71" t="str">
        <f t="shared" ref="N8:N43" si="3">IF(B8="","",ROUND((J8*AG8)/100,0))</f>
        <v/>
      </c>
      <c r="O8" s="72" t="str">
        <f>P8</f>
        <v/>
      </c>
      <c r="P8" s="75" t="str">
        <f t="shared" ref="P8:P43" si="4">IF(B8="","",ROUND((J8*AH8)/100,1))</f>
        <v/>
      </c>
      <c r="Q8" s="72" t="str">
        <f>R8</f>
        <v/>
      </c>
      <c r="R8" s="75" t="str">
        <f t="shared" ref="R8:R43" si="5">IF(B8="","",ROUND((J8*AI8)/100,1))</f>
        <v/>
      </c>
      <c r="S8" s="72" t="str">
        <f>T8</f>
        <v/>
      </c>
      <c r="T8" s="75" t="str">
        <f t="shared" ref="T8:T43" si="6">IF(B8="","",ROUND((J8*AJ8)/100,1))</f>
        <v/>
      </c>
      <c r="U8" s="72" t="str">
        <f>V8</f>
        <v/>
      </c>
      <c r="V8" s="75" t="str">
        <f t="shared" ref="V8:V43" si="7">IF(B8="","",ROUND((J8*AK8)/100,1))</f>
        <v/>
      </c>
      <c r="W8" s="72" t="str">
        <f>X8</f>
        <v/>
      </c>
      <c r="X8" s="71" t="str">
        <f t="shared" ref="X8:X43" si="8">IF(B8="","",ROUND((J8*AL8)/100,1))</f>
        <v/>
      </c>
      <c r="Y8" s="79"/>
      <c r="Z8" s="80"/>
      <c r="AC8" s="81" t="e">
        <f>VLOOKUP(B8,栄養データ!$A$2:$J$482,1,)</f>
        <v>#N/A</v>
      </c>
      <c r="AD8" s="81" t="e">
        <f>VLOOKUP(B8,栄養データ!$A$2:$J$482,3,)</f>
        <v>#N/A</v>
      </c>
      <c r="AE8" s="81" t="e">
        <f>VLOOKUP(B8,栄養データ!$A$2:$J$482,4,)</f>
        <v>#N/A</v>
      </c>
      <c r="AF8" s="81" t="e">
        <f>VLOOKUP(B8,栄養データ!$A$2:$K$482,11,)</f>
        <v>#N/A</v>
      </c>
      <c r="AG8" s="81" t="e">
        <f>VLOOKUP(B8,栄養データ!$A$2:$J$482,5,)</f>
        <v>#N/A</v>
      </c>
      <c r="AH8" s="81" t="e">
        <f>VLOOKUP(B8,栄養データ!$A$2:$J$482,6,)</f>
        <v>#N/A</v>
      </c>
      <c r="AI8" s="81" t="e">
        <f>VLOOKUP(B8,栄養データ!$A$2:$J$482,7,)</f>
        <v>#N/A</v>
      </c>
      <c r="AJ8" s="81" t="e">
        <f>VLOOKUP(B8,栄養データ!$A$2:$J$482,8,)</f>
        <v>#N/A</v>
      </c>
      <c r="AK8" s="81" t="e">
        <f>VLOOKUP(B8,栄養データ!$A$2:$J$482,9,)</f>
        <v>#N/A</v>
      </c>
      <c r="AL8" s="81" t="e">
        <f>VLOOKUP(B8,栄養データ!$A$2:$J$482,10,)</f>
        <v>#N/A</v>
      </c>
    </row>
    <row r="9" spans="1:38" ht="14.25" customHeight="1" x14ac:dyDescent="0.25">
      <c r="A9" s="82"/>
      <c r="B9" s="83"/>
      <c r="C9" s="84"/>
      <c r="D9" s="85" t="str">
        <f t="shared" si="0"/>
        <v/>
      </c>
      <c r="E9" s="86" t="e">
        <f>IF(AD9="","",AD9)</f>
        <v>#N/A</v>
      </c>
      <c r="F9" s="87" t="str">
        <f t="shared" ref="F9:F43" si="9">G9</f>
        <v/>
      </c>
      <c r="G9" s="73" t="str">
        <f t="shared" si="1"/>
        <v/>
      </c>
      <c r="H9" s="88" t="str">
        <f t="shared" ref="H9:H43" si="10">I9</f>
        <v/>
      </c>
      <c r="I9" s="89" t="str">
        <f t="shared" si="2"/>
        <v/>
      </c>
      <c r="J9" s="90"/>
      <c r="K9" s="81" t="str">
        <f>IF(B9="","",L9)</f>
        <v/>
      </c>
      <c r="L9" s="86" t="e">
        <f t="shared" ref="L9:L43" si="11">AE9</f>
        <v>#N/A</v>
      </c>
      <c r="M9" s="91" t="str">
        <f t="shared" ref="M9:M43" si="12">N9</f>
        <v/>
      </c>
      <c r="N9" s="86" t="str">
        <f t="shared" si="3"/>
        <v/>
      </c>
      <c r="O9" s="87" t="str">
        <f t="shared" ref="O9:O43" si="13">P9</f>
        <v/>
      </c>
      <c r="P9" s="89" t="str">
        <f t="shared" si="4"/>
        <v/>
      </c>
      <c r="Q9" s="87" t="str">
        <f t="shared" ref="Q9:Q43" si="14">R9</f>
        <v/>
      </c>
      <c r="R9" s="89" t="str">
        <f t="shared" si="5"/>
        <v/>
      </c>
      <c r="S9" s="87" t="str">
        <f t="shared" ref="S9:S43" si="15">T9</f>
        <v/>
      </c>
      <c r="T9" s="89" t="str">
        <f t="shared" si="6"/>
        <v/>
      </c>
      <c r="U9" s="87" t="str">
        <f t="shared" ref="U9:U43" si="16">V9</f>
        <v/>
      </c>
      <c r="V9" s="89" t="str">
        <f t="shared" si="7"/>
        <v/>
      </c>
      <c r="W9" s="87" t="str">
        <f t="shared" ref="W9:W43" si="17">X9</f>
        <v/>
      </c>
      <c r="X9" s="86" t="str">
        <f t="shared" si="8"/>
        <v/>
      </c>
      <c r="Y9" s="92"/>
      <c r="Z9" s="93"/>
      <c r="AC9" s="81" t="e">
        <f>VLOOKUP(B9,栄養データ!$A$2:$J$482,1,)</f>
        <v>#N/A</v>
      </c>
      <c r="AD9" s="81" t="e">
        <f>VLOOKUP(B9,栄養データ!$A$2:$J$482,3,)</f>
        <v>#N/A</v>
      </c>
      <c r="AE9" s="81" t="e">
        <f>VLOOKUP(B9,栄養データ!$A$2:$J$482,4,)</f>
        <v>#N/A</v>
      </c>
      <c r="AF9" s="81" t="e">
        <f>VLOOKUP(B9,栄養データ!$A$2:$K$482,11,)</f>
        <v>#N/A</v>
      </c>
      <c r="AG9" s="81" t="e">
        <f>VLOOKUP(B9,栄養データ!$A$2:$J$482,5,)</f>
        <v>#N/A</v>
      </c>
      <c r="AH9" s="81" t="e">
        <f>VLOOKUP(B9,栄養データ!$A$2:$J$482,6,)</f>
        <v>#N/A</v>
      </c>
      <c r="AI9" s="81" t="e">
        <f>VLOOKUP(B9,栄養データ!$A$2:$J$482,7,)</f>
        <v>#N/A</v>
      </c>
      <c r="AJ9" s="81" t="e">
        <f>VLOOKUP(B9,栄養データ!$A$2:$J$482,8,)</f>
        <v>#N/A</v>
      </c>
      <c r="AK9" s="81" t="e">
        <f>VLOOKUP(B9,栄養データ!$A$2:$J$482,9,)</f>
        <v>#N/A</v>
      </c>
      <c r="AL9" s="81" t="e">
        <f>VLOOKUP(B9,栄養データ!$A$2:$J$482,10,)</f>
        <v>#N/A</v>
      </c>
    </row>
    <row r="10" spans="1:38" ht="14.25" customHeight="1" x14ac:dyDescent="0.25">
      <c r="A10" s="82"/>
      <c r="B10" s="83"/>
      <c r="C10" s="84"/>
      <c r="D10" s="85" t="str">
        <f t="shared" si="0"/>
        <v/>
      </c>
      <c r="E10" s="86" t="e">
        <f>IF(AD10="","",AD10)</f>
        <v>#N/A</v>
      </c>
      <c r="F10" s="87" t="str">
        <f t="shared" si="9"/>
        <v/>
      </c>
      <c r="G10" s="73" t="str">
        <f t="shared" si="1"/>
        <v/>
      </c>
      <c r="H10" s="88" t="str">
        <f t="shared" si="10"/>
        <v/>
      </c>
      <c r="I10" s="89" t="str">
        <f t="shared" si="2"/>
        <v/>
      </c>
      <c r="J10" s="90"/>
      <c r="K10" s="81" t="str">
        <f t="shared" ref="K10:K43" si="18">IF(B10="","",L10)</f>
        <v/>
      </c>
      <c r="L10" s="86" t="e">
        <f t="shared" si="11"/>
        <v>#N/A</v>
      </c>
      <c r="M10" s="91" t="str">
        <f t="shared" si="12"/>
        <v/>
      </c>
      <c r="N10" s="86" t="str">
        <f t="shared" si="3"/>
        <v/>
      </c>
      <c r="O10" s="87" t="str">
        <f t="shared" si="13"/>
        <v/>
      </c>
      <c r="P10" s="89" t="str">
        <f t="shared" si="4"/>
        <v/>
      </c>
      <c r="Q10" s="87" t="str">
        <f t="shared" si="14"/>
        <v/>
      </c>
      <c r="R10" s="89" t="str">
        <f t="shared" si="5"/>
        <v/>
      </c>
      <c r="S10" s="87" t="str">
        <f t="shared" si="15"/>
        <v/>
      </c>
      <c r="T10" s="89" t="str">
        <f t="shared" si="6"/>
        <v/>
      </c>
      <c r="U10" s="87" t="str">
        <f t="shared" si="16"/>
        <v/>
      </c>
      <c r="V10" s="89" t="str">
        <f t="shared" si="7"/>
        <v/>
      </c>
      <c r="W10" s="87" t="str">
        <f t="shared" si="17"/>
        <v/>
      </c>
      <c r="X10" s="86" t="str">
        <f t="shared" si="8"/>
        <v/>
      </c>
      <c r="Y10" s="92"/>
      <c r="Z10" s="93"/>
      <c r="AC10" s="81" t="e">
        <f>VLOOKUP(B10,栄養データ!$A$2:$J$482,1,)</f>
        <v>#N/A</v>
      </c>
      <c r="AD10" s="81" t="e">
        <f>VLOOKUP(B10,栄養データ!$A$2:$J$482,3,)</f>
        <v>#N/A</v>
      </c>
      <c r="AE10" s="81" t="e">
        <f>VLOOKUP(B10,栄養データ!$A$2:$J$482,4,)</f>
        <v>#N/A</v>
      </c>
      <c r="AF10" s="81" t="e">
        <f>VLOOKUP(B10,栄養データ!$A$2:$K$482,11,)</f>
        <v>#N/A</v>
      </c>
      <c r="AG10" s="81" t="e">
        <f>VLOOKUP(B10,栄養データ!$A$2:$J$482,5,)</f>
        <v>#N/A</v>
      </c>
      <c r="AH10" s="81" t="e">
        <f>VLOOKUP(B10,栄養データ!$A$2:$J$482,6,)</f>
        <v>#N/A</v>
      </c>
      <c r="AI10" s="81" t="e">
        <f>VLOOKUP(B10,栄養データ!$A$2:$J$482,7,)</f>
        <v>#N/A</v>
      </c>
      <c r="AJ10" s="81" t="e">
        <f>VLOOKUP(B10,栄養データ!$A$2:$J$482,8,)</f>
        <v>#N/A</v>
      </c>
      <c r="AK10" s="81" t="e">
        <f>VLOOKUP(B10,栄養データ!$A$2:$J$482,9,)</f>
        <v>#N/A</v>
      </c>
      <c r="AL10" s="81" t="e">
        <f>VLOOKUP(B10,栄養データ!$A$2:$J$482,10,)</f>
        <v>#N/A</v>
      </c>
    </row>
    <row r="11" spans="1:38" ht="14.25" customHeight="1" x14ac:dyDescent="0.25">
      <c r="A11" s="82"/>
      <c r="B11" s="83"/>
      <c r="C11" s="84"/>
      <c r="D11" s="85" t="str">
        <f t="shared" si="0"/>
        <v/>
      </c>
      <c r="E11" s="86" t="e">
        <f t="shared" ref="E11:E26" si="19">IF(AD11="","",AD11)</f>
        <v>#N/A</v>
      </c>
      <c r="F11" s="87" t="str">
        <f t="shared" si="9"/>
        <v/>
      </c>
      <c r="G11" s="73" t="str">
        <f t="shared" si="1"/>
        <v/>
      </c>
      <c r="H11" s="88" t="str">
        <f t="shared" si="10"/>
        <v/>
      </c>
      <c r="I11" s="89" t="str">
        <f t="shared" si="2"/>
        <v/>
      </c>
      <c r="J11" s="90"/>
      <c r="K11" s="81" t="str">
        <f t="shared" si="18"/>
        <v/>
      </c>
      <c r="L11" s="86" t="e">
        <f t="shared" si="11"/>
        <v>#N/A</v>
      </c>
      <c r="M11" s="91" t="str">
        <f t="shared" si="12"/>
        <v/>
      </c>
      <c r="N11" s="86" t="str">
        <f t="shared" si="3"/>
        <v/>
      </c>
      <c r="O11" s="87" t="str">
        <f t="shared" si="13"/>
        <v/>
      </c>
      <c r="P11" s="89" t="str">
        <f t="shared" si="4"/>
        <v/>
      </c>
      <c r="Q11" s="87" t="str">
        <f t="shared" si="14"/>
        <v/>
      </c>
      <c r="R11" s="89" t="str">
        <f t="shared" si="5"/>
        <v/>
      </c>
      <c r="S11" s="87" t="str">
        <f t="shared" si="15"/>
        <v/>
      </c>
      <c r="T11" s="89" t="str">
        <f t="shared" si="6"/>
        <v/>
      </c>
      <c r="U11" s="87" t="str">
        <f t="shared" si="16"/>
        <v/>
      </c>
      <c r="V11" s="89" t="str">
        <f t="shared" si="7"/>
        <v/>
      </c>
      <c r="W11" s="87" t="str">
        <f t="shared" si="17"/>
        <v/>
      </c>
      <c r="X11" s="86" t="str">
        <f t="shared" si="8"/>
        <v/>
      </c>
      <c r="Y11" s="92"/>
      <c r="Z11" s="93"/>
      <c r="AC11" s="81" t="e">
        <f>VLOOKUP(B11,栄養データ!$A$2:$J$482,1,)</f>
        <v>#N/A</v>
      </c>
      <c r="AD11" s="81" t="e">
        <f>VLOOKUP(B11,栄養データ!$A$2:$J$482,3,)</f>
        <v>#N/A</v>
      </c>
      <c r="AE11" s="81" t="e">
        <f>VLOOKUP(B11,栄養データ!$A$2:$J$482,4,)</f>
        <v>#N/A</v>
      </c>
      <c r="AF11" s="81" t="e">
        <f>VLOOKUP(B11,栄養データ!$A$2:$K$482,11,)</f>
        <v>#N/A</v>
      </c>
      <c r="AG11" s="81" t="e">
        <f>VLOOKUP(B11,栄養データ!$A$2:$J$482,5,)</f>
        <v>#N/A</v>
      </c>
      <c r="AH11" s="81" t="e">
        <f>VLOOKUP(B11,栄養データ!$A$2:$J$482,6,)</f>
        <v>#N/A</v>
      </c>
      <c r="AI11" s="81" t="e">
        <f>VLOOKUP(B11,栄養データ!$A$2:$J$482,7,)</f>
        <v>#N/A</v>
      </c>
      <c r="AJ11" s="81" t="e">
        <f>VLOOKUP(B11,栄養データ!$A$2:$J$482,8,)</f>
        <v>#N/A</v>
      </c>
      <c r="AK11" s="81" t="e">
        <f>VLOOKUP(B11,栄養データ!$A$2:$J$482,9,)</f>
        <v>#N/A</v>
      </c>
      <c r="AL11" s="81" t="e">
        <f>VLOOKUP(B11,栄養データ!$A$2:$J$482,10,)</f>
        <v>#N/A</v>
      </c>
    </row>
    <row r="12" spans="1:38" ht="14.25" customHeight="1" x14ac:dyDescent="0.25">
      <c r="A12" s="82"/>
      <c r="B12" s="83"/>
      <c r="C12" s="84"/>
      <c r="D12" s="85" t="str">
        <f t="shared" si="0"/>
        <v/>
      </c>
      <c r="E12" s="86" t="e">
        <f t="shared" si="19"/>
        <v>#N/A</v>
      </c>
      <c r="F12" s="87" t="str">
        <f t="shared" si="9"/>
        <v/>
      </c>
      <c r="G12" s="73" t="str">
        <f t="shared" si="1"/>
        <v/>
      </c>
      <c r="H12" s="88" t="str">
        <f t="shared" si="10"/>
        <v/>
      </c>
      <c r="I12" s="89" t="str">
        <f t="shared" si="2"/>
        <v/>
      </c>
      <c r="J12" s="90"/>
      <c r="K12" s="81" t="str">
        <f t="shared" si="18"/>
        <v/>
      </c>
      <c r="L12" s="86" t="e">
        <f t="shared" si="11"/>
        <v>#N/A</v>
      </c>
      <c r="M12" s="91" t="str">
        <f t="shared" si="12"/>
        <v/>
      </c>
      <c r="N12" s="86" t="str">
        <f t="shared" si="3"/>
        <v/>
      </c>
      <c r="O12" s="87" t="str">
        <f t="shared" si="13"/>
        <v/>
      </c>
      <c r="P12" s="89" t="str">
        <f t="shared" si="4"/>
        <v/>
      </c>
      <c r="Q12" s="87" t="str">
        <f t="shared" si="14"/>
        <v/>
      </c>
      <c r="R12" s="89" t="str">
        <f t="shared" si="5"/>
        <v/>
      </c>
      <c r="S12" s="87" t="str">
        <f t="shared" si="15"/>
        <v/>
      </c>
      <c r="T12" s="89" t="str">
        <f t="shared" si="6"/>
        <v/>
      </c>
      <c r="U12" s="87" t="str">
        <f t="shared" si="16"/>
        <v/>
      </c>
      <c r="V12" s="89" t="str">
        <f t="shared" si="7"/>
        <v/>
      </c>
      <c r="W12" s="87" t="str">
        <f t="shared" si="17"/>
        <v/>
      </c>
      <c r="X12" s="86" t="str">
        <f t="shared" si="8"/>
        <v/>
      </c>
      <c r="Y12" s="92"/>
      <c r="Z12" s="93"/>
      <c r="AC12" s="81" t="e">
        <f>VLOOKUP(B12,栄養データ!$A$2:$J$482,1,)</f>
        <v>#N/A</v>
      </c>
      <c r="AD12" s="81" t="e">
        <f>VLOOKUP(B12,栄養データ!$A$2:$J$482,3,)</f>
        <v>#N/A</v>
      </c>
      <c r="AE12" s="81" t="e">
        <f>VLOOKUP(B12,栄養データ!$A$2:$J$482,4,)</f>
        <v>#N/A</v>
      </c>
      <c r="AF12" s="81" t="e">
        <f>VLOOKUP(B12,栄養データ!$A$2:$K$482,11,)</f>
        <v>#N/A</v>
      </c>
      <c r="AG12" s="81" t="e">
        <f>VLOOKUP(B12,栄養データ!$A$2:$J$482,5,)</f>
        <v>#N/A</v>
      </c>
      <c r="AH12" s="81" t="e">
        <f>VLOOKUP(B12,栄養データ!$A$2:$J$482,6,)</f>
        <v>#N/A</v>
      </c>
      <c r="AI12" s="81" t="e">
        <f>VLOOKUP(B12,栄養データ!$A$2:$J$482,7,)</f>
        <v>#N/A</v>
      </c>
      <c r="AJ12" s="81" t="e">
        <f>VLOOKUP(B12,栄養データ!$A$2:$J$482,8,)</f>
        <v>#N/A</v>
      </c>
      <c r="AK12" s="81" t="e">
        <f>VLOOKUP(B12,栄養データ!$A$2:$J$482,9,)</f>
        <v>#N/A</v>
      </c>
      <c r="AL12" s="81" t="e">
        <f>VLOOKUP(B12,栄養データ!$A$2:$J$482,10,)</f>
        <v>#N/A</v>
      </c>
    </row>
    <row r="13" spans="1:38" ht="14.25" customHeight="1" x14ac:dyDescent="0.25">
      <c r="A13" s="82"/>
      <c r="B13" s="83"/>
      <c r="C13" s="84"/>
      <c r="D13" s="85" t="str">
        <f t="shared" si="0"/>
        <v/>
      </c>
      <c r="E13" s="86" t="e">
        <f t="shared" si="19"/>
        <v>#N/A</v>
      </c>
      <c r="F13" s="87" t="str">
        <f t="shared" si="9"/>
        <v/>
      </c>
      <c r="G13" s="73" t="str">
        <f t="shared" si="1"/>
        <v/>
      </c>
      <c r="H13" s="88" t="str">
        <f t="shared" si="10"/>
        <v/>
      </c>
      <c r="I13" s="89" t="str">
        <f t="shared" si="2"/>
        <v/>
      </c>
      <c r="J13" s="90"/>
      <c r="K13" s="81" t="str">
        <f t="shared" si="18"/>
        <v/>
      </c>
      <c r="L13" s="86" t="e">
        <f t="shared" si="11"/>
        <v>#N/A</v>
      </c>
      <c r="M13" s="91" t="str">
        <f t="shared" si="12"/>
        <v/>
      </c>
      <c r="N13" s="86" t="str">
        <f t="shared" si="3"/>
        <v/>
      </c>
      <c r="O13" s="87" t="str">
        <f t="shared" si="13"/>
        <v/>
      </c>
      <c r="P13" s="89" t="str">
        <f t="shared" si="4"/>
        <v/>
      </c>
      <c r="Q13" s="87" t="str">
        <f t="shared" si="14"/>
        <v/>
      </c>
      <c r="R13" s="89" t="str">
        <f t="shared" si="5"/>
        <v/>
      </c>
      <c r="S13" s="87" t="str">
        <f t="shared" si="15"/>
        <v/>
      </c>
      <c r="T13" s="89" t="str">
        <f t="shared" si="6"/>
        <v/>
      </c>
      <c r="U13" s="87" t="str">
        <f t="shared" si="16"/>
        <v/>
      </c>
      <c r="V13" s="89" t="str">
        <f t="shared" si="7"/>
        <v/>
      </c>
      <c r="W13" s="87" t="str">
        <f t="shared" si="17"/>
        <v/>
      </c>
      <c r="X13" s="86" t="str">
        <f t="shared" si="8"/>
        <v/>
      </c>
      <c r="Y13" s="92"/>
      <c r="Z13" s="93"/>
      <c r="AC13" s="81" t="e">
        <f>VLOOKUP(B13,栄養データ!$A$2:$J$482,1,)</f>
        <v>#N/A</v>
      </c>
      <c r="AD13" s="81" t="e">
        <f>VLOOKUP(B13,栄養データ!$A$2:$J$482,3,)</f>
        <v>#N/A</v>
      </c>
      <c r="AE13" s="81" t="e">
        <f>VLOOKUP(B13,栄養データ!$A$2:$J$482,4,)</f>
        <v>#N/A</v>
      </c>
      <c r="AF13" s="81" t="e">
        <f>VLOOKUP(B13,栄養データ!$A$2:$K$482,11,)</f>
        <v>#N/A</v>
      </c>
      <c r="AG13" s="81" t="e">
        <f>VLOOKUP(B13,栄養データ!$A$2:$J$482,5,)</f>
        <v>#N/A</v>
      </c>
      <c r="AH13" s="81" t="e">
        <f>VLOOKUP(B13,栄養データ!$A$2:$J$482,6,)</f>
        <v>#N/A</v>
      </c>
      <c r="AI13" s="81" t="e">
        <f>VLOOKUP(B13,栄養データ!$A$2:$J$482,7,)</f>
        <v>#N/A</v>
      </c>
      <c r="AJ13" s="81" t="e">
        <f>VLOOKUP(B13,栄養データ!$A$2:$J$482,8,)</f>
        <v>#N/A</v>
      </c>
      <c r="AK13" s="81" t="e">
        <f>VLOOKUP(B13,栄養データ!$A$2:$J$482,9,)</f>
        <v>#N/A</v>
      </c>
      <c r="AL13" s="81" t="e">
        <f>VLOOKUP(B13,栄養データ!$A$2:$J$482,10,)</f>
        <v>#N/A</v>
      </c>
    </row>
    <row r="14" spans="1:38" ht="14.25" customHeight="1" x14ac:dyDescent="0.25">
      <c r="A14" s="94"/>
      <c r="B14" s="143"/>
      <c r="C14" s="84"/>
      <c r="D14" s="85" t="str">
        <f t="shared" si="0"/>
        <v/>
      </c>
      <c r="E14" s="86" t="e">
        <f t="shared" si="19"/>
        <v>#N/A</v>
      </c>
      <c r="F14" s="87" t="str">
        <f t="shared" si="9"/>
        <v/>
      </c>
      <c r="G14" s="73" t="str">
        <f t="shared" si="1"/>
        <v/>
      </c>
      <c r="H14" s="88" t="str">
        <f t="shared" si="10"/>
        <v/>
      </c>
      <c r="I14" s="89" t="str">
        <f t="shared" si="2"/>
        <v/>
      </c>
      <c r="J14" s="90"/>
      <c r="K14" s="81" t="str">
        <f t="shared" si="18"/>
        <v/>
      </c>
      <c r="L14" s="86" t="e">
        <f t="shared" si="11"/>
        <v>#N/A</v>
      </c>
      <c r="M14" s="91" t="str">
        <f t="shared" si="12"/>
        <v/>
      </c>
      <c r="N14" s="86" t="str">
        <f t="shared" si="3"/>
        <v/>
      </c>
      <c r="O14" s="87" t="str">
        <f t="shared" si="13"/>
        <v/>
      </c>
      <c r="P14" s="89" t="str">
        <f t="shared" si="4"/>
        <v/>
      </c>
      <c r="Q14" s="87" t="str">
        <f t="shared" si="14"/>
        <v/>
      </c>
      <c r="R14" s="89" t="str">
        <f t="shared" si="5"/>
        <v/>
      </c>
      <c r="S14" s="87" t="str">
        <f t="shared" si="15"/>
        <v/>
      </c>
      <c r="T14" s="89" t="str">
        <f t="shared" si="6"/>
        <v/>
      </c>
      <c r="U14" s="87" t="str">
        <f t="shared" si="16"/>
        <v/>
      </c>
      <c r="V14" s="89" t="str">
        <f t="shared" si="7"/>
        <v/>
      </c>
      <c r="W14" s="87" t="str">
        <f t="shared" si="17"/>
        <v/>
      </c>
      <c r="X14" s="86" t="str">
        <f t="shared" si="8"/>
        <v/>
      </c>
      <c r="Y14" s="92"/>
      <c r="Z14" s="93"/>
      <c r="AC14" s="81" t="e">
        <f>VLOOKUP(B14,栄養データ!$A$2:$J$482,1,)</f>
        <v>#N/A</v>
      </c>
      <c r="AD14" s="81" t="e">
        <f>VLOOKUP(B14,栄養データ!$A$2:$J$482,3,)</f>
        <v>#N/A</v>
      </c>
      <c r="AE14" s="81" t="e">
        <f>VLOOKUP(B14,栄養データ!$A$2:$J$482,4,)</f>
        <v>#N/A</v>
      </c>
      <c r="AF14" s="81" t="e">
        <f>VLOOKUP(B14,栄養データ!$A$2:$K$482,11,)</f>
        <v>#N/A</v>
      </c>
      <c r="AG14" s="81" t="e">
        <f>VLOOKUP(B14,栄養データ!$A$2:$J$482,5,)</f>
        <v>#N/A</v>
      </c>
      <c r="AH14" s="81" t="e">
        <f>VLOOKUP(B14,栄養データ!$A$2:$J$482,6,)</f>
        <v>#N/A</v>
      </c>
      <c r="AI14" s="81" t="e">
        <f>VLOOKUP(B14,栄養データ!$A$2:$J$482,7,)</f>
        <v>#N/A</v>
      </c>
      <c r="AJ14" s="81" t="e">
        <f>VLOOKUP(B14,栄養データ!$A$2:$J$482,8,)</f>
        <v>#N/A</v>
      </c>
      <c r="AK14" s="81" t="e">
        <f>VLOOKUP(B14,栄養データ!$A$2:$J$482,9,)</f>
        <v>#N/A</v>
      </c>
      <c r="AL14" s="81" t="e">
        <f>VLOOKUP(B14,栄養データ!$A$2:$J$482,10,)</f>
        <v>#N/A</v>
      </c>
    </row>
    <row r="15" spans="1:38" ht="14.25" customHeight="1" x14ac:dyDescent="0.25">
      <c r="A15" s="82"/>
      <c r="B15" s="83"/>
      <c r="C15" s="84"/>
      <c r="D15" s="85" t="str">
        <f t="shared" si="0"/>
        <v/>
      </c>
      <c r="E15" s="86" t="e">
        <f t="shared" si="19"/>
        <v>#N/A</v>
      </c>
      <c r="F15" s="87" t="str">
        <f t="shared" si="9"/>
        <v/>
      </c>
      <c r="G15" s="73" t="str">
        <f t="shared" si="1"/>
        <v/>
      </c>
      <c r="H15" s="88" t="str">
        <f t="shared" si="10"/>
        <v/>
      </c>
      <c r="I15" s="89" t="str">
        <f t="shared" si="2"/>
        <v/>
      </c>
      <c r="J15" s="90"/>
      <c r="K15" s="81" t="str">
        <f t="shared" si="18"/>
        <v/>
      </c>
      <c r="L15" s="86" t="e">
        <f t="shared" si="11"/>
        <v>#N/A</v>
      </c>
      <c r="M15" s="91" t="str">
        <f t="shared" si="12"/>
        <v/>
      </c>
      <c r="N15" s="86" t="str">
        <f t="shared" si="3"/>
        <v/>
      </c>
      <c r="O15" s="87" t="str">
        <f t="shared" si="13"/>
        <v/>
      </c>
      <c r="P15" s="89" t="str">
        <f t="shared" si="4"/>
        <v/>
      </c>
      <c r="Q15" s="87" t="str">
        <f t="shared" si="14"/>
        <v/>
      </c>
      <c r="R15" s="89" t="str">
        <f t="shared" si="5"/>
        <v/>
      </c>
      <c r="S15" s="87" t="str">
        <f t="shared" si="15"/>
        <v/>
      </c>
      <c r="T15" s="89" t="str">
        <f t="shared" si="6"/>
        <v/>
      </c>
      <c r="U15" s="87" t="str">
        <f t="shared" si="16"/>
        <v/>
      </c>
      <c r="V15" s="89" t="str">
        <f t="shared" si="7"/>
        <v/>
      </c>
      <c r="W15" s="87" t="str">
        <f t="shared" si="17"/>
        <v/>
      </c>
      <c r="X15" s="86" t="str">
        <f t="shared" si="8"/>
        <v/>
      </c>
      <c r="Y15" s="92"/>
      <c r="Z15" s="93"/>
      <c r="AC15" s="81" t="e">
        <f>VLOOKUP(B15,栄養データ!$A$2:$J$482,1,)</f>
        <v>#N/A</v>
      </c>
      <c r="AD15" s="81" t="e">
        <f>VLOOKUP(B15,栄養データ!$A$2:$J$482,3,)</f>
        <v>#N/A</v>
      </c>
      <c r="AE15" s="81" t="e">
        <f>VLOOKUP(B15,栄養データ!$A$2:$J$482,4,)</f>
        <v>#N/A</v>
      </c>
      <c r="AF15" s="81" t="e">
        <f>VLOOKUP(B15,栄養データ!$A$2:$K$482,11,)</f>
        <v>#N/A</v>
      </c>
      <c r="AG15" s="81" t="e">
        <f>VLOOKUP(B15,栄養データ!$A$2:$J$482,5,)</f>
        <v>#N/A</v>
      </c>
      <c r="AH15" s="81" t="e">
        <f>VLOOKUP(B15,栄養データ!$A$2:$J$482,6,)</f>
        <v>#N/A</v>
      </c>
      <c r="AI15" s="81" t="e">
        <f>VLOOKUP(B15,栄養データ!$A$2:$J$482,7,)</f>
        <v>#N/A</v>
      </c>
      <c r="AJ15" s="81" t="e">
        <f>VLOOKUP(B15,栄養データ!$A$2:$J$482,8,)</f>
        <v>#N/A</v>
      </c>
      <c r="AK15" s="81" t="e">
        <f>VLOOKUP(B15,栄養データ!$A$2:$J$482,9,)</f>
        <v>#N/A</v>
      </c>
      <c r="AL15" s="81" t="e">
        <f>VLOOKUP(B15,栄養データ!$A$2:$J$482,10,)</f>
        <v>#N/A</v>
      </c>
    </row>
    <row r="16" spans="1:38" ht="14.25" customHeight="1" x14ac:dyDescent="0.25">
      <c r="A16" s="82"/>
      <c r="B16" s="83"/>
      <c r="C16" s="84"/>
      <c r="D16" s="85" t="str">
        <f t="shared" si="0"/>
        <v/>
      </c>
      <c r="E16" s="86" t="e">
        <f t="shared" si="19"/>
        <v>#N/A</v>
      </c>
      <c r="F16" s="87" t="str">
        <f t="shared" si="9"/>
        <v/>
      </c>
      <c r="G16" s="73" t="str">
        <f t="shared" si="1"/>
        <v/>
      </c>
      <c r="H16" s="88" t="str">
        <f t="shared" si="10"/>
        <v/>
      </c>
      <c r="I16" s="89" t="str">
        <f t="shared" si="2"/>
        <v/>
      </c>
      <c r="J16" s="90"/>
      <c r="K16" s="81" t="str">
        <f t="shared" si="18"/>
        <v/>
      </c>
      <c r="L16" s="86" t="e">
        <f t="shared" si="11"/>
        <v>#N/A</v>
      </c>
      <c r="M16" s="91" t="str">
        <f t="shared" si="12"/>
        <v/>
      </c>
      <c r="N16" s="86" t="str">
        <f t="shared" si="3"/>
        <v/>
      </c>
      <c r="O16" s="87" t="str">
        <f t="shared" si="13"/>
        <v/>
      </c>
      <c r="P16" s="89" t="str">
        <f t="shared" si="4"/>
        <v/>
      </c>
      <c r="Q16" s="87" t="str">
        <f t="shared" si="14"/>
        <v/>
      </c>
      <c r="R16" s="89" t="str">
        <f t="shared" si="5"/>
        <v/>
      </c>
      <c r="S16" s="87" t="str">
        <f t="shared" si="15"/>
        <v/>
      </c>
      <c r="T16" s="89" t="str">
        <f t="shared" si="6"/>
        <v/>
      </c>
      <c r="U16" s="87" t="str">
        <f t="shared" si="16"/>
        <v/>
      </c>
      <c r="V16" s="89" t="str">
        <f t="shared" si="7"/>
        <v/>
      </c>
      <c r="W16" s="87" t="str">
        <f t="shared" si="17"/>
        <v/>
      </c>
      <c r="X16" s="86" t="str">
        <f t="shared" si="8"/>
        <v/>
      </c>
      <c r="Y16" s="92"/>
      <c r="Z16" s="93"/>
      <c r="AC16" s="81" t="e">
        <f>VLOOKUP(B16,栄養データ!$A$2:$J$482,1,)</f>
        <v>#N/A</v>
      </c>
      <c r="AD16" s="81" t="e">
        <f>VLOOKUP(B16,栄養データ!$A$2:$J$482,3,)</f>
        <v>#N/A</v>
      </c>
      <c r="AE16" s="81" t="e">
        <f>VLOOKUP(B16,栄養データ!$A$2:$J$482,4,)</f>
        <v>#N/A</v>
      </c>
      <c r="AF16" s="81" t="e">
        <f>VLOOKUP(B16,栄養データ!$A$2:$K$482,11,)</f>
        <v>#N/A</v>
      </c>
      <c r="AG16" s="81" t="e">
        <f>VLOOKUP(B16,栄養データ!$A$2:$J$482,5,)</f>
        <v>#N/A</v>
      </c>
      <c r="AH16" s="81" t="e">
        <f>VLOOKUP(B16,栄養データ!$A$2:$J$482,6,)</f>
        <v>#N/A</v>
      </c>
      <c r="AI16" s="81" t="e">
        <f>VLOOKUP(B16,栄養データ!$A$2:$J$482,7,)</f>
        <v>#N/A</v>
      </c>
      <c r="AJ16" s="81" t="e">
        <f>VLOOKUP(B16,栄養データ!$A$2:$J$482,8,)</f>
        <v>#N/A</v>
      </c>
      <c r="AK16" s="81" t="e">
        <f>VLOOKUP(B16,栄養データ!$A$2:$J$482,9,)</f>
        <v>#N/A</v>
      </c>
      <c r="AL16" s="81" t="e">
        <f>VLOOKUP(B16,栄養データ!$A$2:$J$482,10,)</f>
        <v>#N/A</v>
      </c>
    </row>
    <row r="17" spans="1:38" ht="14.25" customHeight="1" x14ac:dyDescent="0.25">
      <c r="A17" s="82"/>
      <c r="B17" s="83"/>
      <c r="C17" s="84"/>
      <c r="D17" s="85" t="str">
        <f t="shared" si="0"/>
        <v/>
      </c>
      <c r="E17" s="86" t="e">
        <f t="shared" si="19"/>
        <v>#N/A</v>
      </c>
      <c r="F17" s="87" t="str">
        <f t="shared" si="9"/>
        <v/>
      </c>
      <c r="G17" s="73" t="str">
        <f t="shared" si="1"/>
        <v/>
      </c>
      <c r="H17" s="88" t="str">
        <f t="shared" si="10"/>
        <v/>
      </c>
      <c r="I17" s="89" t="str">
        <f t="shared" si="2"/>
        <v/>
      </c>
      <c r="J17" s="90"/>
      <c r="K17" s="81" t="str">
        <f t="shared" si="18"/>
        <v/>
      </c>
      <c r="L17" s="86" t="e">
        <f t="shared" si="11"/>
        <v>#N/A</v>
      </c>
      <c r="M17" s="91" t="str">
        <f t="shared" si="12"/>
        <v/>
      </c>
      <c r="N17" s="86" t="str">
        <f t="shared" si="3"/>
        <v/>
      </c>
      <c r="O17" s="87" t="str">
        <f t="shared" si="13"/>
        <v/>
      </c>
      <c r="P17" s="89" t="str">
        <f t="shared" si="4"/>
        <v/>
      </c>
      <c r="Q17" s="87" t="str">
        <f t="shared" si="14"/>
        <v/>
      </c>
      <c r="R17" s="89" t="str">
        <f t="shared" si="5"/>
        <v/>
      </c>
      <c r="S17" s="87" t="str">
        <f t="shared" si="15"/>
        <v/>
      </c>
      <c r="T17" s="89" t="str">
        <f t="shared" si="6"/>
        <v/>
      </c>
      <c r="U17" s="87" t="str">
        <f t="shared" si="16"/>
        <v/>
      </c>
      <c r="V17" s="89" t="str">
        <f t="shared" si="7"/>
        <v/>
      </c>
      <c r="W17" s="87" t="str">
        <f t="shared" si="17"/>
        <v/>
      </c>
      <c r="X17" s="86" t="str">
        <f t="shared" si="8"/>
        <v/>
      </c>
      <c r="Y17" s="92"/>
      <c r="Z17" s="93"/>
      <c r="AC17" s="81" t="e">
        <f>VLOOKUP(B17,栄養データ!$A$2:$J$482,1,)</f>
        <v>#N/A</v>
      </c>
      <c r="AD17" s="81" t="e">
        <f>VLOOKUP(B17,栄養データ!$A$2:$J$482,3,)</f>
        <v>#N/A</v>
      </c>
      <c r="AE17" s="81" t="e">
        <f>VLOOKUP(B17,栄養データ!$A$2:$J$482,4,)</f>
        <v>#N/A</v>
      </c>
      <c r="AF17" s="81" t="e">
        <f>VLOOKUP(B17,栄養データ!$A$2:$K$482,11,)</f>
        <v>#N/A</v>
      </c>
      <c r="AG17" s="81" t="e">
        <f>VLOOKUP(B17,栄養データ!$A$2:$J$482,5,)</f>
        <v>#N/A</v>
      </c>
      <c r="AH17" s="81" t="e">
        <f>VLOOKUP(B17,栄養データ!$A$2:$J$482,6,)</f>
        <v>#N/A</v>
      </c>
      <c r="AI17" s="81" t="e">
        <f>VLOOKUP(B17,栄養データ!$A$2:$J$482,7,)</f>
        <v>#N/A</v>
      </c>
      <c r="AJ17" s="81" t="e">
        <f>VLOOKUP(B17,栄養データ!$A$2:$J$482,8,)</f>
        <v>#N/A</v>
      </c>
      <c r="AK17" s="81" t="e">
        <f>VLOOKUP(B17,栄養データ!$A$2:$J$482,9,)</f>
        <v>#N/A</v>
      </c>
      <c r="AL17" s="81" t="e">
        <f>VLOOKUP(B17,栄養データ!$A$2:$J$482,10,)</f>
        <v>#N/A</v>
      </c>
    </row>
    <row r="18" spans="1:38" ht="14.25" customHeight="1" x14ac:dyDescent="0.25">
      <c r="A18" s="82"/>
      <c r="B18" s="83"/>
      <c r="C18" s="84"/>
      <c r="D18" s="85" t="str">
        <f t="shared" si="0"/>
        <v/>
      </c>
      <c r="E18" s="86" t="e">
        <f t="shared" si="19"/>
        <v>#N/A</v>
      </c>
      <c r="F18" s="87" t="str">
        <f t="shared" si="9"/>
        <v/>
      </c>
      <c r="G18" s="73" t="str">
        <f t="shared" si="1"/>
        <v/>
      </c>
      <c r="H18" s="88" t="str">
        <f t="shared" si="10"/>
        <v/>
      </c>
      <c r="I18" s="89" t="str">
        <f t="shared" si="2"/>
        <v/>
      </c>
      <c r="J18" s="90"/>
      <c r="K18" s="81" t="str">
        <f t="shared" si="18"/>
        <v/>
      </c>
      <c r="L18" s="86" t="e">
        <f t="shared" si="11"/>
        <v>#N/A</v>
      </c>
      <c r="M18" s="91" t="str">
        <f t="shared" si="12"/>
        <v/>
      </c>
      <c r="N18" s="86" t="str">
        <f t="shared" si="3"/>
        <v/>
      </c>
      <c r="O18" s="87" t="str">
        <f t="shared" si="13"/>
        <v/>
      </c>
      <c r="P18" s="89" t="str">
        <f t="shared" si="4"/>
        <v/>
      </c>
      <c r="Q18" s="87" t="str">
        <f t="shared" si="14"/>
        <v/>
      </c>
      <c r="R18" s="89" t="str">
        <f t="shared" si="5"/>
        <v/>
      </c>
      <c r="S18" s="87" t="str">
        <f t="shared" si="15"/>
        <v/>
      </c>
      <c r="T18" s="89" t="str">
        <f t="shared" si="6"/>
        <v/>
      </c>
      <c r="U18" s="87" t="str">
        <f t="shared" si="16"/>
        <v/>
      </c>
      <c r="V18" s="89" t="str">
        <f t="shared" si="7"/>
        <v/>
      </c>
      <c r="W18" s="87" t="str">
        <f t="shared" si="17"/>
        <v/>
      </c>
      <c r="X18" s="86" t="str">
        <f t="shared" si="8"/>
        <v/>
      </c>
      <c r="Y18" s="92"/>
      <c r="Z18" s="93"/>
      <c r="AC18" s="81" t="e">
        <f>VLOOKUP(B18,栄養データ!$A$2:$J$482,1,)</f>
        <v>#N/A</v>
      </c>
      <c r="AD18" s="81" t="e">
        <f>VLOOKUP(B18,栄養データ!$A$2:$J$482,3,)</f>
        <v>#N/A</v>
      </c>
      <c r="AE18" s="81" t="e">
        <f>VLOOKUP(B18,栄養データ!$A$2:$J$482,4,)</f>
        <v>#N/A</v>
      </c>
      <c r="AF18" s="81" t="e">
        <f>VLOOKUP(B18,栄養データ!$A$2:$K$482,11,)</f>
        <v>#N/A</v>
      </c>
      <c r="AG18" s="81" t="e">
        <f>VLOOKUP(B18,栄養データ!$A$2:$J$482,5,)</f>
        <v>#N/A</v>
      </c>
      <c r="AH18" s="81" t="e">
        <f>VLOOKUP(B18,栄養データ!$A$2:$J$482,6,)</f>
        <v>#N/A</v>
      </c>
      <c r="AI18" s="81" t="e">
        <f>VLOOKUP(B18,栄養データ!$A$2:$J$482,7,)</f>
        <v>#N/A</v>
      </c>
      <c r="AJ18" s="81" t="e">
        <f>VLOOKUP(B18,栄養データ!$A$2:$J$482,8,)</f>
        <v>#N/A</v>
      </c>
      <c r="AK18" s="81" t="e">
        <f>VLOOKUP(B18,栄養データ!$A$2:$J$482,9,)</f>
        <v>#N/A</v>
      </c>
      <c r="AL18" s="81" t="e">
        <f>VLOOKUP(B18,栄養データ!$A$2:$J$482,10,)</f>
        <v>#N/A</v>
      </c>
    </row>
    <row r="19" spans="1:38" ht="14.25" customHeight="1" x14ac:dyDescent="0.25">
      <c r="A19" s="82"/>
      <c r="B19" s="83"/>
      <c r="C19" s="84"/>
      <c r="D19" s="85" t="str">
        <f t="shared" si="0"/>
        <v/>
      </c>
      <c r="E19" s="86" t="e">
        <f t="shared" si="19"/>
        <v>#N/A</v>
      </c>
      <c r="F19" s="87" t="str">
        <f t="shared" si="9"/>
        <v/>
      </c>
      <c r="G19" s="73" t="str">
        <f t="shared" si="1"/>
        <v/>
      </c>
      <c r="H19" s="88" t="str">
        <f t="shared" si="10"/>
        <v/>
      </c>
      <c r="I19" s="89" t="str">
        <f t="shared" si="2"/>
        <v/>
      </c>
      <c r="J19" s="90"/>
      <c r="K19" s="81" t="str">
        <f t="shared" si="18"/>
        <v/>
      </c>
      <c r="L19" s="86" t="e">
        <f t="shared" si="11"/>
        <v>#N/A</v>
      </c>
      <c r="M19" s="91" t="str">
        <f t="shared" si="12"/>
        <v/>
      </c>
      <c r="N19" s="86" t="str">
        <f t="shared" si="3"/>
        <v/>
      </c>
      <c r="O19" s="87" t="str">
        <f t="shared" si="13"/>
        <v/>
      </c>
      <c r="P19" s="89" t="str">
        <f t="shared" si="4"/>
        <v/>
      </c>
      <c r="Q19" s="87" t="str">
        <f t="shared" si="14"/>
        <v/>
      </c>
      <c r="R19" s="89" t="str">
        <f t="shared" si="5"/>
        <v/>
      </c>
      <c r="S19" s="87" t="str">
        <f t="shared" si="15"/>
        <v/>
      </c>
      <c r="T19" s="89" t="str">
        <f t="shared" si="6"/>
        <v/>
      </c>
      <c r="U19" s="87" t="str">
        <f t="shared" si="16"/>
        <v/>
      </c>
      <c r="V19" s="89" t="str">
        <f t="shared" si="7"/>
        <v/>
      </c>
      <c r="W19" s="87" t="str">
        <f t="shared" si="17"/>
        <v/>
      </c>
      <c r="X19" s="86" t="str">
        <f t="shared" si="8"/>
        <v/>
      </c>
      <c r="Y19" s="92"/>
      <c r="Z19" s="93"/>
      <c r="AC19" s="81" t="e">
        <f>VLOOKUP(B19,栄養データ!$A$2:$J$482,1,)</f>
        <v>#N/A</v>
      </c>
      <c r="AD19" s="81" t="e">
        <f>VLOOKUP(B19,栄養データ!$A$2:$J$482,3,)</f>
        <v>#N/A</v>
      </c>
      <c r="AE19" s="81" t="e">
        <f>VLOOKUP(B19,栄養データ!$A$2:$J$482,4,)</f>
        <v>#N/A</v>
      </c>
      <c r="AF19" s="81" t="e">
        <f>VLOOKUP(B19,栄養データ!$A$2:$K$482,11,)</f>
        <v>#N/A</v>
      </c>
      <c r="AG19" s="81" t="e">
        <f>VLOOKUP(B19,栄養データ!$A$2:$J$482,5,)</f>
        <v>#N/A</v>
      </c>
      <c r="AH19" s="81" t="e">
        <f>VLOOKUP(B19,栄養データ!$A$2:$J$482,6,)</f>
        <v>#N/A</v>
      </c>
      <c r="AI19" s="81" t="e">
        <f>VLOOKUP(B19,栄養データ!$A$2:$J$482,7,)</f>
        <v>#N/A</v>
      </c>
      <c r="AJ19" s="81" t="e">
        <f>VLOOKUP(B19,栄養データ!$A$2:$J$482,8,)</f>
        <v>#N/A</v>
      </c>
      <c r="AK19" s="81" t="e">
        <f>VLOOKUP(B19,栄養データ!$A$2:$J$482,9,)</f>
        <v>#N/A</v>
      </c>
      <c r="AL19" s="81" t="e">
        <f>VLOOKUP(B19,栄養データ!$A$2:$J$482,10,)</f>
        <v>#N/A</v>
      </c>
    </row>
    <row r="20" spans="1:38" ht="14.25" customHeight="1" x14ac:dyDescent="0.25">
      <c r="A20" s="82"/>
      <c r="B20" s="83"/>
      <c r="C20" s="84"/>
      <c r="D20" s="85" t="str">
        <f t="shared" si="0"/>
        <v/>
      </c>
      <c r="E20" s="86" t="e">
        <f t="shared" si="19"/>
        <v>#N/A</v>
      </c>
      <c r="F20" s="87" t="str">
        <f t="shared" si="9"/>
        <v/>
      </c>
      <c r="G20" s="73" t="str">
        <f t="shared" si="1"/>
        <v/>
      </c>
      <c r="H20" s="88" t="str">
        <f t="shared" si="10"/>
        <v/>
      </c>
      <c r="I20" s="89" t="str">
        <f t="shared" si="2"/>
        <v/>
      </c>
      <c r="J20" s="90"/>
      <c r="K20" s="81" t="str">
        <f t="shared" si="18"/>
        <v/>
      </c>
      <c r="L20" s="86" t="e">
        <f t="shared" si="11"/>
        <v>#N/A</v>
      </c>
      <c r="M20" s="91" t="str">
        <f t="shared" si="12"/>
        <v/>
      </c>
      <c r="N20" s="86" t="str">
        <f t="shared" si="3"/>
        <v/>
      </c>
      <c r="O20" s="87" t="str">
        <f t="shared" si="13"/>
        <v/>
      </c>
      <c r="P20" s="89" t="str">
        <f t="shared" si="4"/>
        <v/>
      </c>
      <c r="Q20" s="87" t="str">
        <f t="shared" si="14"/>
        <v/>
      </c>
      <c r="R20" s="89" t="str">
        <f t="shared" si="5"/>
        <v/>
      </c>
      <c r="S20" s="87" t="str">
        <f t="shared" si="15"/>
        <v/>
      </c>
      <c r="T20" s="89" t="str">
        <f t="shared" si="6"/>
        <v/>
      </c>
      <c r="U20" s="87" t="str">
        <f t="shared" si="16"/>
        <v/>
      </c>
      <c r="V20" s="89" t="str">
        <f t="shared" si="7"/>
        <v/>
      </c>
      <c r="W20" s="87" t="str">
        <f t="shared" si="17"/>
        <v/>
      </c>
      <c r="X20" s="86" t="str">
        <f t="shared" si="8"/>
        <v/>
      </c>
      <c r="Y20" s="92"/>
      <c r="Z20" s="95"/>
      <c r="AC20" s="81" t="e">
        <f>VLOOKUP(B20,栄養データ!$A$2:$J$482,1,)</f>
        <v>#N/A</v>
      </c>
      <c r="AD20" s="81" t="e">
        <f>VLOOKUP(B20,栄養データ!$A$2:$J$482,3,)</f>
        <v>#N/A</v>
      </c>
      <c r="AE20" s="81" t="e">
        <f>VLOOKUP(B20,栄養データ!$A$2:$J$482,4,)</f>
        <v>#N/A</v>
      </c>
      <c r="AF20" s="81" t="e">
        <f>VLOOKUP(B20,栄養データ!$A$2:$K$482,11,)</f>
        <v>#N/A</v>
      </c>
      <c r="AG20" s="81" t="e">
        <f>VLOOKUP(B20,栄養データ!$A$2:$J$482,5,)</f>
        <v>#N/A</v>
      </c>
      <c r="AH20" s="81" t="e">
        <f>VLOOKUP(B20,栄養データ!$A$2:$J$482,6,)</f>
        <v>#N/A</v>
      </c>
      <c r="AI20" s="81" t="e">
        <f>VLOOKUP(B20,栄養データ!$A$2:$J$482,7,)</f>
        <v>#N/A</v>
      </c>
      <c r="AJ20" s="81" t="e">
        <f>VLOOKUP(B20,栄養データ!$A$2:$J$482,8,)</f>
        <v>#N/A</v>
      </c>
      <c r="AK20" s="81" t="e">
        <f>VLOOKUP(B20,栄養データ!$A$2:$J$482,9,)</f>
        <v>#N/A</v>
      </c>
      <c r="AL20" s="81" t="e">
        <f>VLOOKUP(B20,栄養データ!$A$2:$J$482,10,)</f>
        <v>#N/A</v>
      </c>
    </row>
    <row r="21" spans="1:38" ht="14.25" customHeight="1" x14ac:dyDescent="0.25">
      <c r="A21" s="82"/>
      <c r="B21" s="83"/>
      <c r="C21" s="84"/>
      <c r="D21" s="85" t="str">
        <f t="shared" si="0"/>
        <v/>
      </c>
      <c r="E21" s="86" t="e">
        <f t="shared" si="19"/>
        <v>#N/A</v>
      </c>
      <c r="F21" s="87" t="str">
        <f t="shared" si="9"/>
        <v/>
      </c>
      <c r="G21" s="73" t="str">
        <f t="shared" si="1"/>
        <v/>
      </c>
      <c r="H21" s="88" t="str">
        <f t="shared" si="10"/>
        <v/>
      </c>
      <c r="I21" s="89" t="str">
        <f t="shared" si="2"/>
        <v/>
      </c>
      <c r="J21" s="90"/>
      <c r="K21" s="81" t="str">
        <f t="shared" si="18"/>
        <v/>
      </c>
      <c r="L21" s="86" t="e">
        <f t="shared" si="11"/>
        <v>#N/A</v>
      </c>
      <c r="M21" s="91" t="str">
        <f t="shared" si="12"/>
        <v/>
      </c>
      <c r="N21" s="86" t="str">
        <f t="shared" si="3"/>
        <v/>
      </c>
      <c r="O21" s="87" t="str">
        <f t="shared" si="13"/>
        <v/>
      </c>
      <c r="P21" s="89" t="str">
        <f t="shared" si="4"/>
        <v/>
      </c>
      <c r="Q21" s="87" t="str">
        <f t="shared" si="14"/>
        <v/>
      </c>
      <c r="R21" s="89" t="str">
        <f t="shared" si="5"/>
        <v/>
      </c>
      <c r="S21" s="87" t="str">
        <f t="shared" si="15"/>
        <v/>
      </c>
      <c r="T21" s="89" t="str">
        <f t="shared" si="6"/>
        <v/>
      </c>
      <c r="U21" s="87" t="str">
        <f t="shared" si="16"/>
        <v/>
      </c>
      <c r="V21" s="89" t="str">
        <f t="shared" si="7"/>
        <v/>
      </c>
      <c r="W21" s="87" t="str">
        <f t="shared" si="17"/>
        <v/>
      </c>
      <c r="X21" s="86" t="str">
        <f t="shared" si="8"/>
        <v/>
      </c>
      <c r="Y21" s="92"/>
      <c r="Z21" s="95"/>
      <c r="AC21" s="81" t="e">
        <f>VLOOKUP(B21,栄養データ!$A$2:$J$482,1,)</f>
        <v>#N/A</v>
      </c>
      <c r="AD21" s="81" t="e">
        <f>VLOOKUP(B21,栄養データ!$A$2:$J$482,3,)</f>
        <v>#N/A</v>
      </c>
      <c r="AE21" s="81" t="e">
        <f>VLOOKUP(B21,栄養データ!$A$2:$J$482,4,)</f>
        <v>#N/A</v>
      </c>
      <c r="AF21" s="81" t="e">
        <f>VLOOKUP(B21,栄養データ!$A$2:$K$482,11,)</f>
        <v>#N/A</v>
      </c>
      <c r="AG21" s="81" t="e">
        <f>VLOOKUP(B21,栄養データ!$A$2:$J$482,5,)</f>
        <v>#N/A</v>
      </c>
      <c r="AH21" s="81" t="e">
        <f>VLOOKUP(B21,栄養データ!$A$2:$J$482,6,)</f>
        <v>#N/A</v>
      </c>
      <c r="AI21" s="81" t="e">
        <f>VLOOKUP(B21,栄養データ!$A$2:$J$482,7,)</f>
        <v>#N/A</v>
      </c>
      <c r="AJ21" s="81" t="e">
        <f>VLOOKUP(B21,栄養データ!$A$2:$J$482,8,)</f>
        <v>#N/A</v>
      </c>
      <c r="AK21" s="81" t="e">
        <f>VLOOKUP(B21,栄養データ!$A$2:$J$482,9,)</f>
        <v>#N/A</v>
      </c>
      <c r="AL21" s="81" t="e">
        <f>VLOOKUP(B21,栄養データ!$A$2:$J$482,10,)</f>
        <v>#N/A</v>
      </c>
    </row>
    <row r="22" spans="1:38" ht="14.25" customHeight="1" x14ac:dyDescent="0.25">
      <c r="A22" s="82"/>
      <c r="B22" s="83"/>
      <c r="C22" s="84"/>
      <c r="D22" s="85" t="str">
        <f t="shared" si="0"/>
        <v/>
      </c>
      <c r="E22" s="86" t="e">
        <f t="shared" si="19"/>
        <v>#N/A</v>
      </c>
      <c r="F22" s="87" t="str">
        <f t="shared" si="9"/>
        <v/>
      </c>
      <c r="G22" s="73" t="str">
        <f t="shared" si="1"/>
        <v/>
      </c>
      <c r="H22" s="88" t="str">
        <f t="shared" si="10"/>
        <v/>
      </c>
      <c r="I22" s="89" t="str">
        <f t="shared" si="2"/>
        <v/>
      </c>
      <c r="J22" s="90"/>
      <c r="K22" s="81" t="str">
        <f t="shared" si="18"/>
        <v/>
      </c>
      <c r="L22" s="86" t="e">
        <f t="shared" si="11"/>
        <v>#N/A</v>
      </c>
      <c r="M22" s="91" t="str">
        <f t="shared" si="12"/>
        <v/>
      </c>
      <c r="N22" s="86" t="str">
        <f t="shared" si="3"/>
        <v/>
      </c>
      <c r="O22" s="87" t="str">
        <f t="shared" si="13"/>
        <v/>
      </c>
      <c r="P22" s="89" t="str">
        <f t="shared" si="4"/>
        <v/>
      </c>
      <c r="Q22" s="87" t="str">
        <f t="shared" si="14"/>
        <v/>
      </c>
      <c r="R22" s="89" t="str">
        <f t="shared" si="5"/>
        <v/>
      </c>
      <c r="S22" s="87" t="str">
        <f t="shared" si="15"/>
        <v/>
      </c>
      <c r="T22" s="89" t="str">
        <f t="shared" si="6"/>
        <v/>
      </c>
      <c r="U22" s="87" t="str">
        <f t="shared" si="16"/>
        <v/>
      </c>
      <c r="V22" s="89" t="str">
        <f t="shared" si="7"/>
        <v/>
      </c>
      <c r="W22" s="87" t="str">
        <f t="shared" si="17"/>
        <v/>
      </c>
      <c r="X22" s="86" t="str">
        <f t="shared" si="8"/>
        <v/>
      </c>
      <c r="Y22" s="92"/>
      <c r="Z22" s="95"/>
      <c r="AC22" s="81" t="e">
        <f>VLOOKUP(B22,栄養データ!$A$2:$J$482,1,)</f>
        <v>#N/A</v>
      </c>
      <c r="AD22" s="81" t="e">
        <f>VLOOKUP(B22,栄養データ!$A$2:$J$482,3,)</f>
        <v>#N/A</v>
      </c>
      <c r="AE22" s="81" t="e">
        <f>VLOOKUP(B22,栄養データ!$A$2:$J$482,4,)</f>
        <v>#N/A</v>
      </c>
      <c r="AF22" s="81" t="e">
        <f>VLOOKUP(B22,栄養データ!$A$2:$K$482,11,)</f>
        <v>#N/A</v>
      </c>
      <c r="AG22" s="81" t="e">
        <f>VLOOKUP(B22,栄養データ!$A$2:$J$482,5,)</f>
        <v>#N/A</v>
      </c>
      <c r="AH22" s="81" t="e">
        <f>VLOOKUP(B22,栄養データ!$A$2:$J$482,6,)</f>
        <v>#N/A</v>
      </c>
      <c r="AI22" s="81" t="e">
        <f>VLOOKUP(B22,栄養データ!$A$2:$J$482,7,)</f>
        <v>#N/A</v>
      </c>
      <c r="AJ22" s="81" t="e">
        <f>VLOOKUP(B22,栄養データ!$A$2:$J$482,8,)</f>
        <v>#N/A</v>
      </c>
      <c r="AK22" s="81" t="e">
        <f>VLOOKUP(B22,栄養データ!$A$2:$J$482,9,)</f>
        <v>#N/A</v>
      </c>
      <c r="AL22" s="81" t="e">
        <f>VLOOKUP(B22,栄養データ!$A$2:$J$482,10,)</f>
        <v>#N/A</v>
      </c>
    </row>
    <row r="23" spans="1:38" ht="14.25" customHeight="1" x14ac:dyDescent="0.25">
      <c r="A23" s="82"/>
      <c r="B23" s="83"/>
      <c r="C23" s="84"/>
      <c r="D23" s="85" t="str">
        <f t="shared" si="0"/>
        <v/>
      </c>
      <c r="E23" s="86" t="e">
        <f t="shared" si="19"/>
        <v>#N/A</v>
      </c>
      <c r="F23" s="87" t="str">
        <f t="shared" si="9"/>
        <v/>
      </c>
      <c r="G23" s="73" t="str">
        <f t="shared" si="1"/>
        <v/>
      </c>
      <c r="H23" s="88" t="str">
        <f t="shared" si="10"/>
        <v/>
      </c>
      <c r="I23" s="89" t="str">
        <f t="shared" si="2"/>
        <v/>
      </c>
      <c r="J23" s="90"/>
      <c r="K23" s="81" t="str">
        <f t="shared" si="18"/>
        <v/>
      </c>
      <c r="L23" s="86" t="e">
        <f t="shared" si="11"/>
        <v>#N/A</v>
      </c>
      <c r="M23" s="91" t="str">
        <f t="shared" si="12"/>
        <v/>
      </c>
      <c r="N23" s="86" t="str">
        <f t="shared" si="3"/>
        <v/>
      </c>
      <c r="O23" s="87" t="str">
        <f t="shared" si="13"/>
        <v/>
      </c>
      <c r="P23" s="89" t="str">
        <f t="shared" si="4"/>
        <v/>
      </c>
      <c r="Q23" s="87" t="str">
        <f t="shared" si="14"/>
        <v/>
      </c>
      <c r="R23" s="89" t="str">
        <f t="shared" si="5"/>
        <v/>
      </c>
      <c r="S23" s="87" t="str">
        <f t="shared" si="15"/>
        <v/>
      </c>
      <c r="T23" s="89" t="str">
        <f t="shared" si="6"/>
        <v/>
      </c>
      <c r="U23" s="87" t="str">
        <f t="shared" si="16"/>
        <v/>
      </c>
      <c r="V23" s="89" t="str">
        <f t="shared" si="7"/>
        <v/>
      </c>
      <c r="W23" s="87" t="str">
        <f t="shared" si="17"/>
        <v/>
      </c>
      <c r="X23" s="86" t="str">
        <f t="shared" si="8"/>
        <v/>
      </c>
      <c r="Y23" s="92"/>
      <c r="Z23" s="96"/>
      <c r="AC23" s="81" t="e">
        <f>VLOOKUP(B23,栄養データ!$A$2:$J$482,1,)</f>
        <v>#N/A</v>
      </c>
      <c r="AD23" s="81" t="e">
        <f>VLOOKUP(B23,栄養データ!$A$2:$J$482,3,)</f>
        <v>#N/A</v>
      </c>
      <c r="AE23" s="81" t="e">
        <f>VLOOKUP(B23,栄養データ!$A$2:$J$482,4,)</f>
        <v>#N/A</v>
      </c>
      <c r="AF23" s="81" t="e">
        <f>VLOOKUP(B23,栄養データ!$A$2:$K$482,11,)</f>
        <v>#N/A</v>
      </c>
      <c r="AG23" s="81" t="e">
        <f>VLOOKUP(B23,栄養データ!$A$2:$J$482,5,)</f>
        <v>#N/A</v>
      </c>
      <c r="AH23" s="81" t="e">
        <f>VLOOKUP(B23,栄養データ!$A$2:$J$482,6,)</f>
        <v>#N/A</v>
      </c>
      <c r="AI23" s="81" t="e">
        <f>VLOOKUP(B23,栄養データ!$A$2:$J$482,7,)</f>
        <v>#N/A</v>
      </c>
      <c r="AJ23" s="81" t="e">
        <f>VLOOKUP(B23,栄養データ!$A$2:$J$482,8,)</f>
        <v>#N/A</v>
      </c>
      <c r="AK23" s="81" t="e">
        <f>VLOOKUP(B23,栄養データ!$A$2:$J$482,9,)</f>
        <v>#N/A</v>
      </c>
      <c r="AL23" s="81" t="e">
        <f>VLOOKUP(B23,栄養データ!$A$2:$J$482,10,)</f>
        <v>#N/A</v>
      </c>
    </row>
    <row r="24" spans="1:38" ht="14.25" customHeight="1" x14ac:dyDescent="0.25">
      <c r="A24" s="82"/>
      <c r="B24" s="83"/>
      <c r="C24" s="84"/>
      <c r="D24" s="85" t="str">
        <f t="shared" si="0"/>
        <v/>
      </c>
      <c r="E24" s="86" t="e">
        <f t="shared" si="19"/>
        <v>#N/A</v>
      </c>
      <c r="F24" s="87" t="str">
        <f t="shared" si="9"/>
        <v/>
      </c>
      <c r="G24" s="73" t="str">
        <f t="shared" si="1"/>
        <v/>
      </c>
      <c r="H24" s="88" t="str">
        <f t="shared" si="10"/>
        <v/>
      </c>
      <c r="I24" s="89" t="str">
        <f t="shared" si="2"/>
        <v/>
      </c>
      <c r="J24" s="90"/>
      <c r="K24" s="81" t="str">
        <f t="shared" si="18"/>
        <v/>
      </c>
      <c r="L24" s="86" t="e">
        <f t="shared" si="11"/>
        <v>#N/A</v>
      </c>
      <c r="M24" s="91" t="str">
        <f t="shared" si="12"/>
        <v/>
      </c>
      <c r="N24" s="86" t="str">
        <f t="shared" si="3"/>
        <v/>
      </c>
      <c r="O24" s="87" t="str">
        <f t="shared" si="13"/>
        <v/>
      </c>
      <c r="P24" s="89" t="str">
        <f t="shared" si="4"/>
        <v/>
      </c>
      <c r="Q24" s="87" t="str">
        <f t="shared" si="14"/>
        <v/>
      </c>
      <c r="R24" s="89" t="str">
        <f t="shared" si="5"/>
        <v/>
      </c>
      <c r="S24" s="87" t="str">
        <f t="shared" si="15"/>
        <v/>
      </c>
      <c r="T24" s="89" t="str">
        <f t="shared" si="6"/>
        <v/>
      </c>
      <c r="U24" s="87" t="str">
        <f t="shared" si="16"/>
        <v/>
      </c>
      <c r="V24" s="89" t="str">
        <f t="shared" si="7"/>
        <v/>
      </c>
      <c r="W24" s="87" t="str">
        <f t="shared" si="17"/>
        <v/>
      </c>
      <c r="X24" s="86" t="str">
        <f t="shared" si="8"/>
        <v/>
      </c>
      <c r="Y24" s="92"/>
      <c r="Z24" s="97"/>
      <c r="AC24" s="81" t="e">
        <f>VLOOKUP(B24,栄養データ!$A$2:$J$482,1,)</f>
        <v>#N/A</v>
      </c>
      <c r="AD24" s="81" t="e">
        <f>VLOOKUP(B24,栄養データ!$A$2:$J$482,3,)</f>
        <v>#N/A</v>
      </c>
      <c r="AE24" s="81" t="e">
        <f>VLOOKUP(B24,栄養データ!$A$2:$J$482,4,)</f>
        <v>#N/A</v>
      </c>
      <c r="AF24" s="81" t="e">
        <f>VLOOKUP(B24,栄養データ!$A$2:$K$482,11,)</f>
        <v>#N/A</v>
      </c>
      <c r="AG24" s="81" t="e">
        <f>VLOOKUP(B24,栄養データ!$A$2:$J$482,5,)</f>
        <v>#N/A</v>
      </c>
      <c r="AH24" s="81" t="e">
        <f>VLOOKUP(B24,栄養データ!$A$2:$J$482,6,)</f>
        <v>#N/A</v>
      </c>
      <c r="AI24" s="81" t="e">
        <f>VLOOKUP(B24,栄養データ!$A$2:$J$482,7,)</f>
        <v>#N/A</v>
      </c>
      <c r="AJ24" s="81" t="e">
        <f>VLOOKUP(B24,栄養データ!$A$2:$J$482,8,)</f>
        <v>#N/A</v>
      </c>
      <c r="AK24" s="81" t="e">
        <f>VLOOKUP(B24,栄養データ!$A$2:$J$482,9,)</f>
        <v>#N/A</v>
      </c>
      <c r="AL24" s="81" t="e">
        <f>VLOOKUP(B24,栄養データ!$A$2:$J$482,10,)</f>
        <v>#N/A</v>
      </c>
    </row>
    <row r="25" spans="1:38" ht="14.25" customHeight="1" x14ac:dyDescent="0.25">
      <c r="A25" s="82"/>
      <c r="B25" s="83"/>
      <c r="C25" s="84"/>
      <c r="D25" s="85" t="str">
        <f t="shared" si="0"/>
        <v/>
      </c>
      <c r="E25" s="86" t="e">
        <f t="shared" si="19"/>
        <v>#N/A</v>
      </c>
      <c r="F25" s="87" t="str">
        <f t="shared" si="9"/>
        <v/>
      </c>
      <c r="G25" s="73" t="str">
        <f t="shared" si="1"/>
        <v/>
      </c>
      <c r="H25" s="88" t="str">
        <f t="shared" si="10"/>
        <v/>
      </c>
      <c r="I25" s="89" t="str">
        <f t="shared" si="2"/>
        <v/>
      </c>
      <c r="J25" s="90"/>
      <c r="K25" s="81" t="str">
        <f>IF(B25="","",L25)</f>
        <v/>
      </c>
      <c r="L25" s="86" t="e">
        <f t="shared" si="11"/>
        <v>#N/A</v>
      </c>
      <c r="M25" s="91" t="str">
        <f t="shared" si="12"/>
        <v/>
      </c>
      <c r="N25" s="86" t="str">
        <f t="shared" si="3"/>
        <v/>
      </c>
      <c r="O25" s="87" t="str">
        <f t="shared" si="13"/>
        <v/>
      </c>
      <c r="P25" s="89" t="str">
        <f t="shared" si="4"/>
        <v/>
      </c>
      <c r="Q25" s="87" t="str">
        <f t="shared" si="14"/>
        <v/>
      </c>
      <c r="R25" s="89" t="str">
        <f t="shared" si="5"/>
        <v/>
      </c>
      <c r="S25" s="87" t="str">
        <f t="shared" si="15"/>
        <v/>
      </c>
      <c r="T25" s="89" t="str">
        <f t="shared" si="6"/>
        <v/>
      </c>
      <c r="U25" s="87" t="str">
        <f t="shared" si="16"/>
        <v/>
      </c>
      <c r="V25" s="89" t="str">
        <f t="shared" si="7"/>
        <v/>
      </c>
      <c r="W25" s="87" t="str">
        <f t="shared" si="17"/>
        <v/>
      </c>
      <c r="X25" s="86" t="str">
        <f t="shared" si="8"/>
        <v/>
      </c>
      <c r="Y25" s="92"/>
      <c r="Z25" s="97"/>
      <c r="AC25" s="81" t="e">
        <f>VLOOKUP(B25,栄養データ!$A$2:$J$482,1,)</f>
        <v>#N/A</v>
      </c>
      <c r="AD25" s="81" t="e">
        <f>VLOOKUP(B25,栄養データ!$A$2:$J$482,3,)</f>
        <v>#N/A</v>
      </c>
      <c r="AE25" s="81" t="e">
        <f>VLOOKUP(B25,栄養データ!$A$2:$J$482,4,)</f>
        <v>#N/A</v>
      </c>
      <c r="AF25" s="81" t="e">
        <f>VLOOKUP(B25,栄養データ!$A$2:$K$482,11,)</f>
        <v>#N/A</v>
      </c>
      <c r="AG25" s="81" t="e">
        <f>VLOOKUP(B25,栄養データ!$A$2:$J$482,5,)</f>
        <v>#N/A</v>
      </c>
      <c r="AH25" s="81" t="e">
        <f>VLOOKUP(B25,栄養データ!$A$2:$J$482,6,)</f>
        <v>#N/A</v>
      </c>
      <c r="AI25" s="81" t="e">
        <f>VLOOKUP(B25,栄養データ!$A$2:$J$482,7,)</f>
        <v>#N/A</v>
      </c>
      <c r="AJ25" s="81" t="e">
        <f>VLOOKUP(B25,栄養データ!$A$2:$J$482,8,)</f>
        <v>#N/A</v>
      </c>
      <c r="AK25" s="81" t="e">
        <f>VLOOKUP(B25,栄養データ!$A$2:$J$482,9,)</f>
        <v>#N/A</v>
      </c>
      <c r="AL25" s="81" t="e">
        <f>VLOOKUP(B25,栄養データ!$A$2:$J$482,10,)</f>
        <v>#N/A</v>
      </c>
    </row>
    <row r="26" spans="1:38" ht="14.25" customHeight="1" x14ac:dyDescent="0.25">
      <c r="A26" s="94"/>
      <c r="B26" s="83"/>
      <c r="C26" s="84"/>
      <c r="D26" s="85" t="str">
        <f t="shared" si="0"/>
        <v/>
      </c>
      <c r="E26" s="86" t="e">
        <f t="shared" si="19"/>
        <v>#N/A</v>
      </c>
      <c r="F26" s="87" t="str">
        <f t="shared" si="9"/>
        <v/>
      </c>
      <c r="G26" s="73" t="str">
        <f t="shared" si="1"/>
        <v/>
      </c>
      <c r="H26" s="88" t="str">
        <f t="shared" si="10"/>
        <v/>
      </c>
      <c r="I26" s="89" t="str">
        <f t="shared" si="2"/>
        <v/>
      </c>
      <c r="J26" s="90"/>
      <c r="K26" s="81" t="str">
        <f t="shared" si="18"/>
        <v/>
      </c>
      <c r="L26" s="86" t="e">
        <f t="shared" si="11"/>
        <v>#N/A</v>
      </c>
      <c r="M26" s="91" t="str">
        <f t="shared" si="12"/>
        <v/>
      </c>
      <c r="N26" s="86" t="str">
        <f t="shared" si="3"/>
        <v/>
      </c>
      <c r="O26" s="87" t="str">
        <f t="shared" si="13"/>
        <v/>
      </c>
      <c r="P26" s="89" t="str">
        <f t="shared" si="4"/>
        <v/>
      </c>
      <c r="Q26" s="87" t="str">
        <f t="shared" si="14"/>
        <v/>
      </c>
      <c r="R26" s="89" t="str">
        <f t="shared" si="5"/>
        <v/>
      </c>
      <c r="S26" s="87" t="str">
        <f t="shared" si="15"/>
        <v/>
      </c>
      <c r="T26" s="89" t="str">
        <f t="shared" si="6"/>
        <v/>
      </c>
      <c r="U26" s="87" t="str">
        <f t="shared" si="16"/>
        <v/>
      </c>
      <c r="V26" s="89" t="str">
        <f t="shared" si="7"/>
        <v/>
      </c>
      <c r="W26" s="87" t="str">
        <f t="shared" si="17"/>
        <v/>
      </c>
      <c r="X26" s="86" t="str">
        <f t="shared" si="8"/>
        <v/>
      </c>
      <c r="Y26" s="92"/>
      <c r="Z26" s="97"/>
      <c r="AC26" s="81" t="e">
        <f>VLOOKUP(B26,栄養データ!$A$2:$J$482,1,)</f>
        <v>#N/A</v>
      </c>
      <c r="AD26" s="81" t="e">
        <f>VLOOKUP(B26,栄養データ!$A$2:$J$482,3,)</f>
        <v>#N/A</v>
      </c>
      <c r="AE26" s="81" t="e">
        <f>VLOOKUP(B26,栄養データ!$A$2:$J$482,4,)</f>
        <v>#N/A</v>
      </c>
      <c r="AF26" s="81" t="e">
        <f>VLOOKUP(B26,栄養データ!$A$2:$K$482,11,)</f>
        <v>#N/A</v>
      </c>
      <c r="AG26" s="81" t="e">
        <f>VLOOKUP(B26,栄養データ!$A$2:$J$482,5,)</f>
        <v>#N/A</v>
      </c>
      <c r="AH26" s="81" t="e">
        <f>VLOOKUP(B26,栄養データ!$A$2:$J$482,6,)</f>
        <v>#N/A</v>
      </c>
      <c r="AI26" s="81" t="e">
        <f>VLOOKUP(B26,栄養データ!$A$2:$J$482,7,)</f>
        <v>#N/A</v>
      </c>
      <c r="AJ26" s="81" t="e">
        <f>VLOOKUP(B26,栄養データ!$A$2:$J$482,8,)</f>
        <v>#N/A</v>
      </c>
      <c r="AK26" s="81" t="e">
        <f>VLOOKUP(B26,栄養データ!$A$2:$J$482,9,)</f>
        <v>#N/A</v>
      </c>
      <c r="AL26" s="81" t="e">
        <f>VLOOKUP(B26,栄養データ!$A$2:$J$482,10,)</f>
        <v>#N/A</v>
      </c>
    </row>
    <row r="27" spans="1:38" ht="14.25" customHeight="1" x14ac:dyDescent="0.25">
      <c r="A27" s="94"/>
      <c r="B27" s="83"/>
      <c r="C27" s="84"/>
      <c r="D27" s="85" t="str">
        <f t="shared" si="0"/>
        <v/>
      </c>
      <c r="E27" s="86" t="e">
        <f>IF(AD27="","",AD27)</f>
        <v>#N/A</v>
      </c>
      <c r="F27" s="87" t="str">
        <f t="shared" si="9"/>
        <v/>
      </c>
      <c r="G27" s="73" t="str">
        <f t="shared" si="1"/>
        <v/>
      </c>
      <c r="H27" s="88" t="str">
        <f t="shared" si="10"/>
        <v/>
      </c>
      <c r="I27" s="89" t="str">
        <f t="shared" si="2"/>
        <v/>
      </c>
      <c r="J27" s="90"/>
      <c r="K27" s="81" t="str">
        <f t="shared" si="18"/>
        <v/>
      </c>
      <c r="L27" s="86" t="e">
        <f t="shared" si="11"/>
        <v>#N/A</v>
      </c>
      <c r="M27" s="91" t="str">
        <f t="shared" si="12"/>
        <v/>
      </c>
      <c r="N27" s="86" t="str">
        <f t="shared" si="3"/>
        <v/>
      </c>
      <c r="O27" s="87" t="str">
        <f t="shared" si="13"/>
        <v/>
      </c>
      <c r="P27" s="89" t="str">
        <f t="shared" si="4"/>
        <v/>
      </c>
      <c r="Q27" s="87" t="str">
        <f t="shared" si="14"/>
        <v/>
      </c>
      <c r="R27" s="89" t="str">
        <f t="shared" si="5"/>
        <v/>
      </c>
      <c r="S27" s="87" t="str">
        <f t="shared" si="15"/>
        <v/>
      </c>
      <c r="T27" s="89" t="str">
        <f t="shared" si="6"/>
        <v/>
      </c>
      <c r="U27" s="87" t="str">
        <f>V27</f>
        <v/>
      </c>
      <c r="V27" s="89" t="str">
        <f t="shared" si="7"/>
        <v/>
      </c>
      <c r="W27" s="87" t="str">
        <f t="shared" si="17"/>
        <v/>
      </c>
      <c r="X27" s="86" t="str">
        <f t="shared" si="8"/>
        <v/>
      </c>
      <c r="Y27" s="92"/>
      <c r="Z27" s="97"/>
      <c r="AC27" s="81" t="e">
        <f>VLOOKUP(B27,栄養データ!$A$2:$J$482,1,)</f>
        <v>#N/A</v>
      </c>
      <c r="AD27" s="81" t="e">
        <f>VLOOKUP(B27,栄養データ!$A$2:$J$482,3,)</f>
        <v>#N/A</v>
      </c>
      <c r="AE27" s="81" t="e">
        <f>VLOOKUP(B27,栄養データ!$A$2:$J$482,4,)</f>
        <v>#N/A</v>
      </c>
      <c r="AF27" s="81" t="e">
        <f>VLOOKUP(B27,栄養データ!$A$2:$K$482,11,)</f>
        <v>#N/A</v>
      </c>
      <c r="AG27" s="81" t="e">
        <f>VLOOKUP(B27,栄養データ!$A$2:$J$482,5,)</f>
        <v>#N/A</v>
      </c>
      <c r="AH27" s="81" t="e">
        <f>VLOOKUP(B27,栄養データ!$A$2:$J$482,6,)</f>
        <v>#N/A</v>
      </c>
      <c r="AI27" s="81" t="e">
        <f>VLOOKUP(B27,栄養データ!$A$2:$J$482,7,)</f>
        <v>#N/A</v>
      </c>
      <c r="AJ27" s="81" t="e">
        <f>VLOOKUP(B27,栄養データ!$A$2:$J$482,8,)</f>
        <v>#N/A</v>
      </c>
      <c r="AK27" s="81" t="e">
        <f>VLOOKUP(B27,栄養データ!$A$2:$J$482,9,)</f>
        <v>#N/A</v>
      </c>
      <c r="AL27" s="81" t="e">
        <f>VLOOKUP(B27,栄養データ!$A$2:$J$482,10,)</f>
        <v>#N/A</v>
      </c>
    </row>
    <row r="28" spans="1:38" ht="14.25" customHeight="1" x14ac:dyDescent="0.25">
      <c r="A28" s="82"/>
      <c r="B28" s="83"/>
      <c r="C28" s="84"/>
      <c r="D28" s="85" t="str">
        <f t="shared" si="0"/>
        <v/>
      </c>
      <c r="E28" s="86" t="e">
        <f>IF(AD28="","",AD28)</f>
        <v>#N/A</v>
      </c>
      <c r="F28" s="87" t="str">
        <f t="shared" si="9"/>
        <v/>
      </c>
      <c r="G28" s="73" t="str">
        <f t="shared" si="1"/>
        <v/>
      </c>
      <c r="H28" s="88" t="str">
        <f t="shared" si="10"/>
        <v/>
      </c>
      <c r="I28" s="89" t="str">
        <f t="shared" si="2"/>
        <v/>
      </c>
      <c r="J28" s="90"/>
      <c r="K28" s="81" t="str">
        <f t="shared" si="18"/>
        <v/>
      </c>
      <c r="L28" s="86" t="e">
        <f t="shared" si="11"/>
        <v>#N/A</v>
      </c>
      <c r="M28" s="91" t="str">
        <f t="shared" si="12"/>
        <v/>
      </c>
      <c r="N28" s="86" t="str">
        <f t="shared" si="3"/>
        <v/>
      </c>
      <c r="O28" s="87" t="str">
        <f>P28</f>
        <v/>
      </c>
      <c r="P28" s="89" t="str">
        <f t="shared" si="4"/>
        <v/>
      </c>
      <c r="Q28" s="87" t="str">
        <f t="shared" si="14"/>
        <v/>
      </c>
      <c r="R28" s="89" t="str">
        <f t="shared" si="5"/>
        <v/>
      </c>
      <c r="S28" s="87" t="str">
        <f t="shared" si="15"/>
        <v/>
      </c>
      <c r="T28" s="89" t="str">
        <f t="shared" si="6"/>
        <v/>
      </c>
      <c r="U28" s="87" t="str">
        <f t="shared" si="16"/>
        <v/>
      </c>
      <c r="V28" s="89" t="str">
        <f t="shared" si="7"/>
        <v/>
      </c>
      <c r="W28" s="87" t="str">
        <f t="shared" si="17"/>
        <v/>
      </c>
      <c r="X28" s="86" t="str">
        <f t="shared" si="8"/>
        <v/>
      </c>
      <c r="Y28" s="92"/>
      <c r="Z28" s="97"/>
      <c r="AC28" s="81" t="e">
        <f>VLOOKUP(B28,栄養データ!$A$2:$J$482,1,)</f>
        <v>#N/A</v>
      </c>
      <c r="AD28" s="81" t="e">
        <f>VLOOKUP(B28,栄養データ!$A$2:$J$482,3,)</f>
        <v>#N/A</v>
      </c>
      <c r="AE28" s="81" t="e">
        <f>VLOOKUP(B28,栄養データ!$A$2:$J$482,4,)</f>
        <v>#N/A</v>
      </c>
      <c r="AF28" s="81" t="e">
        <f>VLOOKUP(B28,栄養データ!$A$2:$K$482,11,)</f>
        <v>#N/A</v>
      </c>
      <c r="AG28" s="81" t="e">
        <f>VLOOKUP(B28,栄養データ!$A$2:$J$482,5,)</f>
        <v>#N/A</v>
      </c>
      <c r="AH28" s="81" t="e">
        <f>VLOOKUP(B28,栄養データ!$A$2:$J$482,6,)</f>
        <v>#N/A</v>
      </c>
      <c r="AI28" s="81" t="e">
        <f>VLOOKUP(B28,栄養データ!$A$2:$J$482,7,)</f>
        <v>#N/A</v>
      </c>
      <c r="AJ28" s="81" t="e">
        <f>VLOOKUP(B28,栄養データ!$A$2:$J$482,8,)</f>
        <v>#N/A</v>
      </c>
      <c r="AK28" s="81" t="e">
        <f>VLOOKUP(B28,栄養データ!$A$2:$J$482,9,)</f>
        <v>#N/A</v>
      </c>
      <c r="AL28" s="81" t="e">
        <f>VLOOKUP(B28,栄養データ!$A$2:$J$482,10,)</f>
        <v>#N/A</v>
      </c>
    </row>
    <row r="29" spans="1:38" ht="14.25" customHeight="1" x14ac:dyDescent="0.25">
      <c r="A29" s="82"/>
      <c r="B29" s="83"/>
      <c r="C29" s="84"/>
      <c r="D29" s="85" t="str">
        <f t="shared" si="0"/>
        <v/>
      </c>
      <c r="E29" s="86" t="e">
        <f>IF(AD29="","",AD29)</f>
        <v>#N/A</v>
      </c>
      <c r="F29" s="87" t="str">
        <f t="shared" si="9"/>
        <v/>
      </c>
      <c r="G29" s="73" t="str">
        <f t="shared" si="1"/>
        <v/>
      </c>
      <c r="H29" s="88" t="str">
        <f t="shared" si="10"/>
        <v/>
      </c>
      <c r="I29" s="89" t="str">
        <f t="shared" si="2"/>
        <v/>
      </c>
      <c r="J29" s="90"/>
      <c r="K29" s="81" t="str">
        <f t="shared" si="18"/>
        <v/>
      </c>
      <c r="L29" s="86" t="e">
        <f t="shared" si="11"/>
        <v>#N/A</v>
      </c>
      <c r="M29" s="91" t="str">
        <f t="shared" si="12"/>
        <v/>
      </c>
      <c r="N29" s="86" t="str">
        <f t="shared" si="3"/>
        <v/>
      </c>
      <c r="O29" s="87" t="str">
        <f t="shared" si="13"/>
        <v/>
      </c>
      <c r="P29" s="89" t="str">
        <f t="shared" si="4"/>
        <v/>
      </c>
      <c r="Q29" s="87" t="str">
        <f t="shared" si="14"/>
        <v/>
      </c>
      <c r="R29" s="89" t="str">
        <f t="shared" si="5"/>
        <v/>
      </c>
      <c r="S29" s="87" t="str">
        <f t="shared" si="15"/>
        <v/>
      </c>
      <c r="T29" s="89" t="str">
        <f t="shared" si="6"/>
        <v/>
      </c>
      <c r="U29" s="87" t="str">
        <f t="shared" si="16"/>
        <v/>
      </c>
      <c r="V29" s="89" t="str">
        <f t="shared" si="7"/>
        <v/>
      </c>
      <c r="W29" s="87" t="str">
        <f t="shared" si="17"/>
        <v/>
      </c>
      <c r="X29" s="86" t="str">
        <f t="shared" si="8"/>
        <v/>
      </c>
      <c r="Y29" s="92"/>
      <c r="Z29" s="97"/>
      <c r="AC29" s="81" t="e">
        <f>VLOOKUP(B29,栄養データ!$A$2:$J$482,1,)</f>
        <v>#N/A</v>
      </c>
      <c r="AD29" s="81" t="e">
        <f>VLOOKUP(B29,栄養データ!$A$2:$J$482,3,)</f>
        <v>#N/A</v>
      </c>
      <c r="AE29" s="81" t="e">
        <f>VLOOKUP(B29,栄養データ!$A$2:$J$482,4,)</f>
        <v>#N/A</v>
      </c>
      <c r="AF29" s="81" t="e">
        <f>VLOOKUP(B29,栄養データ!$A$2:$K$482,11,)</f>
        <v>#N/A</v>
      </c>
      <c r="AG29" s="81" t="e">
        <f>VLOOKUP(B29,栄養データ!$A$2:$J$482,5,)</f>
        <v>#N/A</v>
      </c>
      <c r="AH29" s="81" t="e">
        <f>VLOOKUP(B29,栄養データ!$A$2:$J$482,6,)</f>
        <v>#N/A</v>
      </c>
      <c r="AI29" s="81" t="e">
        <f>VLOOKUP(B29,栄養データ!$A$2:$J$482,7,)</f>
        <v>#N/A</v>
      </c>
      <c r="AJ29" s="81" t="e">
        <f>VLOOKUP(B29,栄養データ!$A$2:$J$482,8,)</f>
        <v>#N/A</v>
      </c>
      <c r="AK29" s="81" t="e">
        <f>VLOOKUP(B29,栄養データ!$A$2:$J$482,9,)</f>
        <v>#N/A</v>
      </c>
      <c r="AL29" s="81" t="e">
        <f>VLOOKUP(B29,栄養データ!$A$2:$J$482,10,)</f>
        <v>#N/A</v>
      </c>
    </row>
    <row r="30" spans="1:38" ht="14.25" customHeight="1" x14ac:dyDescent="0.25">
      <c r="A30" s="82"/>
      <c r="B30" s="83"/>
      <c r="C30" s="84"/>
      <c r="D30" s="85" t="str">
        <f t="shared" si="0"/>
        <v/>
      </c>
      <c r="E30" s="86" t="e">
        <f t="shared" ref="E30:E43" si="20">IF(AD30="","",AD30)</f>
        <v>#N/A</v>
      </c>
      <c r="F30" s="87" t="str">
        <f t="shared" si="9"/>
        <v/>
      </c>
      <c r="G30" s="73" t="str">
        <f t="shared" si="1"/>
        <v/>
      </c>
      <c r="H30" s="88" t="str">
        <f t="shared" si="10"/>
        <v/>
      </c>
      <c r="I30" s="89" t="str">
        <f t="shared" si="2"/>
        <v/>
      </c>
      <c r="J30" s="90"/>
      <c r="K30" s="81" t="str">
        <f t="shared" si="18"/>
        <v/>
      </c>
      <c r="L30" s="86" t="e">
        <f t="shared" si="11"/>
        <v>#N/A</v>
      </c>
      <c r="M30" s="91" t="str">
        <f t="shared" si="12"/>
        <v/>
      </c>
      <c r="N30" s="86" t="str">
        <f t="shared" si="3"/>
        <v/>
      </c>
      <c r="O30" s="87" t="str">
        <f t="shared" si="13"/>
        <v/>
      </c>
      <c r="P30" s="89" t="str">
        <f t="shared" si="4"/>
        <v/>
      </c>
      <c r="Q30" s="87" t="str">
        <f>R30</f>
        <v/>
      </c>
      <c r="R30" s="89" t="str">
        <f t="shared" si="5"/>
        <v/>
      </c>
      <c r="S30" s="87" t="str">
        <f t="shared" si="15"/>
        <v/>
      </c>
      <c r="T30" s="89" t="str">
        <f t="shared" si="6"/>
        <v/>
      </c>
      <c r="U30" s="87" t="str">
        <f t="shared" si="16"/>
        <v/>
      </c>
      <c r="V30" s="89" t="str">
        <f t="shared" si="7"/>
        <v/>
      </c>
      <c r="W30" s="87" t="str">
        <f t="shared" si="17"/>
        <v/>
      </c>
      <c r="X30" s="86" t="str">
        <f t="shared" si="8"/>
        <v/>
      </c>
      <c r="Y30" s="92"/>
      <c r="Z30" s="97"/>
      <c r="AC30" s="81" t="e">
        <f>VLOOKUP(B30,栄養データ!$A$2:$J$482,1,)</f>
        <v>#N/A</v>
      </c>
      <c r="AD30" s="81" t="e">
        <f>VLOOKUP(B30,栄養データ!$A$2:$J$482,3,)</f>
        <v>#N/A</v>
      </c>
      <c r="AE30" s="81" t="e">
        <f>VLOOKUP(B30,栄養データ!$A$2:$J$482,4,)</f>
        <v>#N/A</v>
      </c>
      <c r="AF30" s="81" t="e">
        <f>VLOOKUP(B30,栄養データ!$A$2:$K$482,11,)</f>
        <v>#N/A</v>
      </c>
      <c r="AG30" s="81" t="e">
        <f>VLOOKUP(B30,栄養データ!$A$2:$J$482,5,)</f>
        <v>#N/A</v>
      </c>
      <c r="AH30" s="81" t="e">
        <f>VLOOKUP(B30,栄養データ!$A$2:$J$482,6,)</f>
        <v>#N/A</v>
      </c>
      <c r="AI30" s="81" t="e">
        <f>VLOOKUP(B30,栄養データ!$A$2:$J$482,7,)</f>
        <v>#N/A</v>
      </c>
      <c r="AJ30" s="81" t="e">
        <f>VLOOKUP(B30,栄養データ!$A$2:$J$482,8,)</f>
        <v>#N/A</v>
      </c>
      <c r="AK30" s="81" t="e">
        <f>VLOOKUP(B30,栄養データ!$A$2:$J$482,9,)</f>
        <v>#N/A</v>
      </c>
      <c r="AL30" s="81" t="e">
        <f>VLOOKUP(B30,栄養データ!$A$2:$J$482,10,)</f>
        <v>#N/A</v>
      </c>
    </row>
    <row r="31" spans="1:38" ht="14.25" customHeight="1" x14ac:dyDescent="0.25">
      <c r="A31" s="82"/>
      <c r="B31" s="83"/>
      <c r="C31" s="84"/>
      <c r="D31" s="85" t="str">
        <f t="shared" si="0"/>
        <v/>
      </c>
      <c r="E31" s="86" t="e">
        <f t="shared" si="20"/>
        <v>#N/A</v>
      </c>
      <c r="F31" s="87" t="str">
        <f t="shared" si="9"/>
        <v/>
      </c>
      <c r="G31" s="73" t="str">
        <f t="shared" si="1"/>
        <v/>
      </c>
      <c r="H31" s="88" t="str">
        <f t="shared" si="10"/>
        <v/>
      </c>
      <c r="I31" s="89" t="str">
        <f t="shared" si="2"/>
        <v/>
      </c>
      <c r="J31" s="90"/>
      <c r="K31" s="81" t="str">
        <f t="shared" si="18"/>
        <v/>
      </c>
      <c r="L31" s="86" t="e">
        <f t="shared" si="11"/>
        <v>#N/A</v>
      </c>
      <c r="M31" s="91" t="str">
        <f t="shared" si="12"/>
        <v/>
      </c>
      <c r="N31" s="86" t="str">
        <f t="shared" si="3"/>
        <v/>
      </c>
      <c r="O31" s="87" t="str">
        <f t="shared" si="13"/>
        <v/>
      </c>
      <c r="P31" s="89" t="str">
        <f t="shared" si="4"/>
        <v/>
      </c>
      <c r="Q31" s="87" t="str">
        <f t="shared" si="14"/>
        <v/>
      </c>
      <c r="R31" s="89" t="str">
        <f t="shared" si="5"/>
        <v/>
      </c>
      <c r="S31" s="87" t="str">
        <f t="shared" si="15"/>
        <v/>
      </c>
      <c r="T31" s="89" t="str">
        <f t="shared" si="6"/>
        <v/>
      </c>
      <c r="U31" s="87" t="str">
        <f t="shared" si="16"/>
        <v/>
      </c>
      <c r="V31" s="89" t="str">
        <f t="shared" si="7"/>
        <v/>
      </c>
      <c r="W31" s="87" t="str">
        <f t="shared" si="17"/>
        <v/>
      </c>
      <c r="X31" s="86" t="str">
        <f t="shared" si="8"/>
        <v/>
      </c>
      <c r="Y31" s="92"/>
      <c r="Z31" s="97"/>
      <c r="AC31" s="81" t="e">
        <f>VLOOKUP(B31,栄養データ!$A$2:$J$482,1,)</f>
        <v>#N/A</v>
      </c>
      <c r="AD31" s="81" t="e">
        <f>VLOOKUP(B31,栄養データ!$A$2:$J$482,3,)</f>
        <v>#N/A</v>
      </c>
      <c r="AE31" s="81" t="e">
        <f>VLOOKUP(B31,栄養データ!$A$2:$J$482,4,)</f>
        <v>#N/A</v>
      </c>
      <c r="AF31" s="81" t="e">
        <f>VLOOKUP(B31,栄養データ!$A$2:$K$482,11,)</f>
        <v>#N/A</v>
      </c>
      <c r="AG31" s="81" t="e">
        <f>VLOOKUP(B31,栄養データ!$A$2:$J$482,5,)</f>
        <v>#N/A</v>
      </c>
      <c r="AH31" s="81" t="e">
        <f>VLOOKUP(B31,栄養データ!$A$2:$J$482,6,)</f>
        <v>#N/A</v>
      </c>
      <c r="AI31" s="81" t="e">
        <f>VLOOKUP(B31,栄養データ!$A$2:$J$482,7,)</f>
        <v>#N/A</v>
      </c>
      <c r="AJ31" s="81" t="e">
        <f>VLOOKUP(B31,栄養データ!$A$2:$J$482,8,)</f>
        <v>#N/A</v>
      </c>
      <c r="AK31" s="81" t="e">
        <f>VLOOKUP(B31,栄養データ!$A$2:$J$482,9,)</f>
        <v>#N/A</v>
      </c>
      <c r="AL31" s="81" t="e">
        <f>VLOOKUP(B31,栄養データ!$A$2:$J$482,10,)</f>
        <v>#N/A</v>
      </c>
    </row>
    <row r="32" spans="1:38" ht="14.25" customHeight="1" x14ac:dyDescent="0.25">
      <c r="A32" s="82"/>
      <c r="B32" s="83"/>
      <c r="C32" s="84"/>
      <c r="D32" s="85" t="str">
        <f t="shared" si="0"/>
        <v/>
      </c>
      <c r="E32" s="86" t="e">
        <f t="shared" si="20"/>
        <v>#N/A</v>
      </c>
      <c r="F32" s="87" t="str">
        <f t="shared" si="9"/>
        <v/>
      </c>
      <c r="G32" s="73" t="str">
        <f t="shared" si="1"/>
        <v/>
      </c>
      <c r="H32" s="88" t="str">
        <f t="shared" si="10"/>
        <v/>
      </c>
      <c r="I32" s="89" t="str">
        <f t="shared" si="2"/>
        <v/>
      </c>
      <c r="J32" s="90"/>
      <c r="K32" s="81" t="str">
        <f t="shared" si="18"/>
        <v/>
      </c>
      <c r="L32" s="86" t="e">
        <f t="shared" si="11"/>
        <v>#N/A</v>
      </c>
      <c r="M32" s="91" t="str">
        <f t="shared" si="12"/>
        <v/>
      </c>
      <c r="N32" s="86" t="str">
        <f t="shared" si="3"/>
        <v/>
      </c>
      <c r="O32" s="87" t="str">
        <f t="shared" si="13"/>
        <v/>
      </c>
      <c r="P32" s="89" t="str">
        <f t="shared" si="4"/>
        <v/>
      </c>
      <c r="Q32" s="87" t="str">
        <f t="shared" si="14"/>
        <v/>
      </c>
      <c r="R32" s="89" t="str">
        <f t="shared" si="5"/>
        <v/>
      </c>
      <c r="S32" s="87" t="str">
        <f t="shared" si="15"/>
        <v/>
      </c>
      <c r="T32" s="89" t="str">
        <f t="shared" si="6"/>
        <v/>
      </c>
      <c r="U32" s="87" t="str">
        <f t="shared" si="16"/>
        <v/>
      </c>
      <c r="V32" s="89" t="str">
        <f t="shared" si="7"/>
        <v/>
      </c>
      <c r="W32" s="87" t="str">
        <f t="shared" si="17"/>
        <v/>
      </c>
      <c r="X32" s="86" t="str">
        <f t="shared" si="8"/>
        <v/>
      </c>
      <c r="Y32" s="92"/>
      <c r="Z32" s="97"/>
      <c r="AC32" s="81" t="e">
        <f>VLOOKUP(B32,栄養データ!$A$2:$J$482,1,)</f>
        <v>#N/A</v>
      </c>
      <c r="AD32" s="81" t="e">
        <f>VLOOKUP(B32,栄養データ!$A$2:$J$482,3,)</f>
        <v>#N/A</v>
      </c>
      <c r="AE32" s="81" t="e">
        <f>VLOOKUP(B32,栄養データ!$A$2:$J$482,4,)</f>
        <v>#N/A</v>
      </c>
      <c r="AF32" s="81" t="e">
        <f>VLOOKUP(B32,栄養データ!$A$2:$K$482,11,)</f>
        <v>#N/A</v>
      </c>
      <c r="AG32" s="81" t="e">
        <f>VLOOKUP(B32,栄養データ!$A$2:$J$482,5,)</f>
        <v>#N/A</v>
      </c>
      <c r="AH32" s="81" t="e">
        <f>VLOOKUP(B32,栄養データ!$A$2:$J$482,6,)</f>
        <v>#N/A</v>
      </c>
      <c r="AI32" s="81" t="e">
        <f>VLOOKUP(B32,栄養データ!$A$2:$J$482,7,)</f>
        <v>#N/A</v>
      </c>
      <c r="AJ32" s="81" t="e">
        <f>VLOOKUP(B32,栄養データ!$A$2:$J$482,8,)</f>
        <v>#N/A</v>
      </c>
      <c r="AK32" s="81" t="e">
        <f>VLOOKUP(B32,栄養データ!$A$2:$J$482,9,)</f>
        <v>#N/A</v>
      </c>
      <c r="AL32" s="81" t="e">
        <f>VLOOKUP(B32,栄養データ!$A$2:$J$482,10,)</f>
        <v>#N/A</v>
      </c>
    </row>
    <row r="33" spans="1:38" ht="14.25" customHeight="1" x14ac:dyDescent="0.25">
      <c r="A33" s="82"/>
      <c r="B33" s="83"/>
      <c r="C33" s="84"/>
      <c r="D33" s="85" t="str">
        <f t="shared" si="0"/>
        <v/>
      </c>
      <c r="E33" s="86" t="e">
        <f t="shared" si="20"/>
        <v>#N/A</v>
      </c>
      <c r="F33" s="87" t="str">
        <f t="shared" si="9"/>
        <v/>
      </c>
      <c r="G33" s="73" t="str">
        <f t="shared" si="1"/>
        <v/>
      </c>
      <c r="H33" s="88" t="str">
        <f t="shared" si="10"/>
        <v/>
      </c>
      <c r="I33" s="89" t="str">
        <f t="shared" si="2"/>
        <v/>
      </c>
      <c r="J33" s="90"/>
      <c r="K33" s="81" t="str">
        <f t="shared" si="18"/>
        <v/>
      </c>
      <c r="L33" s="86" t="e">
        <f t="shared" si="11"/>
        <v>#N/A</v>
      </c>
      <c r="M33" s="91" t="str">
        <f t="shared" si="12"/>
        <v/>
      </c>
      <c r="N33" s="86" t="str">
        <f t="shared" si="3"/>
        <v/>
      </c>
      <c r="O33" s="87" t="str">
        <f t="shared" si="13"/>
        <v/>
      </c>
      <c r="P33" s="89" t="str">
        <f t="shared" si="4"/>
        <v/>
      </c>
      <c r="Q33" s="87" t="str">
        <f t="shared" si="14"/>
        <v/>
      </c>
      <c r="R33" s="89" t="str">
        <f t="shared" si="5"/>
        <v/>
      </c>
      <c r="S33" s="87" t="str">
        <f t="shared" si="15"/>
        <v/>
      </c>
      <c r="T33" s="89" t="str">
        <f t="shared" si="6"/>
        <v/>
      </c>
      <c r="U33" s="87" t="str">
        <f t="shared" si="16"/>
        <v/>
      </c>
      <c r="V33" s="89" t="str">
        <f t="shared" si="7"/>
        <v/>
      </c>
      <c r="W33" s="87" t="str">
        <f t="shared" si="17"/>
        <v/>
      </c>
      <c r="X33" s="86" t="str">
        <f t="shared" si="8"/>
        <v/>
      </c>
      <c r="Y33" s="92"/>
      <c r="Z33" s="97"/>
      <c r="AC33" s="81" t="e">
        <f>VLOOKUP(B33,栄養データ!$A$2:$J$482,1,)</f>
        <v>#N/A</v>
      </c>
      <c r="AD33" s="81" t="e">
        <f>VLOOKUP(B33,栄養データ!$A$2:$J$482,3,)</f>
        <v>#N/A</v>
      </c>
      <c r="AE33" s="81" t="e">
        <f>VLOOKUP(B33,栄養データ!$A$2:$J$482,4,)</f>
        <v>#N/A</v>
      </c>
      <c r="AF33" s="81" t="e">
        <f>VLOOKUP(B33,栄養データ!$A$2:$K$482,11,)</f>
        <v>#N/A</v>
      </c>
      <c r="AG33" s="81" t="e">
        <f>VLOOKUP(B33,栄養データ!$A$2:$J$482,5,)</f>
        <v>#N/A</v>
      </c>
      <c r="AH33" s="81" t="e">
        <f>VLOOKUP(B33,栄養データ!$A$2:$J$482,6,)</f>
        <v>#N/A</v>
      </c>
      <c r="AI33" s="81" t="e">
        <f>VLOOKUP(B33,栄養データ!$A$2:$J$482,7,)</f>
        <v>#N/A</v>
      </c>
      <c r="AJ33" s="81" t="e">
        <f>VLOOKUP(B33,栄養データ!$A$2:$J$482,8,)</f>
        <v>#N/A</v>
      </c>
      <c r="AK33" s="81" t="e">
        <f>VLOOKUP(B33,栄養データ!$A$2:$J$482,9,)</f>
        <v>#N/A</v>
      </c>
      <c r="AL33" s="81" t="e">
        <f>VLOOKUP(B33,栄養データ!$A$2:$J$482,10,)</f>
        <v>#N/A</v>
      </c>
    </row>
    <row r="34" spans="1:38" ht="14.25" customHeight="1" x14ac:dyDescent="0.25">
      <c r="A34" s="82"/>
      <c r="B34" s="83"/>
      <c r="C34" s="84"/>
      <c r="D34" s="85" t="str">
        <f t="shared" si="0"/>
        <v/>
      </c>
      <c r="E34" s="86" t="e">
        <f t="shared" si="20"/>
        <v>#N/A</v>
      </c>
      <c r="F34" s="87" t="str">
        <f t="shared" si="9"/>
        <v/>
      </c>
      <c r="G34" s="73" t="str">
        <f t="shared" si="1"/>
        <v/>
      </c>
      <c r="H34" s="88" t="str">
        <f t="shared" si="10"/>
        <v/>
      </c>
      <c r="I34" s="89" t="str">
        <f t="shared" si="2"/>
        <v/>
      </c>
      <c r="J34" s="90"/>
      <c r="K34" s="81" t="str">
        <f t="shared" si="18"/>
        <v/>
      </c>
      <c r="L34" s="86" t="e">
        <f t="shared" si="11"/>
        <v>#N/A</v>
      </c>
      <c r="M34" s="91" t="str">
        <f t="shared" si="12"/>
        <v/>
      </c>
      <c r="N34" s="86" t="str">
        <f t="shared" si="3"/>
        <v/>
      </c>
      <c r="O34" s="87" t="str">
        <f t="shared" si="13"/>
        <v/>
      </c>
      <c r="P34" s="89" t="str">
        <f t="shared" si="4"/>
        <v/>
      </c>
      <c r="Q34" s="87" t="str">
        <f t="shared" si="14"/>
        <v/>
      </c>
      <c r="R34" s="89" t="str">
        <f t="shared" si="5"/>
        <v/>
      </c>
      <c r="S34" s="87" t="str">
        <f t="shared" si="15"/>
        <v/>
      </c>
      <c r="T34" s="89" t="str">
        <f t="shared" si="6"/>
        <v/>
      </c>
      <c r="U34" s="87" t="str">
        <f t="shared" si="16"/>
        <v/>
      </c>
      <c r="V34" s="89" t="str">
        <f t="shared" si="7"/>
        <v/>
      </c>
      <c r="W34" s="87" t="str">
        <f t="shared" si="17"/>
        <v/>
      </c>
      <c r="X34" s="86" t="str">
        <f t="shared" si="8"/>
        <v/>
      </c>
      <c r="Y34" s="92"/>
      <c r="Z34" s="97"/>
      <c r="AC34" s="81" t="e">
        <f>VLOOKUP(B34,栄養データ!$A$2:$J$482,1,)</f>
        <v>#N/A</v>
      </c>
      <c r="AD34" s="81" t="e">
        <f>VLOOKUP(B34,栄養データ!$A$2:$J$482,3,)</f>
        <v>#N/A</v>
      </c>
      <c r="AE34" s="81" t="e">
        <f>VLOOKUP(B34,栄養データ!$A$2:$J$482,4,)</f>
        <v>#N/A</v>
      </c>
      <c r="AF34" s="81" t="e">
        <f>VLOOKUP(B34,栄養データ!$A$2:$K$482,11,)</f>
        <v>#N/A</v>
      </c>
      <c r="AG34" s="81" t="e">
        <f>VLOOKUP(B34,栄養データ!$A$2:$J$482,5,)</f>
        <v>#N/A</v>
      </c>
      <c r="AH34" s="81" t="e">
        <f>VLOOKUP(B34,栄養データ!$A$2:$J$482,6,)</f>
        <v>#N/A</v>
      </c>
      <c r="AI34" s="81" t="e">
        <f>VLOOKUP(B34,栄養データ!$A$2:$J$482,7,)</f>
        <v>#N/A</v>
      </c>
      <c r="AJ34" s="81" t="e">
        <f>VLOOKUP(B34,栄養データ!$A$2:$J$482,8,)</f>
        <v>#N/A</v>
      </c>
      <c r="AK34" s="81" t="e">
        <f>VLOOKUP(B34,栄養データ!$A$2:$J$482,9,)</f>
        <v>#N/A</v>
      </c>
      <c r="AL34" s="81" t="e">
        <f>VLOOKUP(B34,栄養データ!$A$2:$J$482,10,)</f>
        <v>#N/A</v>
      </c>
    </row>
    <row r="35" spans="1:38" ht="14.25" customHeight="1" x14ac:dyDescent="0.25">
      <c r="A35" s="82"/>
      <c r="B35" s="83"/>
      <c r="C35" s="84"/>
      <c r="D35" s="85" t="str">
        <f t="shared" si="0"/>
        <v/>
      </c>
      <c r="E35" s="86" t="e">
        <f t="shared" si="20"/>
        <v>#N/A</v>
      </c>
      <c r="F35" s="87" t="str">
        <f t="shared" si="9"/>
        <v/>
      </c>
      <c r="G35" s="73" t="str">
        <f t="shared" si="1"/>
        <v/>
      </c>
      <c r="H35" s="88" t="str">
        <f t="shared" si="10"/>
        <v/>
      </c>
      <c r="I35" s="89" t="str">
        <f t="shared" si="2"/>
        <v/>
      </c>
      <c r="J35" s="90"/>
      <c r="K35" s="81" t="str">
        <f t="shared" si="18"/>
        <v/>
      </c>
      <c r="L35" s="86" t="e">
        <f t="shared" si="11"/>
        <v>#N/A</v>
      </c>
      <c r="M35" s="91" t="str">
        <f t="shared" si="12"/>
        <v/>
      </c>
      <c r="N35" s="86" t="str">
        <f t="shared" si="3"/>
        <v/>
      </c>
      <c r="O35" s="87" t="str">
        <f t="shared" si="13"/>
        <v/>
      </c>
      <c r="P35" s="89" t="str">
        <f t="shared" si="4"/>
        <v/>
      </c>
      <c r="Q35" s="87" t="str">
        <f t="shared" si="14"/>
        <v/>
      </c>
      <c r="R35" s="89" t="str">
        <f t="shared" si="5"/>
        <v/>
      </c>
      <c r="S35" s="87" t="str">
        <f t="shared" si="15"/>
        <v/>
      </c>
      <c r="T35" s="89" t="str">
        <f t="shared" si="6"/>
        <v/>
      </c>
      <c r="U35" s="87" t="str">
        <f t="shared" si="16"/>
        <v/>
      </c>
      <c r="V35" s="89" t="str">
        <f t="shared" si="7"/>
        <v/>
      </c>
      <c r="W35" s="87" t="str">
        <f t="shared" si="17"/>
        <v/>
      </c>
      <c r="X35" s="86" t="str">
        <f t="shared" si="8"/>
        <v/>
      </c>
      <c r="Y35" s="92"/>
      <c r="Z35" s="97"/>
      <c r="AC35" s="81" t="e">
        <f>VLOOKUP(B35,栄養データ!$A$2:$J$482,1,)</f>
        <v>#N/A</v>
      </c>
      <c r="AD35" s="81" t="e">
        <f>VLOOKUP(B35,栄養データ!$A$2:$J$482,3,)</f>
        <v>#N/A</v>
      </c>
      <c r="AE35" s="81" t="e">
        <f>VLOOKUP(B35,栄養データ!$A$2:$J$482,4,)</f>
        <v>#N/A</v>
      </c>
      <c r="AF35" s="81" t="e">
        <f>VLOOKUP(B35,栄養データ!$A$2:$K$482,11,)</f>
        <v>#N/A</v>
      </c>
      <c r="AG35" s="81" t="e">
        <f>VLOOKUP(B35,栄養データ!$A$2:$J$482,5,)</f>
        <v>#N/A</v>
      </c>
      <c r="AH35" s="81" t="e">
        <f>VLOOKUP(B35,栄養データ!$A$2:$J$482,6,)</f>
        <v>#N/A</v>
      </c>
      <c r="AI35" s="81" t="e">
        <f>VLOOKUP(B35,栄養データ!$A$2:$J$482,7,)</f>
        <v>#N/A</v>
      </c>
      <c r="AJ35" s="81" t="e">
        <f>VLOOKUP(B35,栄養データ!$A$2:$J$482,8,)</f>
        <v>#N/A</v>
      </c>
      <c r="AK35" s="81" t="e">
        <f>VLOOKUP(B35,栄養データ!$A$2:$J$482,9,)</f>
        <v>#N/A</v>
      </c>
      <c r="AL35" s="81" t="e">
        <f>VLOOKUP(B35,栄養データ!$A$2:$J$482,10,)</f>
        <v>#N/A</v>
      </c>
    </row>
    <row r="36" spans="1:38" ht="14.25" customHeight="1" x14ac:dyDescent="0.25">
      <c r="A36" s="82"/>
      <c r="B36" s="83"/>
      <c r="C36" s="84"/>
      <c r="D36" s="85" t="str">
        <f t="shared" si="0"/>
        <v/>
      </c>
      <c r="E36" s="86" t="e">
        <f t="shared" si="20"/>
        <v>#N/A</v>
      </c>
      <c r="F36" s="87" t="str">
        <f t="shared" si="9"/>
        <v/>
      </c>
      <c r="G36" s="73" t="str">
        <f t="shared" si="1"/>
        <v/>
      </c>
      <c r="H36" s="88" t="str">
        <f t="shared" si="10"/>
        <v/>
      </c>
      <c r="I36" s="89" t="str">
        <f t="shared" si="2"/>
        <v/>
      </c>
      <c r="J36" s="90"/>
      <c r="K36" s="81" t="str">
        <f t="shared" si="18"/>
        <v/>
      </c>
      <c r="L36" s="86" t="e">
        <f t="shared" si="11"/>
        <v>#N/A</v>
      </c>
      <c r="M36" s="91" t="str">
        <f t="shared" si="12"/>
        <v/>
      </c>
      <c r="N36" s="86" t="str">
        <f t="shared" si="3"/>
        <v/>
      </c>
      <c r="O36" s="87" t="str">
        <f t="shared" si="13"/>
        <v/>
      </c>
      <c r="P36" s="89" t="str">
        <f t="shared" si="4"/>
        <v/>
      </c>
      <c r="Q36" s="87" t="str">
        <f t="shared" si="14"/>
        <v/>
      </c>
      <c r="R36" s="89" t="str">
        <f t="shared" si="5"/>
        <v/>
      </c>
      <c r="S36" s="87" t="str">
        <f t="shared" si="15"/>
        <v/>
      </c>
      <c r="T36" s="89" t="str">
        <f t="shared" si="6"/>
        <v/>
      </c>
      <c r="U36" s="87" t="str">
        <f t="shared" si="16"/>
        <v/>
      </c>
      <c r="V36" s="89" t="str">
        <f t="shared" si="7"/>
        <v/>
      </c>
      <c r="W36" s="87" t="str">
        <f t="shared" si="17"/>
        <v/>
      </c>
      <c r="X36" s="86" t="str">
        <f t="shared" si="8"/>
        <v/>
      </c>
      <c r="Y36" s="92"/>
      <c r="Z36" s="97"/>
      <c r="AC36" s="81" t="e">
        <f>VLOOKUP(B36,栄養データ!$A$2:$J$482,1,)</f>
        <v>#N/A</v>
      </c>
      <c r="AD36" s="81" t="e">
        <f>VLOOKUP(B36,栄養データ!$A$2:$J$482,3,)</f>
        <v>#N/A</v>
      </c>
      <c r="AE36" s="81" t="e">
        <f>VLOOKUP(B36,栄養データ!$A$2:$J$482,4,)</f>
        <v>#N/A</v>
      </c>
      <c r="AF36" s="81" t="e">
        <f>VLOOKUP(B36,栄養データ!$A$2:$K$482,11,)</f>
        <v>#N/A</v>
      </c>
      <c r="AG36" s="81" t="e">
        <f>VLOOKUP(B36,栄養データ!$A$2:$J$482,5,)</f>
        <v>#N/A</v>
      </c>
      <c r="AH36" s="81" t="e">
        <f>VLOOKUP(B36,栄養データ!$A$2:$J$482,6,)</f>
        <v>#N/A</v>
      </c>
      <c r="AI36" s="81" t="e">
        <f>VLOOKUP(B36,栄養データ!$A$2:$J$482,7,)</f>
        <v>#N/A</v>
      </c>
      <c r="AJ36" s="81" t="e">
        <f>VLOOKUP(B36,栄養データ!$A$2:$J$482,8,)</f>
        <v>#N/A</v>
      </c>
      <c r="AK36" s="81" t="e">
        <f>VLOOKUP(B36,栄養データ!$A$2:$J$482,9,)</f>
        <v>#N/A</v>
      </c>
      <c r="AL36" s="81" t="e">
        <f>VLOOKUP(B36,栄養データ!$A$2:$J$482,10,)</f>
        <v>#N/A</v>
      </c>
    </row>
    <row r="37" spans="1:38" ht="14.25" customHeight="1" x14ac:dyDescent="0.25">
      <c r="A37" s="82"/>
      <c r="B37" s="83"/>
      <c r="C37" s="84"/>
      <c r="D37" s="85" t="str">
        <f t="shared" si="0"/>
        <v/>
      </c>
      <c r="E37" s="86" t="e">
        <f t="shared" si="20"/>
        <v>#N/A</v>
      </c>
      <c r="F37" s="87" t="str">
        <f t="shared" si="9"/>
        <v/>
      </c>
      <c r="G37" s="73" t="str">
        <f t="shared" si="1"/>
        <v/>
      </c>
      <c r="H37" s="88" t="str">
        <f t="shared" si="10"/>
        <v/>
      </c>
      <c r="I37" s="89" t="str">
        <f t="shared" si="2"/>
        <v/>
      </c>
      <c r="J37" s="90"/>
      <c r="K37" s="81" t="str">
        <f t="shared" si="18"/>
        <v/>
      </c>
      <c r="L37" s="86" t="e">
        <f t="shared" si="11"/>
        <v>#N/A</v>
      </c>
      <c r="M37" s="91" t="str">
        <f t="shared" si="12"/>
        <v/>
      </c>
      <c r="N37" s="86" t="str">
        <f t="shared" si="3"/>
        <v/>
      </c>
      <c r="O37" s="87" t="str">
        <f t="shared" si="13"/>
        <v/>
      </c>
      <c r="P37" s="89" t="str">
        <f t="shared" si="4"/>
        <v/>
      </c>
      <c r="Q37" s="87" t="str">
        <f t="shared" si="14"/>
        <v/>
      </c>
      <c r="R37" s="89" t="str">
        <f t="shared" si="5"/>
        <v/>
      </c>
      <c r="S37" s="87" t="str">
        <f t="shared" si="15"/>
        <v/>
      </c>
      <c r="T37" s="89" t="str">
        <f t="shared" si="6"/>
        <v/>
      </c>
      <c r="U37" s="87" t="str">
        <f t="shared" si="16"/>
        <v/>
      </c>
      <c r="V37" s="89" t="str">
        <f t="shared" si="7"/>
        <v/>
      </c>
      <c r="W37" s="87" t="str">
        <f t="shared" si="17"/>
        <v/>
      </c>
      <c r="X37" s="86" t="str">
        <f t="shared" si="8"/>
        <v/>
      </c>
      <c r="Y37" s="92"/>
      <c r="Z37" s="95"/>
      <c r="AC37" s="81" t="e">
        <f>VLOOKUP(B37,栄養データ!$A$2:$J$482,1,)</f>
        <v>#N/A</v>
      </c>
      <c r="AD37" s="81" t="e">
        <f>VLOOKUP(B37,栄養データ!$A$2:$J$482,3,)</f>
        <v>#N/A</v>
      </c>
      <c r="AE37" s="81" t="e">
        <f>VLOOKUP(B37,栄養データ!$A$2:$J$482,4,)</f>
        <v>#N/A</v>
      </c>
      <c r="AF37" s="81" t="e">
        <f>VLOOKUP(B37,栄養データ!$A$2:$K$482,11,)</f>
        <v>#N/A</v>
      </c>
      <c r="AG37" s="81" t="e">
        <f>VLOOKUP(B37,栄養データ!$A$2:$J$482,5,)</f>
        <v>#N/A</v>
      </c>
      <c r="AH37" s="81" t="e">
        <f>VLOOKUP(B37,栄養データ!$A$2:$J$482,6,)</f>
        <v>#N/A</v>
      </c>
      <c r="AI37" s="81" t="e">
        <f>VLOOKUP(B37,栄養データ!$A$2:$J$482,7,)</f>
        <v>#N/A</v>
      </c>
      <c r="AJ37" s="81" t="e">
        <f>VLOOKUP(B37,栄養データ!$A$2:$J$482,8,)</f>
        <v>#N/A</v>
      </c>
      <c r="AK37" s="81" t="e">
        <f>VLOOKUP(B37,栄養データ!$A$2:$J$482,9,)</f>
        <v>#N/A</v>
      </c>
      <c r="AL37" s="81" t="e">
        <f>VLOOKUP(B37,栄養データ!$A$2:$J$482,10,)</f>
        <v>#N/A</v>
      </c>
    </row>
    <row r="38" spans="1:38" ht="14.25" customHeight="1" x14ac:dyDescent="0.25">
      <c r="A38" s="98"/>
      <c r="B38" s="83"/>
      <c r="C38" s="84"/>
      <c r="D38" s="85" t="str">
        <f t="shared" si="0"/>
        <v/>
      </c>
      <c r="E38" s="86" t="e">
        <f t="shared" si="20"/>
        <v>#N/A</v>
      </c>
      <c r="F38" s="87" t="str">
        <f t="shared" si="9"/>
        <v/>
      </c>
      <c r="G38" s="73" t="str">
        <f t="shared" si="1"/>
        <v/>
      </c>
      <c r="H38" s="88" t="str">
        <f t="shared" si="10"/>
        <v/>
      </c>
      <c r="I38" s="89" t="str">
        <f t="shared" si="2"/>
        <v/>
      </c>
      <c r="J38" s="90"/>
      <c r="K38" s="81" t="str">
        <f t="shared" si="18"/>
        <v/>
      </c>
      <c r="L38" s="86" t="e">
        <f t="shared" si="11"/>
        <v>#N/A</v>
      </c>
      <c r="M38" s="91" t="str">
        <f t="shared" si="12"/>
        <v/>
      </c>
      <c r="N38" s="86" t="str">
        <f t="shared" si="3"/>
        <v/>
      </c>
      <c r="O38" s="87" t="str">
        <f t="shared" si="13"/>
        <v/>
      </c>
      <c r="P38" s="89" t="str">
        <f t="shared" si="4"/>
        <v/>
      </c>
      <c r="Q38" s="87" t="str">
        <f t="shared" si="14"/>
        <v/>
      </c>
      <c r="R38" s="89" t="str">
        <f t="shared" si="5"/>
        <v/>
      </c>
      <c r="S38" s="87" t="str">
        <f t="shared" si="15"/>
        <v/>
      </c>
      <c r="T38" s="89" t="str">
        <f t="shared" si="6"/>
        <v/>
      </c>
      <c r="U38" s="87" t="str">
        <f t="shared" si="16"/>
        <v/>
      </c>
      <c r="V38" s="89" t="str">
        <f t="shared" si="7"/>
        <v/>
      </c>
      <c r="W38" s="87" t="str">
        <f t="shared" si="17"/>
        <v/>
      </c>
      <c r="X38" s="86" t="str">
        <f t="shared" si="8"/>
        <v/>
      </c>
      <c r="Y38" s="92"/>
      <c r="Z38" s="95"/>
      <c r="AC38" s="81" t="e">
        <f>VLOOKUP(B38,栄養データ!$A$2:$J$482,1,)</f>
        <v>#N/A</v>
      </c>
      <c r="AD38" s="81" t="e">
        <f>VLOOKUP(B38,栄養データ!$A$2:$J$482,3,)</f>
        <v>#N/A</v>
      </c>
      <c r="AE38" s="81" t="e">
        <f>VLOOKUP(B38,栄養データ!$A$2:$J$482,4,)</f>
        <v>#N/A</v>
      </c>
      <c r="AF38" s="81" t="e">
        <f>VLOOKUP(B38,栄養データ!$A$2:$K$482,11,)</f>
        <v>#N/A</v>
      </c>
      <c r="AG38" s="81" t="e">
        <f>VLOOKUP(B38,栄養データ!$A$2:$J$482,5,)</f>
        <v>#N/A</v>
      </c>
      <c r="AH38" s="81" t="e">
        <f>VLOOKUP(B38,栄養データ!$A$2:$J$482,6,)</f>
        <v>#N/A</v>
      </c>
      <c r="AI38" s="81" t="e">
        <f>VLOOKUP(B38,栄養データ!$A$2:$J$482,7,)</f>
        <v>#N/A</v>
      </c>
      <c r="AJ38" s="81" t="e">
        <f>VLOOKUP(B38,栄養データ!$A$2:$J$482,8,)</f>
        <v>#N/A</v>
      </c>
      <c r="AK38" s="81" t="e">
        <f>VLOOKUP(B38,栄養データ!$A$2:$J$482,9,)</f>
        <v>#N/A</v>
      </c>
      <c r="AL38" s="81" t="e">
        <f>VLOOKUP(B38,栄養データ!$A$2:$J$482,10,)</f>
        <v>#N/A</v>
      </c>
    </row>
    <row r="39" spans="1:38" ht="14.25" customHeight="1" x14ac:dyDescent="0.25">
      <c r="A39" s="98"/>
      <c r="B39" s="83"/>
      <c r="C39" s="84"/>
      <c r="D39" s="85" t="str">
        <f t="shared" si="0"/>
        <v/>
      </c>
      <c r="E39" s="86" t="e">
        <f t="shared" si="20"/>
        <v>#N/A</v>
      </c>
      <c r="F39" s="87" t="str">
        <f t="shared" si="9"/>
        <v/>
      </c>
      <c r="G39" s="73" t="str">
        <f t="shared" si="1"/>
        <v/>
      </c>
      <c r="H39" s="88" t="str">
        <f t="shared" si="10"/>
        <v/>
      </c>
      <c r="I39" s="89" t="str">
        <f t="shared" si="2"/>
        <v/>
      </c>
      <c r="J39" s="90"/>
      <c r="K39" s="81" t="str">
        <f>IF(B39="","",L39)</f>
        <v/>
      </c>
      <c r="L39" s="86" t="e">
        <f t="shared" si="11"/>
        <v>#N/A</v>
      </c>
      <c r="M39" s="91" t="str">
        <f t="shared" si="12"/>
        <v/>
      </c>
      <c r="N39" s="86" t="str">
        <f t="shared" si="3"/>
        <v/>
      </c>
      <c r="O39" s="87" t="str">
        <f t="shared" si="13"/>
        <v/>
      </c>
      <c r="P39" s="89" t="str">
        <f t="shared" si="4"/>
        <v/>
      </c>
      <c r="Q39" s="87" t="str">
        <f t="shared" si="14"/>
        <v/>
      </c>
      <c r="R39" s="89" t="str">
        <f t="shared" si="5"/>
        <v/>
      </c>
      <c r="S39" s="87" t="str">
        <f t="shared" si="15"/>
        <v/>
      </c>
      <c r="T39" s="89" t="str">
        <f t="shared" si="6"/>
        <v/>
      </c>
      <c r="U39" s="87" t="str">
        <f t="shared" si="16"/>
        <v/>
      </c>
      <c r="V39" s="89" t="str">
        <f t="shared" si="7"/>
        <v/>
      </c>
      <c r="W39" s="87" t="str">
        <f t="shared" si="17"/>
        <v/>
      </c>
      <c r="X39" s="86" t="str">
        <f t="shared" si="8"/>
        <v/>
      </c>
      <c r="Y39" s="92"/>
      <c r="Z39" s="95"/>
      <c r="AC39" s="81" t="e">
        <f>VLOOKUP(B39,栄養データ!$A$2:$J$482,1,)</f>
        <v>#N/A</v>
      </c>
      <c r="AD39" s="81" t="e">
        <f>VLOOKUP(B39,栄養データ!$A$2:$J$482,3,)</f>
        <v>#N/A</v>
      </c>
      <c r="AE39" s="81" t="e">
        <f>VLOOKUP(B39,栄養データ!$A$2:$J$482,4,)</f>
        <v>#N/A</v>
      </c>
      <c r="AF39" s="81" t="e">
        <f>VLOOKUP(B39,栄養データ!$A$2:$K$482,11,)</f>
        <v>#N/A</v>
      </c>
      <c r="AG39" s="81" t="e">
        <f>VLOOKUP(B39,栄養データ!$A$2:$J$482,5,)</f>
        <v>#N/A</v>
      </c>
      <c r="AH39" s="81" t="e">
        <f>VLOOKUP(B39,栄養データ!$A$2:$J$482,6,)</f>
        <v>#N/A</v>
      </c>
      <c r="AI39" s="81" t="e">
        <f>VLOOKUP(B39,栄養データ!$A$2:$J$482,7,)</f>
        <v>#N/A</v>
      </c>
      <c r="AJ39" s="81" t="e">
        <f>VLOOKUP(B39,栄養データ!$A$2:$J$482,8,)</f>
        <v>#N/A</v>
      </c>
      <c r="AK39" s="81" t="e">
        <f>VLOOKUP(B39,栄養データ!$A$2:$J$482,9,)</f>
        <v>#N/A</v>
      </c>
      <c r="AL39" s="81" t="e">
        <f>VLOOKUP(B39,栄養データ!$A$2:$J$482,10,)</f>
        <v>#N/A</v>
      </c>
    </row>
    <row r="40" spans="1:38" s="49" customFormat="1" ht="14.25" customHeight="1" x14ac:dyDescent="0.25">
      <c r="A40" s="98"/>
      <c r="B40" s="83"/>
      <c r="C40" s="84"/>
      <c r="D40" s="85" t="str">
        <f t="shared" si="0"/>
        <v/>
      </c>
      <c r="E40" s="86" t="e">
        <f t="shared" si="20"/>
        <v>#N/A</v>
      </c>
      <c r="F40" s="87" t="str">
        <f t="shared" si="9"/>
        <v/>
      </c>
      <c r="G40" s="73" t="str">
        <f t="shared" si="1"/>
        <v/>
      </c>
      <c r="H40" s="88" t="str">
        <f t="shared" si="10"/>
        <v/>
      </c>
      <c r="I40" s="89" t="str">
        <f t="shared" si="2"/>
        <v/>
      </c>
      <c r="J40" s="90"/>
      <c r="K40" s="81" t="str">
        <f t="shared" si="18"/>
        <v/>
      </c>
      <c r="L40" s="86" t="e">
        <f t="shared" si="11"/>
        <v>#N/A</v>
      </c>
      <c r="M40" s="91" t="str">
        <f t="shared" si="12"/>
        <v/>
      </c>
      <c r="N40" s="86" t="str">
        <f t="shared" si="3"/>
        <v/>
      </c>
      <c r="O40" s="87" t="str">
        <f t="shared" si="13"/>
        <v/>
      </c>
      <c r="P40" s="89" t="str">
        <f t="shared" si="4"/>
        <v/>
      </c>
      <c r="Q40" s="87" t="str">
        <f t="shared" si="14"/>
        <v/>
      </c>
      <c r="R40" s="89" t="str">
        <f t="shared" si="5"/>
        <v/>
      </c>
      <c r="S40" s="87" t="str">
        <f t="shared" si="15"/>
        <v/>
      </c>
      <c r="T40" s="89" t="str">
        <f t="shared" si="6"/>
        <v/>
      </c>
      <c r="U40" s="87" t="str">
        <f t="shared" si="16"/>
        <v/>
      </c>
      <c r="V40" s="89" t="str">
        <f t="shared" si="7"/>
        <v/>
      </c>
      <c r="W40" s="87" t="str">
        <f t="shared" si="17"/>
        <v/>
      </c>
      <c r="X40" s="86" t="str">
        <f t="shared" si="8"/>
        <v/>
      </c>
      <c r="Y40" s="92"/>
      <c r="Z40" s="99"/>
      <c r="AC40" s="81" t="e">
        <f>VLOOKUP(B40,栄養データ!$A$2:$J$482,1,)</f>
        <v>#N/A</v>
      </c>
      <c r="AD40" s="81" t="e">
        <f>VLOOKUP(B40,栄養データ!$A$2:$J$482,3,)</f>
        <v>#N/A</v>
      </c>
      <c r="AE40" s="81" t="e">
        <f>VLOOKUP(B40,栄養データ!$A$2:$J$482,4,)</f>
        <v>#N/A</v>
      </c>
      <c r="AF40" s="81" t="e">
        <f>VLOOKUP(B40,栄養データ!$A$2:$K$482,11,)</f>
        <v>#N/A</v>
      </c>
      <c r="AG40" s="81" t="e">
        <f>VLOOKUP(B40,栄養データ!$A$2:$J$482,5,)</f>
        <v>#N/A</v>
      </c>
      <c r="AH40" s="81" t="e">
        <f>VLOOKUP(B40,栄養データ!$A$2:$J$482,6,)</f>
        <v>#N/A</v>
      </c>
      <c r="AI40" s="81" t="e">
        <f>VLOOKUP(B40,栄養データ!$A$2:$J$482,7,)</f>
        <v>#N/A</v>
      </c>
      <c r="AJ40" s="81" t="e">
        <f>VLOOKUP(B40,栄養データ!$A$2:$J$482,8,)</f>
        <v>#N/A</v>
      </c>
      <c r="AK40" s="81" t="e">
        <f>VLOOKUP(B40,栄養データ!$A$2:$J$482,9,)</f>
        <v>#N/A</v>
      </c>
      <c r="AL40" s="81" t="e">
        <f>VLOOKUP(B40,栄養データ!$A$2:$J$482,10,)</f>
        <v>#N/A</v>
      </c>
    </row>
    <row r="41" spans="1:38" ht="14.25" customHeight="1" x14ac:dyDescent="0.25">
      <c r="A41" s="82"/>
      <c r="B41" s="83"/>
      <c r="C41" s="84"/>
      <c r="D41" s="85" t="str">
        <f t="shared" si="0"/>
        <v/>
      </c>
      <c r="E41" s="86" t="e">
        <f t="shared" si="20"/>
        <v>#N/A</v>
      </c>
      <c r="F41" s="87" t="str">
        <f t="shared" si="9"/>
        <v/>
      </c>
      <c r="G41" s="73" t="str">
        <f t="shared" si="1"/>
        <v/>
      </c>
      <c r="H41" s="88" t="str">
        <f t="shared" si="10"/>
        <v/>
      </c>
      <c r="I41" s="89" t="str">
        <f t="shared" si="2"/>
        <v/>
      </c>
      <c r="J41" s="90"/>
      <c r="K41" s="81" t="str">
        <f t="shared" si="18"/>
        <v/>
      </c>
      <c r="L41" s="86" t="e">
        <f t="shared" si="11"/>
        <v>#N/A</v>
      </c>
      <c r="M41" s="91" t="str">
        <f t="shared" si="12"/>
        <v/>
      </c>
      <c r="N41" s="86" t="str">
        <f t="shared" si="3"/>
        <v/>
      </c>
      <c r="O41" s="87" t="str">
        <f t="shared" si="13"/>
        <v/>
      </c>
      <c r="P41" s="89" t="str">
        <f t="shared" si="4"/>
        <v/>
      </c>
      <c r="Q41" s="87" t="str">
        <f t="shared" si="14"/>
        <v/>
      </c>
      <c r="R41" s="89" t="str">
        <f t="shared" si="5"/>
        <v/>
      </c>
      <c r="S41" s="87" t="str">
        <f t="shared" si="15"/>
        <v/>
      </c>
      <c r="T41" s="89" t="str">
        <f t="shared" si="6"/>
        <v/>
      </c>
      <c r="U41" s="87" t="str">
        <f t="shared" si="16"/>
        <v/>
      </c>
      <c r="V41" s="89" t="str">
        <f t="shared" si="7"/>
        <v/>
      </c>
      <c r="W41" s="87" t="str">
        <f t="shared" si="17"/>
        <v/>
      </c>
      <c r="X41" s="86" t="str">
        <f t="shared" si="8"/>
        <v/>
      </c>
      <c r="Y41" s="100"/>
      <c r="Z41" s="101"/>
      <c r="AC41" s="81" t="e">
        <f>VLOOKUP(B41,栄養データ!$A$2:$J$482,1,)</f>
        <v>#N/A</v>
      </c>
      <c r="AD41" s="81" t="e">
        <f>VLOOKUP(B41,栄養データ!$A$2:$J$482,3,)</f>
        <v>#N/A</v>
      </c>
      <c r="AE41" s="81" t="e">
        <f>VLOOKUP(B41,栄養データ!$A$2:$J$482,4,)</f>
        <v>#N/A</v>
      </c>
      <c r="AF41" s="81" t="e">
        <f>VLOOKUP(B41,栄養データ!$A$2:$K$482,11,)</f>
        <v>#N/A</v>
      </c>
      <c r="AG41" s="81" t="e">
        <f>VLOOKUP(B41,栄養データ!$A$2:$J$482,5,)</f>
        <v>#N/A</v>
      </c>
      <c r="AH41" s="81" t="e">
        <f>VLOOKUP(B41,栄養データ!$A$2:$J$482,6,)</f>
        <v>#N/A</v>
      </c>
      <c r="AI41" s="81" t="e">
        <f>VLOOKUP(B41,栄養データ!$A$2:$J$482,7,)</f>
        <v>#N/A</v>
      </c>
      <c r="AJ41" s="81" t="e">
        <f>VLOOKUP(B41,栄養データ!$A$2:$J$482,8,)</f>
        <v>#N/A</v>
      </c>
      <c r="AK41" s="81" t="e">
        <f>VLOOKUP(B41,栄養データ!$A$2:$J$482,9,)</f>
        <v>#N/A</v>
      </c>
      <c r="AL41" s="81" t="e">
        <f>VLOOKUP(B41,栄養データ!$A$2:$J$482,10,)</f>
        <v>#N/A</v>
      </c>
    </row>
    <row r="42" spans="1:38" ht="14.25" customHeight="1" x14ac:dyDescent="0.25">
      <c r="A42" s="82"/>
      <c r="B42" s="83"/>
      <c r="C42" s="84"/>
      <c r="D42" s="85" t="str">
        <f t="shared" si="0"/>
        <v/>
      </c>
      <c r="E42" s="86" t="e">
        <f t="shared" si="20"/>
        <v>#N/A</v>
      </c>
      <c r="F42" s="87" t="str">
        <f t="shared" si="9"/>
        <v/>
      </c>
      <c r="G42" s="73" t="str">
        <f t="shared" si="1"/>
        <v/>
      </c>
      <c r="H42" s="88" t="str">
        <f t="shared" si="10"/>
        <v/>
      </c>
      <c r="I42" s="89" t="str">
        <f t="shared" si="2"/>
        <v/>
      </c>
      <c r="J42" s="90"/>
      <c r="K42" s="81" t="str">
        <f t="shared" si="18"/>
        <v/>
      </c>
      <c r="L42" s="86" t="e">
        <f t="shared" si="11"/>
        <v>#N/A</v>
      </c>
      <c r="M42" s="91" t="str">
        <f t="shared" si="12"/>
        <v/>
      </c>
      <c r="N42" s="86" t="str">
        <f t="shared" si="3"/>
        <v/>
      </c>
      <c r="O42" s="87" t="str">
        <f t="shared" si="13"/>
        <v/>
      </c>
      <c r="P42" s="89" t="str">
        <f t="shared" si="4"/>
        <v/>
      </c>
      <c r="Q42" s="87" t="str">
        <f t="shared" si="14"/>
        <v/>
      </c>
      <c r="R42" s="89" t="str">
        <f t="shared" si="5"/>
        <v/>
      </c>
      <c r="S42" s="87" t="str">
        <f t="shared" si="15"/>
        <v/>
      </c>
      <c r="T42" s="89" t="str">
        <f t="shared" si="6"/>
        <v/>
      </c>
      <c r="U42" s="87" t="str">
        <f t="shared" si="16"/>
        <v/>
      </c>
      <c r="V42" s="89" t="str">
        <f t="shared" si="7"/>
        <v/>
      </c>
      <c r="W42" s="87" t="str">
        <f t="shared" si="17"/>
        <v/>
      </c>
      <c r="X42" s="86" t="str">
        <f t="shared" si="8"/>
        <v/>
      </c>
      <c r="Y42" s="100"/>
      <c r="Z42" s="101"/>
      <c r="AC42" s="81" t="e">
        <f>VLOOKUP(B42,栄養データ!$A$2:$J$482,1,)</f>
        <v>#N/A</v>
      </c>
      <c r="AD42" s="81" t="e">
        <f>VLOOKUP(B42,栄養データ!$A$2:$J$482,3,)</f>
        <v>#N/A</v>
      </c>
      <c r="AE42" s="81" t="e">
        <f>VLOOKUP(B42,栄養データ!$A$2:$J$482,4,)</f>
        <v>#N/A</v>
      </c>
      <c r="AF42" s="81" t="e">
        <f>VLOOKUP(B42,栄養データ!$A$2:$K$482,11,)</f>
        <v>#N/A</v>
      </c>
      <c r="AG42" s="81" t="e">
        <f>VLOOKUP(B42,栄養データ!$A$2:$J$482,5,)</f>
        <v>#N/A</v>
      </c>
      <c r="AH42" s="81" t="e">
        <f>VLOOKUP(B42,栄養データ!$A$2:$J$482,6,)</f>
        <v>#N/A</v>
      </c>
      <c r="AI42" s="81" t="e">
        <f>VLOOKUP(B42,栄養データ!$A$2:$J$482,7,)</f>
        <v>#N/A</v>
      </c>
      <c r="AJ42" s="81" t="e">
        <f>VLOOKUP(B42,栄養データ!$A$2:$J$482,8,)</f>
        <v>#N/A</v>
      </c>
      <c r="AK42" s="81" t="e">
        <f>VLOOKUP(B42,栄養データ!$A$2:$J$482,9,)</f>
        <v>#N/A</v>
      </c>
      <c r="AL42" s="81" t="e">
        <f>VLOOKUP(B42,栄養データ!$A$2:$J$482,10,)</f>
        <v>#N/A</v>
      </c>
    </row>
    <row r="43" spans="1:38" ht="14.25" customHeight="1" x14ac:dyDescent="0.25">
      <c r="A43" s="82"/>
      <c r="B43" s="102"/>
      <c r="C43" s="84"/>
      <c r="D43" s="103" t="str">
        <f t="shared" si="0"/>
        <v/>
      </c>
      <c r="E43" s="104" t="e">
        <f t="shared" si="20"/>
        <v>#N/A</v>
      </c>
      <c r="F43" s="105" t="str">
        <f t="shared" si="9"/>
        <v/>
      </c>
      <c r="G43" s="106" t="str">
        <f t="shared" si="1"/>
        <v/>
      </c>
      <c r="H43" s="107" t="str">
        <f t="shared" si="10"/>
        <v/>
      </c>
      <c r="I43" s="108" t="str">
        <f t="shared" si="2"/>
        <v/>
      </c>
      <c r="J43" s="90"/>
      <c r="K43" s="109" t="str">
        <f t="shared" si="18"/>
        <v/>
      </c>
      <c r="L43" s="104" t="e">
        <f t="shared" si="11"/>
        <v>#N/A</v>
      </c>
      <c r="M43" s="110" t="str">
        <f t="shared" si="12"/>
        <v/>
      </c>
      <c r="N43" s="104" t="str">
        <f t="shared" si="3"/>
        <v/>
      </c>
      <c r="O43" s="105" t="str">
        <f t="shared" si="13"/>
        <v/>
      </c>
      <c r="P43" s="108" t="str">
        <f t="shared" si="4"/>
        <v/>
      </c>
      <c r="Q43" s="105" t="str">
        <f t="shared" si="14"/>
        <v/>
      </c>
      <c r="R43" s="108" t="str">
        <f t="shared" si="5"/>
        <v/>
      </c>
      <c r="S43" s="105" t="str">
        <f t="shared" si="15"/>
        <v/>
      </c>
      <c r="T43" s="108" t="str">
        <f t="shared" si="6"/>
        <v/>
      </c>
      <c r="U43" s="105" t="str">
        <f t="shared" si="16"/>
        <v/>
      </c>
      <c r="V43" s="108" t="str">
        <f t="shared" si="7"/>
        <v/>
      </c>
      <c r="W43" s="105" t="str">
        <f t="shared" si="17"/>
        <v/>
      </c>
      <c r="X43" s="104" t="str">
        <f t="shared" si="8"/>
        <v/>
      </c>
      <c r="Y43" s="100"/>
      <c r="Z43" s="101"/>
      <c r="AC43" s="81" t="e">
        <f>VLOOKUP(B43,栄養データ!$A$2:$J$482,1,)</f>
        <v>#N/A</v>
      </c>
      <c r="AD43" s="81" t="e">
        <f>VLOOKUP(B43,栄養データ!$A$2:$J$482,3,)</f>
        <v>#N/A</v>
      </c>
      <c r="AE43" s="81" t="e">
        <f>VLOOKUP(B43,栄養データ!$A$2:$J$482,4,)</f>
        <v>#N/A</v>
      </c>
      <c r="AF43" s="81" t="e">
        <f>VLOOKUP(B43,栄養データ!$A$2:$K$482,11,)</f>
        <v>#N/A</v>
      </c>
      <c r="AG43" s="81" t="e">
        <f>VLOOKUP(B43,栄養データ!$A$2:$J$482,5,)</f>
        <v>#N/A</v>
      </c>
      <c r="AH43" s="81" t="e">
        <f>VLOOKUP(B43,栄養データ!$A$2:$J$482,6,)</f>
        <v>#N/A</v>
      </c>
      <c r="AI43" s="81" t="e">
        <f>VLOOKUP(B43,栄養データ!$A$2:$J$482,7,)</f>
        <v>#N/A</v>
      </c>
      <c r="AJ43" s="81" t="e">
        <f>VLOOKUP(B43,栄養データ!$A$2:$J$482,8,)</f>
        <v>#N/A</v>
      </c>
      <c r="AK43" s="81" t="e">
        <f>VLOOKUP(B43,栄養データ!$A$2:$J$482,9,)</f>
        <v>#N/A</v>
      </c>
      <c r="AL43" s="81" t="e">
        <f>VLOOKUP(B43,栄養データ!$A$2:$J$482,10,)</f>
        <v>#N/A</v>
      </c>
    </row>
    <row r="44" spans="1:38" ht="14.25" customHeight="1" x14ac:dyDescent="0.25">
      <c r="A44" s="111"/>
      <c r="B44" s="83"/>
      <c r="C44" s="112"/>
      <c r="D44" s="85" t="str">
        <f>IF(B44="","",E44)</f>
        <v/>
      </c>
      <c r="E44" s="86" t="e">
        <f>IF(AD44="","",AD44)</f>
        <v>#N/A</v>
      </c>
      <c r="F44" s="87" t="str">
        <f>G44</f>
        <v/>
      </c>
      <c r="G44" s="73" t="str">
        <f>IF(B44="","",J44/((100-K44)/100))</f>
        <v/>
      </c>
      <c r="H44" s="88" t="str">
        <f>I44</f>
        <v/>
      </c>
      <c r="I44" s="89" t="str">
        <f>IF(B44="","",ROUND(G44*AF44,1))</f>
        <v/>
      </c>
      <c r="J44" s="113"/>
      <c r="K44" s="81" t="str">
        <f>IF(B44="","",L44)</f>
        <v/>
      </c>
      <c r="L44" s="86" t="e">
        <f>AE44</f>
        <v>#N/A</v>
      </c>
      <c r="M44" s="91" t="str">
        <f>N44</f>
        <v/>
      </c>
      <c r="N44" s="86" t="str">
        <f>IF(B44="","",ROUND((J44*AG44)/100,0))</f>
        <v/>
      </c>
      <c r="O44" s="87" t="str">
        <f>P44</f>
        <v/>
      </c>
      <c r="P44" s="89" t="str">
        <f>IF(B44="","",ROUND((J44*AH44)/100,1))</f>
        <v/>
      </c>
      <c r="Q44" s="87" t="str">
        <f>R44</f>
        <v/>
      </c>
      <c r="R44" s="89" t="str">
        <f>IF(B44="","",ROUND((J44*AI44)/100,1))</f>
        <v/>
      </c>
      <c r="S44" s="87" t="str">
        <f>T44</f>
        <v/>
      </c>
      <c r="T44" s="89" t="str">
        <f>IF(B44="","",ROUND((J44*AJ44)/100,1))</f>
        <v/>
      </c>
      <c r="U44" s="87" t="str">
        <f>V44</f>
        <v/>
      </c>
      <c r="V44" s="89" t="str">
        <f>IF(B44="","",ROUND((J44*AK44)/100,1))</f>
        <v/>
      </c>
      <c r="W44" s="87" t="str">
        <f>X44</f>
        <v/>
      </c>
      <c r="X44" s="86" t="str">
        <f>IF(B44="","",ROUND((J44*AL44)/100,1))</f>
        <v/>
      </c>
      <c r="Y44" s="113"/>
      <c r="Z44" s="114"/>
      <c r="AC44" s="81" t="e">
        <f>VLOOKUP(B44,栄養データ!$A$2:$J$482,1,)</f>
        <v>#N/A</v>
      </c>
      <c r="AD44" s="81" t="e">
        <f>VLOOKUP(B44,栄養データ!$A$2:$J$482,3,)</f>
        <v>#N/A</v>
      </c>
      <c r="AE44" s="81" t="e">
        <f>VLOOKUP(B44,栄養データ!$A$2:$J$482,4,)</f>
        <v>#N/A</v>
      </c>
      <c r="AF44" s="81" t="e">
        <f>VLOOKUP(B44,栄養データ!$A$2:$K$482,11,)</f>
        <v>#N/A</v>
      </c>
      <c r="AG44" s="81" t="e">
        <f>VLOOKUP(B44,栄養データ!$A$2:$J$482,5,)</f>
        <v>#N/A</v>
      </c>
      <c r="AH44" s="81" t="e">
        <f>VLOOKUP(B44,栄養データ!$A$2:$J$482,6,)</f>
        <v>#N/A</v>
      </c>
      <c r="AI44" s="81" t="e">
        <f>VLOOKUP(B44,栄養データ!$A$2:$J$482,7,)</f>
        <v>#N/A</v>
      </c>
      <c r="AJ44" s="81" t="e">
        <f>VLOOKUP(B44,栄養データ!$A$2:$J$482,8,)</f>
        <v>#N/A</v>
      </c>
      <c r="AK44" s="81" t="e">
        <f>VLOOKUP(B44,栄養データ!$A$2:$J$482,9,)</f>
        <v>#N/A</v>
      </c>
      <c r="AL44" s="81" t="e">
        <f>VLOOKUP(B44,栄養データ!$A$2:$J$482,10,)</f>
        <v>#N/A</v>
      </c>
    </row>
    <row r="45" spans="1:38" ht="14.25" customHeight="1" x14ac:dyDescent="0.25">
      <c r="A45" s="82"/>
      <c r="B45" s="83"/>
      <c r="C45" s="84"/>
      <c r="D45" s="85" t="str">
        <f>IF(B45="","",E45)</f>
        <v/>
      </c>
      <c r="E45" s="86" t="e">
        <f>IF(AD45="","",AD45)</f>
        <v>#N/A</v>
      </c>
      <c r="F45" s="87" t="str">
        <f>G45</f>
        <v/>
      </c>
      <c r="G45" s="73" t="str">
        <f>IF(B45="","",J45/((100-K45)/100))</f>
        <v/>
      </c>
      <c r="H45" s="88" t="str">
        <f>I45</f>
        <v/>
      </c>
      <c r="I45" s="89" t="str">
        <f>IF(B45="","",ROUND(G45*AF45,1))</f>
        <v/>
      </c>
      <c r="J45" s="90"/>
      <c r="K45" s="81" t="str">
        <f>IF(B45="","",L45)</f>
        <v/>
      </c>
      <c r="L45" s="86" t="e">
        <f>AE45</f>
        <v>#N/A</v>
      </c>
      <c r="M45" s="91" t="str">
        <f>N45</f>
        <v/>
      </c>
      <c r="N45" s="86" t="str">
        <f>IF(B45="","",ROUND((J45*AG45)/100,0))</f>
        <v/>
      </c>
      <c r="O45" s="87" t="str">
        <f>P45</f>
        <v/>
      </c>
      <c r="P45" s="89" t="str">
        <f>IF(B45="","",ROUND((J45*AH45)/100,1))</f>
        <v/>
      </c>
      <c r="Q45" s="87" t="str">
        <f>R45</f>
        <v/>
      </c>
      <c r="R45" s="89" t="str">
        <f>IF(B45="","",ROUND((J45*AI45)/100,1))</f>
        <v/>
      </c>
      <c r="S45" s="87" t="str">
        <f>T45</f>
        <v/>
      </c>
      <c r="T45" s="89" t="str">
        <f>IF(B45="","",ROUND((J45*AJ45)/100,1))</f>
        <v/>
      </c>
      <c r="U45" s="87" t="str">
        <f>V45</f>
        <v/>
      </c>
      <c r="V45" s="89" t="str">
        <f>IF(B45="","",ROUND((J45*AK45)/100,1))</f>
        <v/>
      </c>
      <c r="W45" s="87" t="str">
        <f>X45</f>
        <v/>
      </c>
      <c r="X45" s="86" t="str">
        <f>IF(B45="","",ROUND((J45*AL45)/100,1))</f>
        <v/>
      </c>
      <c r="Y45" s="92"/>
      <c r="Z45" s="93"/>
      <c r="AC45" s="81" t="e">
        <f>VLOOKUP(B45,栄養データ!$A$2:$J$482,1,)</f>
        <v>#N/A</v>
      </c>
      <c r="AD45" s="81" t="e">
        <f>VLOOKUP(B45,栄養データ!$A$2:$J$482,3,)</f>
        <v>#N/A</v>
      </c>
      <c r="AE45" s="81" t="e">
        <f>VLOOKUP(B45,栄養データ!$A$2:$J$482,4,)</f>
        <v>#N/A</v>
      </c>
      <c r="AF45" s="81" t="e">
        <f>VLOOKUP(B45,栄養データ!$A$2:$K$482,11,)</f>
        <v>#N/A</v>
      </c>
      <c r="AG45" s="81" t="e">
        <f>VLOOKUP(B45,栄養データ!$A$2:$J$482,5,)</f>
        <v>#N/A</v>
      </c>
      <c r="AH45" s="81" t="e">
        <f>VLOOKUP(B45,栄養データ!$A$2:$J$482,6,)</f>
        <v>#N/A</v>
      </c>
      <c r="AI45" s="81" t="e">
        <f>VLOOKUP(B45,栄養データ!$A$2:$J$482,7,)</f>
        <v>#N/A</v>
      </c>
      <c r="AJ45" s="81" t="e">
        <f>VLOOKUP(B45,栄養データ!$A$2:$J$482,8,)</f>
        <v>#N/A</v>
      </c>
      <c r="AK45" s="81" t="e">
        <f>VLOOKUP(B45,栄養データ!$A$2:$J$482,9,)</f>
        <v>#N/A</v>
      </c>
      <c r="AL45" s="81" t="e">
        <f>VLOOKUP(B45,栄養データ!$A$2:$J$482,10,)</f>
        <v>#N/A</v>
      </c>
    </row>
    <row r="46" spans="1:38" ht="14.25" customHeight="1" thickBot="1" x14ac:dyDescent="0.3">
      <c r="A46" s="115"/>
      <c r="B46" s="116"/>
      <c r="C46" s="117"/>
      <c r="D46" s="118" t="str">
        <f>IF(B46="","",E46)</f>
        <v/>
      </c>
      <c r="E46" s="119" t="e">
        <f>IF(AD46="","",AD46)</f>
        <v>#N/A</v>
      </c>
      <c r="F46" s="120" t="str">
        <f>G46</f>
        <v/>
      </c>
      <c r="G46" s="121" t="str">
        <f>IF(B46="","",J46/((100-K46)/100))</f>
        <v/>
      </c>
      <c r="H46" s="122" t="str">
        <f>I46</f>
        <v/>
      </c>
      <c r="I46" s="123" t="str">
        <f>IF(B46="","",ROUND(G46*AF46,1))</f>
        <v/>
      </c>
      <c r="J46" s="124"/>
      <c r="K46" s="125" t="str">
        <f>IF(B46="","",L46)</f>
        <v/>
      </c>
      <c r="L46" s="119" t="e">
        <f>AE46</f>
        <v>#N/A</v>
      </c>
      <c r="M46" s="126" t="str">
        <f>N46</f>
        <v/>
      </c>
      <c r="N46" s="119" t="str">
        <f>IF(B46="","",ROUND((J46*AG46)/100,0))</f>
        <v/>
      </c>
      <c r="O46" s="120" t="str">
        <f>P46</f>
        <v/>
      </c>
      <c r="P46" s="123" t="str">
        <f>IF(B46="","",ROUND((J46*AH46)/100,1))</f>
        <v/>
      </c>
      <c r="Q46" s="120" t="str">
        <f>R46</f>
        <v/>
      </c>
      <c r="R46" s="123" t="str">
        <f>IF(B46="","",ROUND((J46*AI46)/100,1))</f>
        <v/>
      </c>
      <c r="S46" s="120" t="str">
        <f>T46</f>
        <v/>
      </c>
      <c r="T46" s="123" t="str">
        <f>IF(B46="","",ROUND((J46*AJ46)/100,1))</f>
        <v/>
      </c>
      <c r="U46" s="120" t="str">
        <f>V46</f>
        <v/>
      </c>
      <c r="V46" s="123" t="str">
        <f>IF(B46="","",ROUND((J46*AK46)/100,1))</f>
        <v/>
      </c>
      <c r="W46" s="120" t="str">
        <f>X46</f>
        <v/>
      </c>
      <c r="X46" s="119" t="str">
        <f>IF(B46="","",ROUND((J46*AL46)/100,1))</f>
        <v/>
      </c>
      <c r="Y46" s="127"/>
      <c r="Z46" s="128"/>
      <c r="AC46" s="81" t="e">
        <f>VLOOKUP(B46,栄養データ!$A$2:$J$482,1,)</f>
        <v>#N/A</v>
      </c>
      <c r="AD46" s="81" t="e">
        <f>VLOOKUP(B46,栄養データ!$A$2:$J$482,3,)</f>
        <v>#N/A</v>
      </c>
      <c r="AE46" s="81" t="e">
        <f>VLOOKUP(B46,栄養データ!$A$2:$J$482,4,)</f>
        <v>#N/A</v>
      </c>
      <c r="AF46" s="81" t="e">
        <f>VLOOKUP(B46,栄養データ!$A$2:$K$482,11,)</f>
        <v>#N/A</v>
      </c>
      <c r="AG46" s="81" t="e">
        <f>VLOOKUP(B46,栄養データ!$A$2:$J$482,5,)</f>
        <v>#N/A</v>
      </c>
      <c r="AH46" s="81" t="e">
        <f>VLOOKUP(B46,栄養データ!$A$2:$J$482,6,)</f>
        <v>#N/A</v>
      </c>
      <c r="AI46" s="81" t="e">
        <f>VLOOKUP(B46,栄養データ!$A$2:$J$482,7,)</f>
        <v>#N/A</v>
      </c>
      <c r="AJ46" s="81" t="e">
        <f>VLOOKUP(B46,栄養データ!$A$2:$J$482,8,)</f>
        <v>#N/A</v>
      </c>
      <c r="AK46" s="81" t="e">
        <f>VLOOKUP(B46,栄養データ!$A$2:$J$482,9,)</f>
        <v>#N/A</v>
      </c>
      <c r="AL46" s="81" t="e">
        <f>VLOOKUP(B46,栄養データ!$A$2:$J$482,10,)</f>
        <v>#N/A</v>
      </c>
    </row>
    <row r="47" spans="1:38" ht="14.25" customHeight="1" x14ac:dyDescent="0.25">
      <c r="A47" s="67"/>
      <c r="B47" s="129"/>
      <c r="C47" s="69"/>
      <c r="D47" s="70" t="str">
        <f>IF(B47="","",E47)</f>
        <v/>
      </c>
      <c r="E47" s="71" t="e">
        <f>IF(AD47="","",AD47)</f>
        <v>#N/A</v>
      </c>
      <c r="F47" s="72" t="str">
        <f>G47</f>
        <v/>
      </c>
      <c r="G47" s="130" t="str">
        <f>IF(B47="","",J47/((100-K47)/100))</f>
        <v/>
      </c>
      <c r="H47" s="74" t="str">
        <f>I47</f>
        <v/>
      </c>
      <c r="I47" s="75" t="str">
        <f>IF(B47="","",ROUND(G47*AF47,1))</f>
        <v/>
      </c>
      <c r="J47" s="76"/>
      <c r="K47" s="77" t="str">
        <f>IF(B47="","",L47)</f>
        <v/>
      </c>
      <c r="L47" s="71" t="e">
        <f>AE47</f>
        <v>#N/A</v>
      </c>
      <c r="M47" s="78" t="str">
        <f>N47</f>
        <v/>
      </c>
      <c r="N47" s="71" t="str">
        <f>IF(B47="","",ROUND((J47*AG47)/100,0))</f>
        <v/>
      </c>
      <c r="O47" s="72" t="str">
        <f>P47</f>
        <v/>
      </c>
      <c r="P47" s="75" t="str">
        <f>IF(B47="","",ROUND((J47*AH47)/100,1))</f>
        <v/>
      </c>
      <c r="Q47" s="72" t="str">
        <f>R47</f>
        <v/>
      </c>
      <c r="R47" s="75" t="str">
        <f>IF(B47="","",ROUND((J47*AI47)/100,1))</f>
        <v/>
      </c>
      <c r="S47" s="72" t="str">
        <f>T47</f>
        <v/>
      </c>
      <c r="T47" s="75" t="str">
        <f>IF(B47="","",ROUND((J47*AJ47)/100,1))</f>
        <v/>
      </c>
      <c r="U47" s="72" t="str">
        <f>V47</f>
        <v/>
      </c>
      <c r="V47" s="75" t="str">
        <f>IF(B47="","",ROUND((J47*AK47)/100,1))</f>
        <v/>
      </c>
      <c r="W47" s="72" t="str">
        <f>X47</f>
        <v/>
      </c>
      <c r="X47" s="71" t="str">
        <f>IF(B47="","",ROUND((J47*AL47)/100,1))</f>
        <v/>
      </c>
      <c r="Y47" s="79"/>
      <c r="Z47" s="131"/>
      <c r="AC47" s="81" t="e">
        <f>VLOOKUP(B47,栄養データ!$A$2:$J$482,1,)</f>
        <v>#N/A</v>
      </c>
      <c r="AD47" s="81" t="e">
        <f>VLOOKUP(B47,栄養データ!$A$2:$J$482,3,)</f>
        <v>#N/A</v>
      </c>
      <c r="AE47" s="81" t="e">
        <f>VLOOKUP(B47,栄養データ!$A$2:$J$482,4,)</f>
        <v>#N/A</v>
      </c>
      <c r="AF47" s="81" t="e">
        <f>VLOOKUP(B47,栄養データ!$A$2:$K$482,11,)</f>
        <v>#N/A</v>
      </c>
      <c r="AG47" s="81" t="e">
        <f>VLOOKUP(B47,栄養データ!$A$2:$J$482,5,)</f>
        <v>#N/A</v>
      </c>
      <c r="AH47" s="81" t="e">
        <f>VLOOKUP(B47,栄養データ!$A$2:$J$482,6,)</f>
        <v>#N/A</v>
      </c>
      <c r="AI47" s="81" t="e">
        <f>VLOOKUP(B47,栄養データ!$A$2:$J$482,7,)</f>
        <v>#N/A</v>
      </c>
      <c r="AJ47" s="81" t="e">
        <f>VLOOKUP(B47,栄養データ!$A$2:$J$482,8,)</f>
        <v>#N/A</v>
      </c>
      <c r="AK47" s="81" t="e">
        <f>VLOOKUP(B47,栄養データ!$A$2:$J$482,9,)</f>
        <v>#N/A</v>
      </c>
      <c r="AL47" s="81" t="e">
        <f>VLOOKUP(B47,栄養データ!$A$2:$J$482,10,)</f>
        <v>#N/A</v>
      </c>
    </row>
    <row r="48" spans="1:38" ht="14.25" customHeight="1" x14ac:dyDescent="0.25">
      <c r="A48" s="82"/>
      <c r="B48" s="83"/>
      <c r="C48" s="84"/>
      <c r="D48" s="85" t="str">
        <f t="shared" ref="D48:D81" si="21">IF(B48="","",E48)</f>
        <v/>
      </c>
      <c r="E48" s="86" t="e">
        <f t="shared" ref="E48:E81" si="22">IF(AD48="","",AD48)</f>
        <v>#N/A</v>
      </c>
      <c r="F48" s="87" t="str">
        <f t="shared" ref="F48:F81" si="23">G48</f>
        <v/>
      </c>
      <c r="G48" s="73" t="str">
        <f t="shared" ref="G48:G81" si="24">IF(B48="","",J48/((100-K48)/100))</f>
        <v/>
      </c>
      <c r="H48" s="88" t="str">
        <f t="shared" ref="H48:H81" si="25">I48</f>
        <v/>
      </c>
      <c r="I48" s="89" t="str">
        <f t="shared" ref="I48:I81" si="26">IF(B48="","",ROUND(G48*AF48,1))</f>
        <v/>
      </c>
      <c r="J48" s="90"/>
      <c r="K48" s="81" t="str">
        <f t="shared" ref="K48:K54" si="27">IF(B48="","",L48)</f>
        <v/>
      </c>
      <c r="L48" s="86" t="e">
        <f t="shared" ref="L48:L81" si="28">AE48</f>
        <v>#N/A</v>
      </c>
      <c r="M48" s="91" t="str">
        <f t="shared" ref="M48:M81" si="29">N48</f>
        <v/>
      </c>
      <c r="N48" s="86" t="str">
        <f t="shared" ref="N48:N81" si="30">IF(B48="","",ROUND((J48*AG48)/100,0))</f>
        <v/>
      </c>
      <c r="O48" s="87" t="str">
        <f t="shared" ref="O48:O81" si="31">P48</f>
        <v/>
      </c>
      <c r="P48" s="89" t="str">
        <f t="shared" ref="P48:P81" si="32">IF(B48="","",ROUND((J48*AH48)/100,1))</f>
        <v/>
      </c>
      <c r="Q48" s="87" t="str">
        <f t="shared" ref="Q48:Q81" si="33">R48</f>
        <v/>
      </c>
      <c r="R48" s="89" t="str">
        <f t="shared" ref="R48:R81" si="34">IF(B48="","",ROUND((J48*AI48)/100,1))</f>
        <v/>
      </c>
      <c r="S48" s="87" t="str">
        <f t="shared" ref="S48:S81" si="35">T48</f>
        <v/>
      </c>
      <c r="T48" s="89" t="str">
        <f t="shared" ref="T48:T81" si="36">IF(B48="","",ROUND((J48*AJ48)/100,1))</f>
        <v/>
      </c>
      <c r="U48" s="87" t="str">
        <f t="shared" ref="U48:U81" si="37">V48</f>
        <v/>
      </c>
      <c r="V48" s="89" t="str">
        <f t="shared" ref="V48:V81" si="38">IF(B48="","",ROUND((J48*AK48)/100,1))</f>
        <v/>
      </c>
      <c r="W48" s="87" t="str">
        <f t="shared" ref="W48:W81" si="39">X48</f>
        <v/>
      </c>
      <c r="X48" s="86" t="str">
        <f t="shared" ref="X48:X81" si="40">IF(B48="","",ROUND((J48*AL48)/100,1))</f>
        <v/>
      </c>
      <c r="Y48" s="92"/>
      <c r="Z48" s="93"/>
      <c r="AC48" s="81" t="e">
        <f>VLOOKUP(B48,栄養データ!$A$2:$J$482,1,)</f>
        <v>#N/A</v>
      </c>
      <c r="AD48" s="81" t="e">
        <f>VLOOKUP(B48,栄養データ!$A$2:$J$482,3,)</f>
        <v>#N/A</v>
      </c>
      <c r="AE48" s="81" t="e">
        <f>VLOOKUP(B48,栄養データ!$A$2:$J$482,4,)</f>
        <v>#N/A</v>
      </c>
      <c r="AF48" s="81" t="e">
        <f>VLOOKUP(B48,栄養データ!$A$2:$K$482,11,)</f>
        <v>#N/A</v>
      </c>
      <c r="AG48" s="81" t="e">
        <f>VLOOKUP(B48,栄養データ!$A$2:$J$482,5,)</f>
        <v>#N/A</v>
      </c>
      <c r="AH48" s="81" t="e">
        <f>VLOOKUP(B48,栄養データ!$A$2:$J$482,6,)</f>
        <v>#N/A</v>
      </c>
      <c r="AI48" s="81" t="e">
        <f>VLOOKUP(B48,栄養データ!$A$2:$J$482,7,)</f>
        <v>#N/A</v>
      </c>
      <c r="AJ48" s="81" t="e">
        <f>VLOOKUP(B48,栄養データ!$A$2:$J$482,8,)</f>
        <v>#N/A</v>
      </c>
      <c r="AK48" s="81" t="e">
        <f>VLOOKUP(B48,栄養データ!$A$2:$J$482,9,)</f>
        <v>#N/A</v>
      </c>
      <c r="AL48" s="81" t="e">
        <f>VLOOKUP(B48,栄養データ!$A$2:$J$482,10,)</f>
        <v>#N/A</v>
      </c>
    </row>
    <row r="49" spans="1:38" ht="14.25" customHeight="1" x14ac:dyDescent="0.25">
      <c r="A49" s="82"/>
      <c r="B49" s="83"/>
      <c r="C49" s="84"/>
      <c r="D49" s="85" t="str">
        <f t="shared" si="21"/>
        <v/>
      </c>
      <c r="E49" s="86" t="e">
        <f t="shared" si="22"/>
        <v>#N/A</v>
      </c>
      <c r="F49" s="87" t="str">
        <f t="shared" si="23"/>
        <v/>
      </c>
      <c r="G49" s="73" t="str">
        <f t="shared" si="24"/>
        <v/>
      </c>
      <c r="H49" s="88" t="str">
        <f t="shared" si="25"/>
        <v/>
      </c>
      <c r="I49" s="89" t="str">
        <f t="shared" si="26"/>
        <v/>
      </c>
      <c r="J49" s="90"/>
      <c r="K49" s="81" t="str">
        <f t="shared" si="27"/>
        <v/>
      </c>
      <c r="L49" s="86" t="e">
        <f t="shared" si="28"/>
        <v>#N/A</v>
      </c>
      <c r="M49" s="91" t="str">
        <f t="shared" si="29"/>
        <v/>
      </c>
      <c r="N49" s="86" t="str">
        <f t="shared" si="30"/>
        <v/>
      </c>
      <c r="O49" s="87" t="str">
        <f t="shared" si="31"/>
        <v/>
      </c>
      <c r="P49" s="89" t="str">
        <f t="shared" si="32"/>
        <v/>
      </c>
      <c r="Q49" s="87" t="str">
        <f t="shared" si="33"/>
        <v/>
      </c>
      <c r="R49" s="89" t="str">
        <f t="shared" si="34"/>
        <v/>
      </c>
      <c r="S49" s="87" t="str">
        <f t="shared" si="35"/>
        <v/>
      </c>
      <c r="T49" s="89" t="str">
        <f t="shared" si="36"/>
        <v/>
      </c>
      <c r="U49" s="87" t="str">
        <f t="shared" si="37"/>
        <v/>
      </c>
      <c r="V49" s="89" t="str">
        <f t="shared" si="38"/>
        <v/>
      </c>
      <c r="W49" s="87" t="str">
        <f t="shared" si="39"/>
        <v/>
      </c>
      <c r="X49" s="86" t="str">
        <f t="shared" si="40"/>
        <v/>
      </c>
      <c r="Y49" s="92"/>
      <c r="Z49" s="93"/>
      <c r="AC49" s="81" t="e">
        <f>VLOOKUP(B49,栄養データ!$A$2:$J$482,1,)</f>
        <v>#N/A</v>
      </c>
      <c r="AD49" s="81" t="e">
        <f>VLOOKUP(B49,栄養データ!$A$2:$J$482,3,)</f>
        <v>#N/A</v>
      </c>
      <c r="AE49" s="81" t="e">
        <f>VLOOKUP(B49,栄養データ!$A$2:$J$482,4,)</f>
        <v>#N/A</v>
      </c>
      <c r="AF49" s="81" t="e">
        <f>VLOOKUP(B49,栄養データ!$A$2:$K$482,11,)</f>
        <v>#N/A</v>
      </c>
      <c r="AG49" s="81" t="e">
        <f>VLOOKUP(B49,栄養データ!$A$2:$J$482,5,)</f>
        <v>#N/A</v>
      </c>
      <c r="AH49" s="81" t="e">
        <f>VLOOKUP(B49,栄養データ!$A$2:$J$482,6,)</f>
        <v>#N/A</v>
      </c>
      <c r="AI49" s="81" t="e">
        <f>VLOOKUP(B49,栄養データ!$A$2:$J$482,7,)</f>
        <v>#N/A</v>
      </c>
      <c r="AJ49" s="81" t="e">
        <f>VLOOKUP(B49,栄養データ!$A$2:$J$482,8,)</f>
        <v>#N/A</v>
      </c>
      <c r="AK49" s="81" t="e">
        <f>VLOOKUP(B49,栄養データ!$A$2:$J$482,9,)</f>
        <v>#N/A</v>
      </c>
      <c r="AL49" s="81" t="e">
        <f>VLOOKUP(B49,栄養データ!$A$2:$J$482,10,)</f>
        <v>#N/A</v>
      </c>
    </row>
    <row r="50" spans="1:38" ht="14.25" customHeight="1" x14ac:dyDescent="0.25">
      <c r="A50" s="82"/>
      <c r="B50" s="83"/>
      <c r="C50" s="84"/>
      <c r="D50" s="85" t="str">
        <f t="shared" si="21"/>
        <v/>
      </c>
      <c r="E50" s="86" t="e">
        <f t="shared" si="22"/>
        <v>#N/A</v>
      </c>
      <c r="F50" s="87" t="str">
        <f t="shared" si="23"/>
        <v/>
      </c>
      <c r="G50" s="73" t="str">
        <f t="shared" si="24"/>
        <v/>
      </c>
      <c r="H50" s="88" t="str">
        <f t="shared" si="25"/>
        <v/>
      </c>
      <c r="I50" s="89" t="str">
        <f t="shared" si="26"/>
        <v/>
      </c>
      <c r="J50" s="90"/>
      <c r="K50" s="81" t="str">
        <f t="shared" si="27"/>
        <v/>
      </c>
      <c r="L50" s="86" t="e">
        <f t="shared" si="28"/>
        <v>#N/A</v>
      </c>
      <c r="M50" s="91" t="str">
        <f t="shared" si="29"/>
        <v/>
      </c>
      <c r="N50" s="86" t="str">
        <f t="shared" si="30"/>
        <v/>
      </c>
      <c r="O50" s="87" t="str">
        <f t="shared" si="31"/>
        <v/>
      </c>
      <c r="P50" s="89" t="str">
        <f t="shared" si="32"/>
        <v/>
      </c>
      <c r="Q50" s="87" t="str">
        <f t="shared" si="33"/>
        <v/>
      </c>
      <c r="R50" s="89" t="str">
        <f t="shared" si="34"/>
        <v/>
      </c>
      <c r="S50" s="87" t="str">
        <f t="shared" si="35"/>
        <v/>
      </c>
      <c r="T50" s="89" t="str">
        <f t="shared" si="36"/>
        <v/>
      </c>
      <c r="U50" s="87" t="str">
        <f t="shared" si="37"/>
        <v/>
      </c>
      <c r="V50" s="89" t="str">
        <f t="shared" si="38"/>
        <v/>
      </c>
      <c r="W50" s="87" t="str">
        <f t="shared" si="39"/>
        <v/>
      </c>
      <c r="X50" s="86" t="str">
        <f t="shared" si="40"/>
        <v/>
      </c>
      <c r="Y50" s="92"/>
      <c r="Z50" s="95"/>
      <c r="AC50" s="81" t="e">
        <f>VLOOKUP(B50,栄養データ!$A$2:$J$482,1,)</f>
        <v>#N/A</v>
      </c>
      <c r="AD50" s="81" t="e">
        <f>VLOOKUP(B50,栄養データ!$A$2:$J$482,3,)</f>
        <v>#N/A</v>
      </c>
      <c r="AE50" s="81" t="e">
        <f>VLOOKUP(B50,栄養データ!$A$2:$J$482,4,)</f>
        <v>#N/A</v>
      </c>
      <c r="AF50" s="81" t="e">
        <f>VLOOKUP(B50,栄養データ!$A$2:$K$482,11,)</f>
        <v>#N/A</v>
      </c>
      <c r="AG50" s="81" t="e">
        <f>VLOOKUP(B50,栄養データ!$A$2:$J$482,5,)</f>
        <v>#N/A</v>
      </c>
      <c r="AH50" s="81" t="e">
        <f>VLOOKUP(B50,栄養データ!$A$2:$J$482,6,)</f>
        <v>#N/A</v>
      </c>
      <c r="AI50" s="81" t="e">
        <f>VLOOKUP(B50,栄養データ!$A$2:$J$482,7,)</f>
        <v>#N/A</v>
      </c>
      <c r="AJ50" s="81" t="e">
        <f>VLOOKUP(B50,栄養データ!$A$2:$J$482,8,)</f>
        <v>#N/A</v>
      </c>
      <c r="AK50" s="81" t="e">
        <f>VLOOKUP(B50,栄養データ!$A$2:$J$482,9,)</f>
        <v>#N/A</v>
      </c>
      <c r="AL50" s="81" t="e">
        <f>VLOOKUP(B50,栄養データ!$A$2:$J$482,10,)</f>
        <v>#N/A</v>
      </c>
    </row>
    <row r="51" spans="1:38" ht="14.25" customHeight="1" x14ac:dyDescent="0.25">
      <c r="A51" s="82"/>
      <c r="B51" s="83"/>
      <c r="C51" s="84"/>
      <c r="D51" s="85" t="str">
        <f t="shared" si="21"/>
        <v/>
      </c>
      <c r="E51" s="86" t="e">
        <f t="shared" si="22"/>
        <v>#N/A</v>
      </c>
      <c r="F51" s="87" t="str">
        <f t="shared" si="23"/>
        <v/>
      </c>
      <c r="G51" s="73" t="str">
        <f t="shared" si="24"/>
        <v/>
      </c>
      <c r="H51" s="88" t="str">
        <f t="shared" si="25"/>
        <v/>
      </c>
      <c r="I51" s="89" t="str">
        <f t="shared" si="26"/>
        <v/>
      </c>
      <c r="J51" s="90"/>
      <c r="K51" s="81" t="str">
        <f t="shared" si="27"/>
        <v/>
      </c>
      <c r="L51" s="86" t="e">
        <f t="shared" si="28"/>
        <v>#N/A</v>
      </c>
      <c r="M51" s="91" t="str">
        <f t="shared" si="29"/>
        <v/>
      </c>
      <c r="N51" s="86" t="str">
        <f t="shared" si="30"/>
        <v/>
      </c>
      <c r="O51" s="87" t="str">
        <f t="shared" si="31"/>
        <v/>
      </c>
      <c r="P51" s="89" t="str">
        <f t="shared" si="32"/>
        <v/>
      </c>
      <c r="Q51" s="87" t="str">
        <f t="shared" si="33"/>
        <v/>
      </c>
      <c r="R51" s="89" t="str">
        <f t="shared" si="34"/>
        <v/>
      </c>
      <c r="S51" s="87" t="str">
        <f t="shared" si="35"/>
        <v/>
      </c>
      <c r="T51" s="89" t="str">
        <f t="shared" si="36"/>
        <v/>
      </c>
      <c r="U51" s="87" t="str">
        <f t="shared" si="37"/>
        <v/>
      </c>
      <c r="V51" s="89" t="str">
        <f t="shared" si="38"/>
        <v/>
      </c>
      <c r="W51" s="87" t="str">
        <f t="shared" si="39"/>
        <v/>
      </c>
      <c r="X51" s="86" t="str">
        <f t="shared" si="40"/>
        <v/>
      </c>
      <c r="Y51" s="92"/>
      <c r="Z51" s="95"/>
      <c r="AC51" s="81" t="e">
        <f>VLOOKUP(B51,栄養データ!$A$2:$J$482,1,)</f>
        <v>#N/A</v>
      </c>
      <c r="AD51" s="81" t="e">
        <f>VLOOKUP(B51,栄養データ!$A$2:$J$482,3,)</f>
        <v>#N/A</v>
      </c>
      <c r="AE51" s="81" t="e">
        <f>VLOOKUP(B51,栄養データ!$A$2:$J$482,4,)</f>
        <v>#N/A</v>
      </c>
      <c r="AF51" s="81" t="e">
        <f>VLOOKUP(B51,栄養データ!$A$2:$K$482,11,)</f>
        <v>#N/A</v>
      </c>
      <c r="AG51" s="81" t="e">
        <f>VLOOKUP(B51,栄養データ!$A$2:$J$482,5,)</f>
        <v>#N/A</v>
      </c>
      <c r="AH51" s="81" t="e">
        <f>VLOOKUP(B51,栄養データ!$A$2:$J$482,6,)</f>
        <v>#N/A</v>
      </c>
      <c r="AI51" s="81" t="e">
        <f>VLOOKUP(B51,栄養データ!$A$2:$J$482,7,)</f>
        <v>#N/A</v>
      </c>
      <c r="AJ51" s="81" t="e">
        <f>VLOOKUP(B51,栄養データ!$A$2:$J$482,8,)</f>
        <v>#N/A</v>
      </c>
      <c r="AK51" s="81" t="e">
        <f>VLOOKUP(B51,栄養データ!$A$2:$J$482,9,)</f>
        <v>#N/A</v>
      </c>
      <c r="AL51" s="81" t="e">
        <f>VLOOKUP(B51,栄養データ!$A$2:$J$482,10,)</f>
        <v>#N/A</v>
      </c>
    </row>
    <row r="52" spans="1:38" ht="14.25" customHeight="1" x14ac:dyDescent="0.25">
      <c r="A52" s="82"/>
      <c r="B52" s="83"/>
      <c r="C52" s="84"/>
      <c r="D52" s="85" t="str">
        <f t="shared" si="21"/>
        <v/>
      </c>
      <c r="E52" s="86" t="e">
        <f t="shared" si="22"/>
        <v>#N/A</v>
      </c>
      <c r="F52" s="87" t="str">
        <f t="shared" si="23"/>
        <v/>
      </c>
      <c r="G52" s="73" t="str">
        <f t="shared" si="24"/>
        <v/>
      </c>
      <c r="H52" s="88" t="str">
        <f t="shared" si="25"/>
        <v/>
      </c>
      <c r="I52" s="89" t="str">
        <f t="shared" si="26"/>
        <v/>
      </c>
      <c r="J52" s="90"/>
      <c r="K52" s="81" t="str">
        <f t="shared" si="27"/>
        <v/>
      </c>
      <c r="L52" s="86" t="e">
        <f t="shared" si="28"/>
        <v>#N/A</v>
      </c>
      <c r="M52" s="91" t="str">
        <f t="shared" si="29"/>
        <v/>
      </c>
      <c r="N52" s="86" t="str">
        <f t="shared" si="30"/>
        <v/>
      </c>
      <c r="O52" s="87" t="str">
        <f t="shared" si="31"/>
        <v/>
      </c>
      <c r="P52" s="89" t="str">
        <f t="shared" si="32"/>
        <v/>
      </c>
      <c r="Q52" s="87" t="str">
        <f t="shared" si="33"/>
        <v/>
      </c>
      <c r="R52" s="89" t="str">
        <f t="shared" si="34"/>
        <v/>
      </c>
      <c r="S52" s="87" t="str">
        <f t="shared" si="35"/>
        <v/>
      </c>
      <c r="T52" s="89" t="str">
        <f t="shared" si="36"/>
        <v/>
      </c>
      <c r="U52" s="87" t="str">
        <f t="shared" si="37"/>
        <v/>
      </c>
      <c r="V52" s="89" t="str">
        <f t="shared" si="38"/>
        <v/>
      </c>
      <c r="W52" s="87" t="str">
        <f t="shared" si="39"/>
        <v/>
      </c>
      <c r="X52" s="86" t="str">
        <f t="shared" si="40"/>
        <v/>
      </c>
      <c r="Y52" s="92"/>
      <c r="Z52" s="95"/>
      <c r="AC52" s="81" t="e">
        <f>VLOOKUP(B52,栄養データ!$A$2:$J$482,1,)</f>
        <v>#N/A</v>
      </c>
      <c r="AD52" s="81" t="e">
        <f>VLOOKUP(B52,栄養データ!$A$2:$J$482,3,)</f>
        <v>#N/A</v>
      </c>
      <c r="AE52" s="81" t="e">
        <f>VLOOKUP(B52,栄養データ!$A$2:$J$482,4,)</f>
        <v>#N/A</v>
      </c>
      <c r="AF52" s="81" t="e">
        <f>VLOOKUP(B52,栄養データ!$A$2:$K$482,11,)</f>
        <v>#N/A</v>
      </c>
      <c r="AG52" s="81" t="e">
        <f>VLOOKUP(B52,栄養データ!$A$2:$J$482,5,)</f>
        <v>#N/A</v>
      </c>
      <c r="AH52" s="81" t="e">
        <f>VLOOKUP(B52,栄養データ!$A$2:$J$482,6,)</f>
        <v>#N/A</v>
      </c>
      <c r="AI52" s="81" t="e">
        <f>VLOOKUP(B52,栄養データ!$A$2:$J$482,7,)</f>
        <v>#N/A</v>
      </c>
      <c r="AJ52" s="81" t="e">
        <f>VLOOKUP(B52,栄養データ!$A$2:$J$482,8,)</f>
        <v>#N/A</v>
      </c>
      <c r="AK52" s="81" t="e">
        <f>VLOOKUP(B52,栄養データ!$A$2:$J$482,9,)</f>
        <v>#N/A</v>
      </c>
      <c r="AL52" s="81" t="e">
        <f>VLOOKUP(B52,栄養データ!$A$2:$J$482,10,)</f>
        <v>#N/A</v>
      </c>
    </row>
    <row r="53" spans="1:38" ht="14.25" customHeight="1" x14ac:dyDescent="0.25">
      <c r="A53" s="82"/>
      <c r="B53" s="83"/>
      <c r="C53" s="84"/>
      <c r="D53" s="85" t="str">
        <f t="shared" si="21"/>
        <v/>
      </c>
      <c r="E53" s="86" t="e">
        <f t="shared" si="22"/>
        <v>#N/A</v>
      </c>
      <c r="F53" s="87" t="str">
        <f t="shared" si="23"/>
        <v/>
      </c>
      <c r="G53" s="73" t="str">
        <f t="shared" si="24"/>
        <v/>
      </c>
      <c r="H53" s="88" t="str">
        <f t="shared" si="25"/>
        <v/>
      </c>
      <c r="I53" s="89" t="str">
        <f t="shared" si="26"/>
        <v/>
      </c>
      <c r="J53" s="90"/>
      <c r="K53" s="81" t="str">
        <f t="shared" si="27"/>
        <v/>
      </c>
      <c r="L53" s="86" t="e">
        <f t="shared" si="28"/>
        <v>#N/A</v>
      </c>
      <c r="M53" s="91" t="str">
        <f t="shared" si="29"/>
        <v/>
      </c>
      <c r="N53" s="86" t="str">
        <f t="shared" si="30"/>
        <v/>
      </c>
      <c r="O53" s="87" t="str">
        <f t="shared" si="31"/>
        <v/>
      </c>
      <c r="P53" s="89" t="str">
        <f t="shared" si="32"/>
        <v/>
      </c>
      <c r="Q53" s="87" t="str">
        <f t="shared" si="33"/>
        <v/>
      </c>
      <c r="R53" s="89" t="str">
        <f t="shared" si="34"/>
        <v/>
      </c>
      <c r="S53" s="87" t="str">
        <f t="shared" si="35"/>
        <v/>
      </c>
      <c r="T53" s="89" t="str">
        <f t="shared" si="36"/>
        <v/>
      </c>
      <c r="U53" s="87" t="str">
        <f t="shared" si="37"/>
        <v/>
      </c>
      <c r="V53" s="89" t="str">
        <f t="shared" si="38"/>
        <v/>
      </c>
      <c r="W53" s="87" t="str">
        <f t="shared" si="39"/>
        <v/>
      </c>
      <c r="X53" s="86" t="str">
        <f t="shared" si="40"/>
        <v/>
      </c>
      <c r="Y53" s="92"/>
      <c r="Z53" s="96"/>
      <c r="AC53" s="81" t="e">
        <f>VLOOKUP(B53,栄養データ!$A$2:$J$482,1,)</f>
        <v>#N/A</v>
      </c>
      <c r="AD53" s="81" t="e">
        <f>VLOOKUP(B53,栄養データ!$A$2:$J$482,3,)</f>
        <v>#N/A</v>
      </c>
      <c r="AE53" s="81" t="e">
        <f>VLOOKUP(B53,栄養データ!$A$2:$J$482,4,)</f>
        <v>#N/A</v>
      </c>
      <c r="AF53" s="81" t="e">
        <f>VLOOKUP(B53,栄養データ!$A$2:$K$482,11,)</f>
        <v>#N/A</v>
      </c>
      <c r="AG53" s="81" t="e">
        <f>VLOOKUP(B53,栄養データ!$A$2:$J$482,5,)</f>
        <v>#N/A</v>
      </c>
      <c r="AH53" s="81" t="e">
        <f>VLOOKUP(B53,栄養データ!$A$2:$J$482,6,)</f>
        <v>#N/A</v>
      </c>
      <c r="AI53" s="81" t="e">
        <f>VLOOKUP(B53,栄養データ!$A$2:$J$482,7,)</f>
        <v>#N/A</v>
      </c>
      <c r="AJ53" s="81" t="e">
        <f>VLOOKUP(B53,栄養データ!$A$2:$J$482,8,)</f>
        <v>#N/A</v>
      </c>
      <c r="AK53" s="81" t="e">
        <f>VLOOKUP(B53,栄養データ!$A$2:$J$482,9,)</f>
        <v>#N/A</v>
      </c>
      <c r="AL53" s="81" t="e">
        <f>VLOOKUP(B53,栄養データ!$A$2:$J$482,10,)</f>
        <v>#N/A</v>
      </c>
    </row>
    <row r="54" spans="1:38" ht="14.25" customHeight="1" x14ac:dyDescent="0.25">
      <c r="A54" s="82"/>
      <c r="B54" s="83"/>
      <c r="C54" s="84"/>
      <c r="D54" s="85" t="str">
        <f t="shared" si="21"/>
        <v/>
      </c>
      <c r="E54" s="86" t="e">
        <f t="shared" si="22"/>
        <v>#N/A</v>
      </c>
      <c r="F54" s="87" t="str">
        <f t="shared" si="23"/>
        <v/>
      </c>
      <c r="G54" s="73" t="str">
        <f t="shared" si="24"/>
        <v/>
      </c>
      <c r="H54" s="88" t="str">
        <f t="shared" si="25"/>
        <v/>
      </c>
      <c r="I54" s="89" t="str">
        <f t="shared" si="26"/>
        <v/>
      </c>
      <c r="J54" s="90"/>
      <c r="K54" s="81" t="str">
        <f t="shared" si="27"/>
        <v/>
      </c>
      <c r="L54" s="86" t="e">
        <f t="shared" si="28"/>
        <v>#N/A</v>
      </c>
      <c r="M54" s="91" t="str">
        <f t="shared" si="29"/>
        <v/>
      </c>
      <c r="N54" s="86" t="str">
        <f t="shared" si="30"/>
        <v/>
      </c>
      <c r="O54" s="87" t="str">
        <f t="shared" si="31"/>
        <v/>
      </c>
      <c r="P54" s="89" t="str">
        <f t="shared" si="32"/>
        <v/>
      </c>
      <c r="Q54" s="87" t="str">
        <f t="shared" si="33"/>
        <v/>
      </c>
      <c r="R54" s="89" t="str">
        <f t="shared" si="34"/>
        <v/>
      </c>
      <c r="S54" s="87" t="str">
        <f t="shared" si="35"/>
        <v/>
      </c>
      <c r="T54" s="89" t="str">
        <f t="shared" si="36"/>
        <v/>
      </c>
      <c r="U54" s="87" t="str">
        <f t="shared" si="37"/>
        <v/>
      </c>
      <c r="V54" s="89" t="str">
        <f t="shared" si="38"/>
        <v/>
      </c>
      <c r="W54" s="87" t="str">
        <f t="shared" si="39"/>
        <v/>
      </c>
      <c r="X54" s="86" t="str">
        <f t="shared" si="40"/>
        <v/>
      </c>
      <c r="Y54" s="92"/>
      <c r="Z54" s="97"/>
      <c r="AC54" s="81" t="e">
        <f>VLOOKUP(B54,栄養データ!$A$2:$J$482,1,)</f>
        <v>#N/A</v>
      </c>
      <c r="AD54" s="81" t="e">
        <f>VLOOKUP(B54,栄養データ!$A$2:$J$482,3,)</f>
        <v>#N/A</v>
      </c>
      <c r="AE54" s="81" t="e">
        <f>VLOOKUP(B54,栄養データ!$A$2:$J$482,4,)</f>
        <v>#N/A</v>
      </c>
      <c r="AF54" s="81" t="e">
        <f>VLOOKUP(B54,栄養データ!$A$2:$K$482,11,)</f>
        <v>#N/A</v>
      </c>
      <c r="AG54" s="81" t="e">
        <f>VLOOKUP(B54,栄養データ!$A$2:$J$482,5,)</f>
        <v>#N/A</v>
      </c>
      <c r="AH54" s="81" t="e">
        <f>VLOOKUP(B54,栄養データ!$A$2:$J$482,6,)</f>
        <v>#N/A</v>
      </c>
      <c r="AI54" s="81" t="e">
        <f>VLOOKUP(B54,栄養データ!$A$2:$J$482,7,)</f>
        <v>#N/A</v>
      </c>
      <c r="AJ54" s="81" t="e">
        <f>VLOOKUP(B54,栄養データ!$A$2:$J$482,8,)</f>
        <v>#N/A</v>
      </c>
      <c r="AK54" s="81" t="e">
        <f>VLOOKUP(B54,栄養データ!$A$2:$J$482,9,)</f>
        <v>#N/A</v>
      </c>
      <c r="AL54" s="81" t="e">
        <f>VLOOKUP(B54,栄養データ!$A$2:$J$482,10,)</f>
        <v>#N/A</v>
      </c>
    </row>
    <row r="55" spans="1:38" ht="14.25" customHeight="1" x14ac:dyDescent="0.25">
      <c r="A55" s="82"/>
      <c r="B55" s="83"/>
      <c r="C55" s="84"/>
      <c r="D55" s="85" t="str">
        <f t="shared" si="21"/>
        <v/>
      </c>
      <c r="E55" s="86" t="e">
        <f t="shared" si="22"/>
        <v>#N/A</v>
      </c>
      <c r="F55" s="87" t="str">
        <f t="shared" si="23"/>
        <v/>
      </c>
      <c r="G55" s="73" t="str">
        <f t="shared" si="24"/>
        <v/>
      </c>
      <c r="H55" s="88" t="str">
        <f t="shared" si="25"/>
        <v/>
      </c>
      <c r="I55" s="89" t="str">
        <f t="shared" si="26"/>
        <v/>
      </c>
      <c r="J55" s="90"/>
      <c r="K55" s="81" t="str">
        <f>IF(B55="","",L55)</f>
        <v/>
      </c>
      <c r="L55" s="86" t="e">
        <f t="shared" si="28"/>
        <v>#N/A</v>
      </c>
      <c r="M55" s="91" t="str">
        <f t="shared" si="29"/>
        <v/>
      </c>
      <c r="N55" s="86" t="str">
        <f t="shared" si="30"/>
        <v/>
      </c>
      <c r="O55" s="87" t="str">
        <f t="shared" si="31"/>
        <v/>
      </c>
      <c r="P55" s="89" t="str">
        <f t="shared" si="32"/>
        <v/>
      </c>
      <c r="Q55" s="87" t="str">
        <f t="shared" si="33"/>
        <v/>
      </c>
      <c r="R55" s="89" t="str">
        <f t="shared" si="34"/>
        <v/>
      </c>
      <c r="S55" s="87" t="str">
        <f t="shared" si="35"/>
        <v/>
      </c>
      <c r="T55" s="89" t="str">
        <f t="shared" si="36"/>
        <v/>
      </c>
      <c r="U55" s="87" t="str">
        <f t="shared" si="37"/>
        <v/>
      </c>
      <c r="V55" s="89" t="str">
        <f t="shared" si="38"/>
        <v/>
      </c>
      <c r="W55" s="87" t="str">
        <f t="shared" si="39"/>
        <v/>
      </c>
      <c r="X55" s="86" t="str">
        <f t="shared" si="40"/>
        <v/>
      </c>
      <c r="Y55" s="92"/>
      <c r="Z55" s="97"/>
      <c r="AC55" s="81" t="e">
        <f>VLOOKUP(B55,栄養データ!$A$2:$J$482,1,)</f>
        <v>#N/A</v>
      </c>
      <c r="AD55" s="81" t="e">
        <f>VLOOKUP(B55,栄養データ!$A$2:$J$482,3,)</f>
        <v>#N/A</v>
      </c>
      <c r="AE55" s="81" t="e">
        <f>VLOOKUP(B55,栄養データ!$A$2:$J$482,4,)</f>
        <v>#N/A</v>
      </c>
      <c r="AF55" s="81" t="e">
        <f>VLOOKUP(B55,栄養データ!$A$2:$K$482,11,)</f>
        <v>#N/A</v>
      </c>
      <c r="AG55" s="81" t="e">
        <f>VLOOKUP(B55,栄養データ!$A$2:$J$482,5,)</f>
        <v>#N/A</v>
      </c>
      <c r="AH55" s="81" t="e">
        <f>VLOOKUP(B55,栄養データ!$A$2:$J$482,6,)</f>
        <v>#N/A</v>
      </c>
      <c r="AI55" s="81" t="e">
        <f>VLOOKUP(B55,栄養データ!$A$2:$J$482,7,)</f>
        <v>#N/A</v>
      </c>
      <c r="AJ55" s="81" t="e">
        <f>VLOOKUP(B55,栄養データ!$A$2:$J$482,8,)</f>
        <v>#N/A</v>
      </c>
      <c r="AK55" s="81" t="e">
        <f>VLOOKUP(B55,栄養データ!$A$2:$J$482,9,)</f>
        <v>#N/A</v>
      </c>
      <c r="AL55" s="81" t="e">
        <f>VLOOKUP(B55,栄養データ!$A$2:$J$482,10,)</f>
        <v>#N/A</v>
      </c>
    </row>
    <row r="56" spans="1:38" ht="14.25" customHeight="1" x14ac:dyDescent="0.25">
      <c r="A56" s="94"/>
      <c r="B56" s="83"/>
      <c r="C56" s="84"/>
      <c r="D56" s="85" t="str">
        <f t="shared" si="21"/>
        <v/>
      </c>
      <c r="E56" s="86" t="e">
        <f t="shared" si="22"/>
        <v>#N/A</v>
      </c>
      <c r="F56" s="87" t="str">
        <f t="shared" si="23"/>
        <v/>
      </c>
      <c r="G56" s="73" t="str">
        <f t="shared" si="24"/>
        <v/>
      </c>
      <c r="H56" s="88" t="str">
        <f t="shared" si="25"/>
        <v/>
      </c>
      <c r="I56" s="89" t="str">
        <f t="shared" si="26"/>
        <v/>
      </c>
      <c r="J56" s="90"/>
      <c r="K56" s="81" t="str">
        <f t="shared" ref="K56:K68" si="41">IF(B56="","",L56)</f>
        <v/>
      </c>
      <c r="L56" s="86" t="e">
        <f t="shared" si="28"/>
        <v>#N/A</v>
      </c>
      <c r="M56" s="91" t="str">
        <f t="shared" si="29"/>
        <v/>
      </c>
      <c r="N56" s="86" t="str">
        <f t="shared" si="30"/>
        <v/>
      </c>
      <c r="O56" s="87" t="str">
        <f t="shared" si="31"/>
        <v/>
      </c>
      <c r="P56" s="89" t="str">
        <f t="shared" si="32"/>
        <v/>
      </c>
      <c r="Q56" s="87" t="str">
        <f t="shared" si="33"/>
        <v/>
      </c>
      <c r="R56" s="89" t="str">
        <f t="shared" si="34"/>
        <v/>
      </c>
      <c r="S56" s="87" t="str">
        <f t="shared" si="35"/>
        <v/>
      </c>
      <c r="T56" s="89" t="str">
        <f t="shared" si="36"/>
        <v/>
      </c>
      <c r="U56" s="87" t="str">
        <f t="shared" si="37"/>
        <v/>
      </c>
      <c r="V56" s="89" t="str">
        <f t="shared" si="38"/>
        <v/>
      </c>
      <c r="W56" s="87" t="str">
        <f t="shared" si="39"/>
        <v/>
      </c>
      <c r="X56" s="86" t="str">
        <f t="shared" si="40"/>
        <v/>
      </c>
      <c r="Y56" s="92"/>
      <c r="Z56" s="97"/>
      <c r="AC56" s="81" t="e">
        <f>VLOOKUP(B56,栄養データ!$A$2:$J$482,1,)</f>
        <v>#N/A</v>
      </c>
      <c r="AD56" s="81" t="e">
        <f>VLOOKUP(B56,栄養データ!$A$2:$J$482,3,)</f>
        <v>#N/A</v>
      </c>
      <c r="AE56" s="81" t="e">
        <f>VLOOKUP(B56,栄養データ!$A$2:$J$482,4,)</f>
        <v>#N/A</v>
      </c>
      <c r="AF56" s="81" t="e">
        <f>VLOOKUP(B56,栄養データ!$A$2:$K$482,11,)</f>
        <v>#N/A</v>
      </c>
      <c r="AG56" s="81" t="e">
        <f>VLOOKUP(B56,栄養データ!$A$2:$J$482,5,)</f>
        <v>#N/A</v>
      </c>
      <c r="AH56" s="81" t="e">
        <f>VLOOKUP(B56,栄養データ!$A$2:$J$482,6,)</f>
        <v>#N/A</v>
      </c>
      <c r="AI56" s="81" t="e">
        <f>VLOOKUP(B56,栄養データ!$A$2:$J$482,7,)</f>
        <v>#N/A</v>
      </c>
      <c r="AJ56" s="81" t="e">
        <f>VLOOKUP(B56,栄養データ!$A$2:$J$482,8,)</f>
        <v>#N/A</v>
      </c>
      <c r="AK56" s="81" t="e">
        <f>VLOOKUP(B56,栄養データ!$A$2:$J$482,9,)</f>
        <v>#N/A</v>
      </c>
      <c r="AL56" s="81" t="e">
        <f>VLOOKUP(B56,栄養データ!$A$2:$J$482,10,)</f>
        <v>#N/A</v>
      </c>
    </row>
    <row r="57" spans="1:38" ht="14.25" customHeight="1" x14ac:dyDescent="0.25">
      <c r="A57" s="94"/>
      <c r="B57" s="83"/>
      <c r="C57" s="84"/>
      <c r="D57" s="85" t="str">
        <f t="shared" si="21"/>
        <v/>
      </c>
      <c r="E57" s="86" t="e">
        <f t="shared" si="22"/>
        <v>#N/A</v>
      </c>
      <c r="F57" s="87" t="str">
        <f t="shared" si="23"/>
        <v/>
      </c>
      <c r="G57" s="73" t="str">
        <f t="shared" si="24"/>
        <v/>
      </c>
      <c r="H57" s="88" t="str">
        <f t="shared" si="25"/>
        <v/>
      </c>
      <c r="I57" s="89" t="str">
        <f t="shared" si="26"/>
        <v/>
      </c>
      <c r="J57" s="90"/>
      <c r="K57" s="81" t="str">
        <f t="shared" si="41"/>
        <v/>
      </c>
      <c r="L57" s="86" t="e">
        <f t="shared" si="28"/>
        <v>#N/A</v>
      </c>
      <c r="M57" s="91" t="str">
        <f t="shared" si="29"/>
        <v/>
      </c>
      <c r="N57" s="86" t="str">
        <f t="shared" si="30"/>
        <v/>
      </c>
      <c r="O57" s="87" t="str">
        <f t="shared" si="31"/>
        <v/>
      </c>
      <c r="P57" s="89" t="str">
        <f t="shared" si="32"/>
        <v/>
      </c>
      <c r="Q57" s="87" t="str">
        <f t="shared" si="33"/>
        <v/>
      </c>
      <c r="R57" s="89" t="str">
        <f t="shared" si="34"/>
        <v/>
      </c>
      <c r="S57" s="87" t="str">
        <f t="shared" si="35"/>
        <v/>
      </c>
      <c r="T57" s="89" t="str">
        <f t="shared" si="36"/>
        <v/>
      </c>
      <c r="U57" s="87" t="str">
        <f t="shared" si="37"/>
        <v/>
      </c>
      <c r="V57" s="89" t="str">
        <f t="shared" si="38"/>
        <v/>
      </c>
      <c r="W57" s="87" t="str">
        <f t="shared" si="39"/>
        <v/>
      </c>
      <c r="X57" s="86" t="str">
        <f t="shared" si="40"/>
        <v/>
      </c>
      <c r="Y57" s="92"/>
      <c r="Z57" s="97"/>
      <c r="AC57" s="81" t="e">
        <f>VLOOKUP(B57,栄養データ!$A$2:$J$482,1,)</f>
        <v>#N/A</v>
      </c>
      <c r="AD57" s="81" t="e">
        <f>VLOOKUP(B57,栄養データ!$A$2:$J$482,3,)</f>
        <v>#N/A</v>
      </c>
      <c r="AE57" s="81" t="e">
        <f>VLOOKUP(B57,栄養データ!$A$2:$J$482,4,)</f>
        <v>#N/A</v>
      </c>
      <c r="AF57" s="81" t="e">
        <f>VLOOKUP(B57,栄養データ!$A$2:$K$482,11,)</f>
        <v>#N/A</v>
      </c>
      <c r="AG57" s="81" t="e">
        <f>VLOOKUP(B57,栄養データ!$A$2:$J$482,5,)</f>
        <v>#N/A</v>
      </c>
      <c r="AH57" s="81" t="e">
        <f>VLOOKUP(B57,栄養データ!$A$2:$J$482,6,)</f>
        <v>#N/A</v>
      </c>
      <c r="AI57" s="81" t="e">
        <f>VLOOKUP(B57,栄養データ!$A$2:$J$482,7,)</f>
        <v>#N/A</v>
      </c>
      <c r="AJ57" s="81" t="e">
        <f>VLOOKUP(B57,栄養データ!$A$2:$J$482,8,)</f>
        <v>#N/A</v>
      </c>
      <c r="AK57" s="81" t="e">
        <f>VLOOKUP(B57,栄養データ!$A$2:$J$482,9,)</f>
        <v>#N/A</v>
      </c>
      <c r="AL57" s="81" t="e">
        <f>VLOOKUP(B57,栄養データ!$A$2:$J$482,10,)</f>
        <v>#N/A</v>
      </c>
    </row>
    <row r="58" spans="1:38" ht="14.25" customHeight="1" x14ac:dyDescent="0.25">
      <c r="A58" s="82"/>
      <c r="B58" s="83"/>
      <c r="C58" s="84"/>
      <c r="D58" s="85" t="str">
        <f t="shared" si="21"/>
        <v/>
      </c>
      <c r="E58" s="86" t="e">
        <f t="shared" si="22"/>
        <v>#N/A</v>
      </c>
      <c r="F58" s="87" t="str">
        <f t="shared" si="23"/>
        <v/>
      </c>
      <c r="G58" s="73" t="str">
        <f t="shared" si="24"/>
        <v/>
      </c>
      <c r="H58" s="88" t="str">
        <f t="shared" si="25"/>
        <v/>
      </c>
      <c r="I58" s="89" t="str">
        <f t="shared" si="26"/>
        <v/>
      </c>
      <c r="J58" s="90"/>
      <c r="K58" s="81" t="str">
        <f t="shared" si="41"/>
        <v/>
      </c>
      <c r="L58" s="86" t="e">
        <f t="shared" si="28"/>
        <v>#N/A</v>
      </c>
      <c r="M58" s="91" t="str">
        <f t="shared" si="29"/>
        <v/>
      </c>
      <c r="N58" s="86" t="str">
        <f t="shared" si="30"/>
        <v/>
      </c>
      <c r="O58" s="87" t="str">
        <f t="shared" si="31"/>
        <v/>
      </c>
      <c r="P58" s="89" t="str">
        <f t="shared" si="32"/>
        <v/>
      </c>
      <c r="Q58" s="87" t="str">
        <f>R58</f>
        <v/>
      </c>
      <c r="R58" s="89" t="str">
        <f t="shared" si="34"/>
        <v/>
      </c>
      <c r="S58" s="87" t="str">
        <f t="shared" si="35"/>
        <v/>
      </c>
      <c r="T58" s="89" t="str">
        <f t="shared" si="36"/>
        <v/>
      </c>
      <c r="U58" s="87" t="str">
        <f t="shared" si="37"/>
        <v/>
      </c>
      <c r="V58" s="89" t="str">
        <f t="shared" si="38"/>
        <v/>
      </c>
      <c r="W58" s="87" t="str">
        <f t="shared" si="39"/>
        <v/>
      </c>
      <c r="X58" s="86" t="str">
        <f t="shared" si="40"/>
        <v/>
      </c>
      <c r="Y58" s="92"/>
      <c r="Z58" s="97"/>
      <c r="AC58" s="81" t="e">
        <f>VLOOKUP(B58,栄養データ!$A$2:$J$482,1,)</f>
        <v>#N/A</v>
      </c>
      <c r="AD58" s="81" t="e">
        <f>VLOOKUP(B58,栄養データ!$A$2:$J$482,3,)</f>
        <v>#N/A</v>
      </c>
      <c r="AE58" s="81" t="e">
        <f>VLOOKUP(B58,栄養データ!$A$2:$J$482,4,)</f>
        <v>#N/A</v>
      </c>
      <c r="AF58" s="81" t="e">
        <f>VLOOKUP(B58,栄養データ!$A$2:$K$482,11,)</f>
        <v>#N/A</v>
      </c>
      <c r="AG58" s="81" t="e">
        <f>VLOOKUP(B58,栄養データ!$A$2:$J$482,5,)</f>
        <v>#N/A</v>
      </c>
      <c r="AH58" s="81" t="e">
        <f>VLOOKUP(B58,栄養データ!$A$2:$J$482,6,)</f>
        <v>#N/A</v>
      </c>
      <c r="AI58" s="81" t="e">
        <f>VLOOKUP(B58,栄養データ!$A$2:$J$482,7,)</f>
        <v>#N/A</v>
      </c>
      <c r="AJ58" s="81" t="e">
        <f>VLOOKUP(B58,栄養データ!$A$2:$J$482,8,)</f>
        <v>#N/A</v>
      </c>
      <c r="AK58" s="81" t="e">
        <f>VLOOKUP(B58,栄養データ!$A$2:$J$482,9,)</f>
        <v>#N/A</v>
      </c>
      <c r="AL58" s="81" t="e">
        <f>VLOOKUP(B58,栄養データ!$A$2:$J$482,10,)</f>
        <v>#N/A</v>
      </c>
    </row>
    <row r="59" spans="1:38" ht="14.25" customHeight="1" x14ac:dyDescent="0.25">
      <c r="A59" s="82"/>
      <c r="B59" s="83"/>
      <c r="C59" s="84"/>
      <c r="D59" s="85" t="str">
        <f t="shared" si="21"/>
        <v/>
      </c>
      <c r="E59" s="86" t="e">
        <f t="shared" si="22"/>
        <v>#N/A</v>
      </c>
      <c r="F59" s="87" t="str">
        <f t="shared" si="23"/>
        <v/>
      </c>
      <c r="G59" s="73" t="str">
        <f t="shared" si="24"/>
        <v/>
      </c>
      <c r="H59" s="88" t="str">
        <f t="shared" si="25"/>
        <v/>
      </c>
      <c r="I59" s="89" t="str">
        <f t="shared" si="26"/>
        <v/>
      </c>
      <c r="J59" s="90"/>
      <c r="K59" s="81" t="str">
        <f t="shared" si="41"/>
        <v/>
      </c>
      <c r="L59" s="86" t="e">
        <f t="shared" si="28"/>
        <v>#N/A</v>
      </c>
      <c r="M59" s="91" t="str">
        <f t="shared" si="29"/>
        <v/>
      </c>
      <c r="N59" s="86" t="str">
        <f t="shared" si="30"/>
        <v/>
      </c>
      <c r="O59" s="87" t="str">
        <f t="shared" si="31"/>
        <v/>
      </c>
      <c r="P59" s="89" t="str">
        <f t="shared" si="32"/>
        <v/>
      </c>
      <c r="Q59" s="87" t="str">
        <f t="shared" si="33"/>
        <v/>
      </c>
      <c r="R59" s="89" t="str">
        <f t="shared" si="34"/>
        <v/>
      </c>
      <c r="S59" s="87" t="str">
        <f t="shared" si="35"/>
        <v/>
      </c>
      <c r="T59" s="89" t="str">
        <f t="shared" si="36"/>
        <v/>
      </c>
      <c r="U59" s="87" t="str">
        <f t="shared" si="37"/>
        <v/>
      </c>
      <c r="V59" s="89" t="str">
        <f t="shared" si="38"/>
        <v/>
      </c>
      <c r="W59" s="87" t="str">
        <f t="shared" si="39"/>
        <v/>
      </c>
      <c r="X59" s="86" t="str">
        <f t="shared" si="40"/>
        <v/>
      </c>
      <c r="Y59" s="92"/>
      <c r="Z59" s="97"/>
      <c r="AC59" s="81" t="e">
        <f>VLOOKUP(B59,栄養データ!$A$2:$J$482,1,)</f>
        <v>#N/A</v>
      </c>
      <c r="AD59" s="81" t="e">
        <f>VLOOKUP(B59,栄養データ!$A$2:$J$482,3,)</f>
        <v>#N/A</v>
      </c>
      <c r="AE59" s="81" t="e">
        <f>VLOOKUP(B59,栄養データ!$A$2:$J$482,4,)</f>
        <v>#N/A</v>
      </c>
      <c r="AF59" s="81" t="e">
        <f>VLOOKUP(B59,栄養データ!$A$2:$K$482,11,)</f>
        <v>#N/A</v>
      </c>
      <c r="AG59" s="81" t="e">
        <f>VLOOKUP(B59,栄養データ!$A$2:$J$482,5,)</f>
        <v>#N/A</v>
      </c>
      <c r="AH59" s="81" t="e">
        <f>VLOOKUP(B59,栄養データ!$A$2:$J$482,6,)</f>
        <v>#N/A</v>
      </c>
      <c r="AI59" s="81" t="e">
        <f>VLOOKUP(B59,栄養データ!$A$2:$J$482,7,)</f>
        <v>#N/A</v>
      </c>
      <c r="AJ59" s="81" t="e">
        <f>VLOOKUP(B59,栄養データ!$A$2:$J$482,8,)</f>
        <v>#N/A</v>
      </c>
      <c r="AK59" s="81" t="e">
        <f>VLOOKUP(B59,栄養データ!$A$2:$J$482,9,)</f>
        <v>#N/A</v>
      </c>
      <c r="AL59" s="81" t="e">
        <f>VLOOKUP(B59,栄養データ!$A$2:$J$482,10,)</f>
        <v>#N/A</v>
      </c>
    </row>
    <row r="60" spans="1:38" ht="14.25" customHeight="1" x14ac:dyDescent="0.25">
      <c r="A60" s="82"/>
      <c r="B60" s="83"/>
      <c r="C60" s="84"/>
      <c r="D60" s="85" t="str">
        <f t="shared" si="21"/>
        <v/>
      </c>
      <c r="E60" s="86" t="e">
        <f t="shared" si="22"/>
        <v>#N/A</v>
      </c>
      <c r="F60" s="87" t="str">
        <f t="shared" si="23"/>
        <v/>
      </c>
      <c r="G60" s="73" t="str">
        <f t="shared" si="24"/>
        <v/>
      </c>
      <c r="H60" s="88" t="str">
        <f t="shared" si="25"/>
        <v/>
      </c>
      <c r="I60" s="89" t="str">
        <f t="shared" si="26"/>
        <v/>
      </c>
      <c r="J60" s="90"/>
      <c r="K60" s="81" t="str">
        <f t="shared" si="41"/>
        <v/>
      </c>
      <c r="L60" s="86" t="e">
        <f t="shared" si="28"/>
        <v>#N/A</v>
      </c>
      <c r="M60" s="91" t="str">
        <f t="shared" si="29"/>
        <v/>
      </c>
      <c r="N60" s="86" t="str">
        <f t="shared" si="30"/>
        <v/>
      </c>
      <c r="O60" s="87" t="str">
        <f t="shared" si="31"/>
        <v/>
      </c>
      <c r="P60" s="89" t="str">
        <f t="shared" si="32"/>
        <v/>
      </c>
      <c r="Q60" s="87" t="str">
        <f t="shared" si="33"/>
        <v/>
      </c>
      <c r="R60" s="89" t="str">
        <f t="shared" si="34"/>
        <v/>
      </c>
      <c r="S60" s="87" t="str">
        <f t="shared" si="35"/>
        <v/>
      </c>
      <c r="T60" s="89" t="str">
        <f t="shared" si="36"/>
        <v/>
      </c>
      <c r="U60" s="87" t="str">
        <f t="shared" si="37"/>
        <v/>
      </c>
      <c r="V60" s="89" t="str">
        <f t="shared" si="38"/>
        <v/>
      </c>
      <c r="W60" s="87" t="str">
        <f t="shared" si="39"/>
        <v/>
      </c>
      <c r="X60" s="86" t="str">
        <f t="shared" si="40"/>
        <v/>
      </c>
      <c r="Y60" s="92"/>
      <c r="Z60" s="97"/>
      <c r="AC60" s="81" t="e">
        <f>VLOOKUP(B60,栄養データ!$A$2:$J$482,1,)</f>
        <v>#N/A</v>
      </c>
      <c r="AD60" s="81" t="e">
        <f>VLOOKUP(B60,栄養データ!$A$2:$J$482,3,)</f>
        <v>#N/A</v>
      </c>
      <c r="AE60" s="81" t="e">
        <f>VLOOKUP(B60,栄養データ!$A$2:$J$482,4,)</f>
        <v>#N/A</v>
      </c>
      <c r="AF60" s="81" t="e">
        <f>VLOOKUP(B60,栄養データ!$A$2:$K$482,11,)</f>
        <v>#N/A</v>
      </c>
      <c r="AG60" s="81" t="e">
        <f>VLOOKUP(B60,栄養データ!$A$2:$J$482,5,)</f>
        <v>#N/A</v>
      </c>
      <c r="AH60" s="81" t="e">
        <f>VLOOKUP(B60,栄養データ!$A$2:$J$482,6,)</f>
        <v>#N/A</v>
      </c>
      <c r="AI60" s="81" t="e">
        <f>VLOOKUP(B60,栄養データ!$A$2:$J$482,7,)</f>
        <v>#N/A</v>
      </c>
      <c r="AJ60" s="81" t="e">
        <f>VLOOKUP(B60,栄養データ!$A$2:$J$482,8,)</f>
        <v>#N/A</v>
      </c>
      <c r="AK60" s="81" t="e">
        <f>VLOOKUP(B60,栄養データ!$A$2:$J$482,9,)</f>
        <v>#N/A</v>
      </c>
      <c r="AL60" s="81" t="e">
        <f>VLOOKUP(B60,栄養データ!$A$2:$J$482,10,)</f>
        <v>#N/A</v>
      </c>
    </row>
    <row r="61" spans="1:38" ht="14.25" customHeight="1" x14ac:dyDescent="0.25">
      <c r="A61" s="82"/>
      <c r="B61" s="83"/>
      <c r="C61" s="84"/>
      <c r="D61" s="85" t="str">
        <f t="shared" si="21"/>
        <v/>
      </c>
      <c r="E61" s="86" t="e">
        <f t="shared" si="22"/>
        <v>#N/A</v>
      </c>
      <c r="F61" s="87" t="str">
        <f t="shared" si="23"/>
        <v/>
      </c>
      <c r="G61" s="73" t="str">
        <f t="shared" si="24"/>
        <v/>
      </c>
      <c r="H61" s="88" t="str">
        <f t="shared" si="25"/>
        <v/>
      </c>
      <c r="I61" s="89" t="str">
        <f t="shared" si="26"/>
        <v/>
      </c>
      <c r="J61" s="90"/>
      <c r="K61" s="81" t="str">
        <f t="shared" si="41"/>
        <v/>
      </c>
      <c r="L61" s="86" t="e">
        <f t="shared" si="28"/>
        <v>#N/A</v>
      </c>
      <c r="M61" s="91" t="str">
        <f t="shared" si="29"/>
        <v/>
      </c>
      <c r="N61" s="86" t="str">
        <f t="shared" si="30"/>
        <v/>
      </c>
      <c r="O61" s="87" t="str">
        <f t="shared" si="31"/>
        <v/>
      </c>
      <c r="P61" s="89" t="str">
        <f t="shared" si="32"/>
        <v/>
      </c>
      <c r="Q61" s="87" t="str">
        <f t="shared" si="33"/>
        <v/>
      </c>
      <c r="R61" s="89" t="str">
        <f t="shared" si="34"/>
        <v/>
      </c>
      <c r="S61" s="87" t="str">
        <f t="shared" si="35"/>
        <v/>
      </c>
      <c r="T61" s="89" t="str">
        <f t="shared" si="36"/>
        <v/>
      </c>
      <c r="U61" s="87" t="str">
        <f t="shared" si="37"/>
        <v/>
      </c>
      <c r="V61" s="89" t="str">
        <f t="shared" si="38"/>
        <v/>
      </c>
      <c r="W61" s="87" t="str">
        <f t="shared" si="39"/>
        <v/>
      </c>
      <c r="X61" s="86" t="str">
        <f t="shared" si="40"/>
        <v/>
      </c>
      <c r="Y61" s="92"/>
      <c r="Z61" s="97"/>
      <c r="AC61" s="81" t="e">
        <f>VLOOKUP(B61,栄養データ!$A$2:$J$482,1,)</f>
        <v>#N/A</v>
      </c>
      <c r="AD61" s="81" t="e">
        <f>VLOOKUP(B61,栄養データ!$A$2:$J$482,3,)</f>
        <v>#N/A</v>
      </c>
      <c r="AE61" s="81" t="e">
        <f>VLOOKUP(B61,栄養データ!$A$2:$J$482,4,)</f>
        <v>#N/A</v>
      </c>
      <c r="AF61" s="81" t="e">
        <f>VLOOKUP(B61,栄養データ!$A$2:$K$482,11,)</f>
        <v>#N/A</v>
      </c>
      <c r="AG61" s="81" t="e">
        <f>VLOOKUP(B61,栄養データ!$A$2:$J$482,5,)</f>
        <v>#N/A</v>
      </c>
      <c r="AH61" s="81" t="e">
        <f>VLOOKUP(B61,栄養データ!$A$2:$J$482,6,)</f>
        <v>#N/A</v>
      </c>
      <c r="AI61" s="81" t="e">
        <f>VLOOKUP(B61,栄養データ!$A$2:$J$482,7,)</f>
        <v>#N/A</v>
      </c>
      <c r="AJ61" s="81" t="e">
        <f>VLOOKUP(B61,栄養データ!$A$2:$J$482,8,)</f>
        <v>#N/A</v>
      </c>
      <c r="AK61" s="81" t="e">
        <f>VLOOKUP(B61,栄養データ!$A$2:$J$482,9,)</f>
        <v>#N/A</v>
      </c>
      <c r="AL61" s="81" t="e">
        <f>VLOOKUP(B61,栄養データ!$A$2:$J$482,10,)</f>
        <v>#N/A</v>
      </c>
    </row>
    <row r="62" spans="1:38" ht="14.25" customHeight="1" x14ac:dyDescent="0.25">
      <c r="A62" s="82"/>
      <c r="B62" s="83"/>
      <c r="C62" s="84"/>
      <c r="D62" s="85" t="str">
        <f t="shared" si="21"/>
        <v/>
      </c>
      <c r="E62" s="86" t="e">
        <f t="shared" si="22"/>
        <v>#N/A</v>
      </c>
      <c r="F62" s="87" t="str">
        <f t="shared" si="23"/>
        <v/>
      </c>
      <c r="G62" s="73" t="str">
        <f t="shared" si="24"/>
        <v/>
      </c>
      <c r="H62" s="88" t="str">
        <f t="shared" si="25"/>
        <v/>
      </c>
      <c r="I62" s="89" t="str">
        <f t="shared" si="26"/>
        <v/>
      </c>
      <c r="J62" s="90"/>
      <c r="K62" s="81" t="str">
        <f t="shared" si="41"/>
        <v/>
      </c>
      <c r="L62" s="86" t="e">
        <f t="shared" si="28"/>
        <v>#N/A</v>
      </c>
      <c r="M62" s="91" t="str">
        <f t="shared" si="29"/>
        <v/>
      </c>
      <c r="N62" s="86" t="str">
        <f t="shared" si="30"/>
        <v/>
      </c>
      <c r="O62" s="87" t="str">
        <f t="shared" si="31"/>
        <v/>
      </c>
      <c r="P62" s="89" t="str">
        <f t="shared" si="32"/>
        <v/>
      </c>
      <c r="Q62" s="87" t="str">
        <f t="shared" si="33"/>
        <v/>
      </c>
      <c r="R62" s="89" t="str">
        <f t="shared" si="34"/>
        <v/>
      </c>
      <c r="S62" s="87" t="str">
        <f t="shared" si="35"/>
        <v/>
      </c>
      <c r="T62" s="89" t="str">
        <f t="shared" si="36"/>
        <v/>
      </c>
      <c r="U62" s="87" t="str">
        <f t="shared" si="37"/>
        <v/>
      </c>
      <c r="V62" s="89" t="str">
        <f t="shared" si="38"/>
        <v/>
      </c>
      <c r="W62" s="87" t="str">
        <f t="shared" si="39"/>
        <v/>
      </c>
      <c r="X62" s="86" t="str">
        <f t="shared" si="40"/>
        <v/>
      </c>
      <c r="Y62" s="92"/>
      <c r="Z62" s="97"/>
      <c r="AC62" s="81" t="e">
        <f>VLOOKUP(B62,栄養データ!$A$2:$J$482,1,)</f>
        <v>#N/A</v>
      </c>
      <c r="AD62" s="81" t="e">
        <f>VLOOKUP(B62,栄養データ!$A$2:$J$482,3,)</f>
        <v>#N/A</v>
      </c>
      <c r="AE62" s="81" t="e">
        <f>VLOOKUP(B62,栄養データ!$A$2:$J$482,4,)</f>
        <v>#N/A</v>
      </c>
      <c r="AF62" s="81" t="e">
        <f>VLOOKUP(B62,栄養データ!$A$2:$K$482,11,)</f>
        <v>#N/A</v>
      </c>
      <c r="AG62" s="81" t="e">
        <f>VLOOKUP(B62,栄養データ!$A$2:$J$482,5,)</f>
        <v>#N/A</v>
      </c>
      <c r="AH62" s="81" t="e">
        <f>VLOOKUP(B62,栄養データ!$A$2:$J$482,6,)</f>
        <v>#N/A</v>
      </c>
      <c r="AI62" s="81" t="e">
        <f>VLOOKUP(B62,栄養データ!$A$2:$J$482,7,)</f>
        <v>#N/A</v>
      </c>
      <c r="AJ62" s="81" t="e">
        <f>VLOOKUP(B62,栄養データ!$A$2:$J$482,8,)</f>
        <v>#N/A</v>
      </c>
      <c r="AK62" s="81" t="e">
        <f>VLOOKUP(B62,栄養データ!$A$2:$J$482,9,)</f>
        <v>#N/A</v>
      </c>
      <c r="AL62" s="81" t="e">
        <f>VLOOKUP(B62,栄養データ!$A$2:$J$482,10,)</f>
        <v>#N/A</v>
      </c>
    </row>
    <row r="63" spans="1:38" ht="14.25" customHeight="1" x14ac:dyDescent="0.25">
      <c r="A63" s="82"/>
      <c r="B63" s="83"/>
      <c r="C63" s="84"/>
      <c r="D63" s="85" t="str">
        <f t="shared" si="21"/>
        <v/>
      </c>
      <c r="E63" s="86" t="e">
        <f t="shared" si="22"/>
        <v>#N/A</v>
      </c>
      <c r="F63" s="87" t="str">
        <f t="shared" si="23"/>
        <v/>
      </c>
      <c r="G63" s="73" t="str">
        <f t="shared" si="24"/>
        <v/>
      </c>
      <c r="H63" s="88" t="str">
        <f t="shared" si="25"/>
        <v/>
      </c>
      <c r="I63" s="89" t="str">
        <f t="shared" si="26"/>
        <v/>
      </c>
      <c r="J63" s="90"/>
      <c r="K63" s="81" t="str">
        <f t="shared" si="41"/>
        <v/>
      </c>
      <c r="L63" s="86" t="e">
        <f t="shared" si="28"/>
        <v>#N/A</v>
      </c>
      <c r="M63" s="91" t="str">
        <f t="shared" si="29"/>
        <v/>
      </c>
      <c r="N63" s="86" t="str">
        <f t="shared" si="30"/>
        <v/>
      </c>
      <c r="O63" s="87" t="str">
        <f t="shared" si="31"/>
        <v/>
      </c>
      <c r="P63" s="89" t="str">
        <f t="shared" si="32"/>
        <v/>
      </c>
      <c r="Q63" s="87" t="str">
        <f t="shared" si="33"/>
        <v/>
      </c>
      <c r="R63" s="89" t="str">
        <f t="shared" si="34"/>
        <v/>
      </c>
      <c r="S63" s="87" t="str">
        <f t="shared" si="35"/>
        <v/>
      </c>
      <c r="T63" s="89" t="str">
        <f t="shared" si="36"/>
        <v/>
      </c>
      <c r="U63" s="87" t="str">
        <f t="shared" si="37"/>
        <v/>
      </c>
      <c r="V63" s="89" t="str">
        <f t="shared" si="38"/>
        <v/>
      </c>
      <c r="W63" s="87" t="str">
        <f t="shared" si="39"/>
        <v/>
      </c>
      <c r="X63" s="86" t="str">
        <f t="shared" si="40"/>
        <v/>
      </c>
      <c r="Y63" s="92"/>
      <c r="Z63" s="97"/>
      <c r="AC63" s="81" t="e">
        <f>VLOOKUP(B63,栄養データ!$A$2:$J$482,1,)</f>
        <v>#N/A</v>
      </c>
      <c r="AD63" s="81" t="e">
        <f>VLOOKUP(B63,栄養データ!$A$2:$J$482,3,)</f>
        <v>#N/A</v>
      </c>
      <c r="AE63" s="81" t="e">
        <f>VLOOKUP(B63,栄養データ!$A$2:$J$482,4,)</f>
        <v>#N/A</v>
      </c>
      <c r="AF63" s="81" t="e">
        <f>VLOOKUP(B63,栄養データ!$A$2:$K$482,11,)</f>
        <v>#N/A</v>
      </c>
      <c r="AG63" s="81" t="e">
        <f>VLOOKUP(B63,栄養データ!$A$2:$J$482,5,)</f>
        <v>#N/A</v>
      </c>
      <c r="AH63" s="81" t="e">
        <f>VLOOKUP(B63,栄養データ!$A$2:$J$482,6,)</f>
        <v>#N/A</v>
      </c>
      <c r="AI63" s="81" t="e">
        <f>VLOOKUP(B63,栄養データ!$A$2:$J$482,7,)</f>
        <v>#N/A</v>
      </c>
      <c r="AJ63" s="81" t="e">
        <f>VLOOKUP(B63,栄養データ!$A$2:$J$482,8,)</f>
        <v>#N/A</v>
      </c>
      <c r="AK63" s="81" t="e">
        <f>VLOOKUP(B63,栄養データ!$A$2:$J$482,9,)</f>
        <v>#N/A</v>
      </c>
      <c r="AL63" s="81" t="e">
        <f>VLOOKUP(B63,栄養データ!$A$2:$J$482,10,)</f>
        <v>#N/A</v>
      </c>
    </row>
    <row r="64" spans="1:38" ht="14.25" customHeight="1" x14ac:dyDescent="0.25">
      <c r="A64" s="82"/>
      <c r="B64" s="83"/>
      <c r="C64" s="84"/>
      <c r="D64" s="85" t="str">
        <f t="shared" si="21"/>
        <v/>
      </c>
      <c r="E64" s="86" t="e">
        <f t="shared" si="22"/>
        <v>#N/A</v>
      </c>
      <c r="F64" s="87" t="str">
        <f t="shared" si="23"/>
        <v/>
      </c>
      <c r="G64" s="73" t="str">
        <f t="shared" si="24"/>
        <v/>
      </c>
      <c r="H64" s="88" t="str">
        <f t="shared" si="25"/>
        <v/>
      </c>
      <c r="I64" s="89" t="str">
        <f t="shared" si="26"/>
        <v/>
      </c>
      <c r="J64" s="90"/>
      <c r="K64" s="81" t="str">
        <f t="shared" si="41"/>
        <v/>
      </c>
      <c r="L64" s="86" t="e">
        <f t="shared" si="28"/>
        <v>#N/A</v>
      </c>
      <c r="M64" s="91" t="str">
        <f t="shared" si="29"/>
        <v/>
      </c>
      <c r="N64" s="86" t="str">
        <f t="shared" si="30"/>
        <v/>
      </c>
      <c r="O64" s="87" t="str">
        <f t="shared" si="31"/>
        <v/>
      </c>
      <c r="P64" s="89" t="str">
        <f t="shared" si="32"/>
        <v/>
      </c>
      <c r="Q64" s="87" t="str">
        <f t="shared" si="33"/>
        <v/>
      </c>
      <c r="R64" s="89" t="str">
        <f t="shared" si="34"/>
        <v/>
      </c>
      <c r="S64" s="87" t="str">
        <f>T64</f>
        <v/>
      </c>
      <c r="T64" s="89" t="str">
        <f t="shared" si="36"/>
        <v/>
      </c>
      <c r="U64" s="87" t="str">
        <f t="shared" si="37"/>
        <v/>
      </c>
      <c r="V64" s="89" t="str">
        <f t="shared" si="38"/>
        <v/>
      </c>
      <c r="W64" s="87" t="str">
        <f t="shared" si="39"/>
        <v/>
      </c>
      <c r="X64" s="86" t="str">
        <f t="shared" si="40"/>
        <v/>
      </c>
      <c r="Y64" s="92"/>
      <c r="Z64" s="97"/>
      <c r="AC64" s="81" t="e">
        <f>VLOOKUP(B64,栄養データ!$A$2:$J$482,1,)</f>
        <v>#N/A</v>
      </c>
      <c r="AD64" s="81" t="e">
        <f>VLOOKUP(B64,栄養データ!$A$2:$J$482,3,)</f>
        <v>#N/A</v>
      </c>
      <c r="AE64" s="81" t="e">
        <f>VLOOKUP(B64,栄養データ!$A$2:$J$482,4,)</f>
        <v>#N/A</v>
      </c>
      <c r="AF64" s="81" t="e">
        <f>VLOOKUP(B64,栄養データ!$A$2:$K$482,11,)</f>
        <v>#N/A</v>
      </c>
      <c r="AG64" s="81" t="e">
        <f>VLOOKUP(B64,栄養データ!$A$2:$J$482,5,)</f>
        <v>#N/A</v>
      </c>
      <c r="AH64" s="81" t="e">
        <f>VLOOKUP(B64,栄養データ!$A$2:$J$482,6,)</f>
        <v>#N/A</v>
      </c>
      <c r="AI64" s="81" t="e">
        <f>VLOOKUP(B64,栄養データ!$A$2:$J$482,7,)</f>
        <v>#N/A</v>
      </c>
      <c r="AJ64" s="81" t="e">
        <f>VLOOKUP(B64,栄養データ!$A$2:$J$482,8,)</f>
        <v>#N/A</v>
      </c>
      <c r="AK64" s="81" t="e">
        <f>VLOOKUP(B64,栄養データ!$A$2:$J$482,9,)</f>
        <v>#N/A</v>
      </c>
      <c r="AL64" s="81" t="e">
        <f>VLOOKUP(B64,栄養データ!$A$2:$J$482,10,)</f>
        <v>#N/A</v>
      </c>
    </row>
    <row r="65" spans="1:38" ht="14.25" customHeight="1" x14ac:dyDescent="0.25">
      <c r="A65" s="82"/>
      <c r="B65" s="83"/>
      <c r="C65" s="84"/>
      <c r="D65" s="85" t="str">
        <f t="shared" si="21"/>
        <v/>
      </c>
      <c r="E65" s="86" t="e">
        <f t="shared" si="22"/>
        <v>#N/A</v>
      </c>
      <c r="F65" s="87" t="str">
        <f t="shared" si="23"/>
        <v/>
      </c>
      <c r="G65" s="73" t="str">
        <f t="shared" si="24"/>
        <v/>
      </c>
      <c r="H65" s="88" t="str">
        <f t="shared" si="25"/>
        <v/>
      </c>
      <c r="I65" s="89" t="str">
        <f t="shared" si="26"/>
        <v/>
      </c>
      <c r="J65" s="90"/>
      <c r="K65" s="81" t="str">
        <f t="shared" si="41"/>
        <v/>
      </c>
      <c r="L65" s="86" t="e">
        <f t="shared" si="28"/>
        <v>#N/A</v>
      </c>
      <c r="M65" s="91" t="str">
        <f t="shared" si="29"/>
        <v/>
      </c>
      <c r="N65" s="86" t="str">
        <f t="shared" si="30"/>
        <v/>
      </c>
      <c r="O65" s="87" t="str">
        <f t="shared" si="31"/>
        <v/>
      </c>
      <c r="P65" s="89" t="str">
        <f t="shared" si="32"/>
        <v/>
      </c>
      <c r="Q65" s="87" t="str">
        <f t="shared" si="33"/>
        <v/>
      </c>
      <c r="R65" s="89" t="str">
        <f t="shared" si="34"/>
        <v/>
      </c>
      <c r="S65" s="87" t="str">
        <f t="shared" si="35"/>
        <v/>
      </c>
      <c r="T65" s="89" t="str">
        <f t="shared" si="36"/>
        <v/>
      </c>
      <c r="U65" s="87" t="str">
        <f t="shared" si="37"/>
        <v/>
      </c>
      <c r="V65" s="89" t="str">
        <f t="shared" si="38"/>
        <v/>
      </c>
      <c r="W65" s="87" t="str">
        <f t="shared" si="39"/>
        <v/>
      </c>
      <c r="X65" s="86" t="str">
        <f t="shared" si="40"/>
        <v/>
      </c>
      <c r="Y65" s="92"/>
      <c r="Z65" s="97"/>
      <c r="AC65" s="81" t="e">
        <f>VLOOKUP(B65,栄養データ!$A$2:$J$482,1,)</f>
        <v>#N/A</v>
      </c>
      <c r="AD65" s="81" t="e">
        <f>VLOOKUP(B65,栄養データ!$A$2:$J$482,3,)</f>
        <v>#N/A</v>
      </c>
      <c r="AE65" s="81" t="e">
        <f>VLOOKUP(B65,栄養データ!$A$2:$J$482,4,)</f>
        <v>#N/A</v>
      </c>
      <c r="AF65" s="81" t="e">
        <f>VLOOKUP(B65,栄養データ!$A$2:$K$482,11,)</f>
        <v>#N/A</v>
      </c>
      <c r="AG65" s="81" t="e">
        <f>VLOOKUP(B65,栄養データ!$A$2:$J$482,5,)</f>
        <v>#N/A</v>
      </c>
      <c r="AH65" s="81" t="e">
        <f>VLOOKUP(B65,栄養データ!$A$2:$J$482,6,)</f>
        <v>#N/A</v>
      </c>
      <c r="AI65" s="81" t="e">
        <f>VLOOKUP(B65,栄養データ!$A$2:$J$482,7,)</f>
        <v>#N/A</v>
      </c>
      <c r="AJ65" s="81" t="e">
        <f>VLOOKUP(B65,栄養データ!$A$2:$J$482,8,)</f>
        <v>#N/A</v>
      </c>
      <c r="AK65" s="81" t="e">
        <f>VLOOKUP(B65,栄養データ!$A$2:$J$482,9,)</f>
        <v>#N/A</v>
      </c>
      <c r="AL65" s="81" t="e">
        <f>VLOOKUP(B65,栄養データ!$A$2:$J$482,10,)</f>
        <v>#N/A</v>
      </c>
    </row>
    <row r="66" spans="1:38" ht="14.25" customHeight="1" x14ac:dyDescent="0.25">
      <c r="A66" s="82"/>
      <c r="B66" s="83"/>
      <c r="C66" s="84"/>
      <c r="D66" s="85" t="str">
        <f t="shared" si="21"/>
        <v/>
      </c>
      <c r="E66" s="86" t="e">
        <f t="shared" si="22"/>
        <v>#N/A</v>
      </c>
      <c r="F66" s="87" t="str">
        <f t="shared" si="23"/>
        <v/>
      </c>
      <c r="G66" s="73" t="str">
        <f t="shared" si="24"/>
        <v/>
      </c>
      <c r="H66" s="88" t="str">
        <f t="shared" si="25"/>
        <v/>
      </c>
      <c r="I66" s="89" t="str">
        <f t="shared" si="26"/>
        <v/>
      </c>
      <c r="J66" s="90"/>
      <c r="K66" s="81" t="str">
        <f t="shared" si="41"/>
        <v/>
      </c>
      <c r="L66" s="86" t="e">
        <f t="shared" si="28"/>
        <v>#N/A</v>
      </c>
      <c r="M66" s="91" t="str">
        <f t="shared" si="29"/>
        <v/>
      </c>
      <c r="N66" s="86" t="str">
        <f t="shared" si="30"/>
        <v/>
      </c>
      <c r="O66" s="87" t="str">
        <f t="shared" si="31"/>
        <v/>
      </c>
      <c r="P66" s="89" t="str">
        <f t="shared" si="32"/>
        <v/>
      </c>
      <c r="Q66" s="87" t="str">
        <f t="shared" si="33"/>
        <v/>
      </c>
      <c r="R66" s="89" t="str">
        <f t="shared" si="34"/>
        <v/>
      </c>
      <c r="S66" s="87" t="str">
        <f t="shared" si="35"/>
        <v/>
      </c>
      <c r="T66" s="89" t="str">
        <f t="shared" si="36"/>
        <v/>
      </c>
      <c r="U66" s="87" t="str">
        <f t="shared" si="37"/>
        <v/>
      </c>
      <c r="V66" s="89" t="str">
        <f t="shared" si="38"/>
        <v/>
      </c>
      <c r="W66" s="87" t="str">
        <f t="shared" si="39"/>
        <v/>
      </c>
      <c r="X66" s="86" t="str">
        <f t="shared" si="40"/>
        <v/>
      </c>
      <c r="Y66" s="92"/>
      <c r="Z66" s="97"/>
      <c r="AC66" s="81" t="e">
        <f>VLOOKUP(B66,栄養データ!$A$2:$J$482,1,)</f>
        <v>#N/A</v>
      </c>
      <c r="AD66" s="81" t="e">
        <f>VLOOKUP(B66,栄養データ!$A$2:$J$482,3,)</f>
        <v>#N/A</v>
      </c>
      <c r="AE66" s="81" t="e">
        <f>VLOOKUP(B66,栄養データ!$A$2:$J$482,4,)</f>
        <v>#N/A</v>
      </c>
      <c r="AF66" s="81" t="e">
        <f>VLOOKUP(B66,栄養データ!$A$2:$K$482,11,)</f>
        <v>#N/A</v>
      </c>
      <c r="AG66" s="81" t="e">
        <f>VLOOKUP(B66,栄養データ!$A$2:$J$482,5,)</f>
        <v>#N/A</v>
      </c>
      <c r="AH66" s="81" t="e">
        <f>VLOOKUP(B66,栄養データ!$A$2:$J$482,6,)</f>
        <v>#N/A</v>
      </c>
      <c r="AI66" s="81" t="e">
        <f>VLOOKUP(B66,栄養データ!$A$2:$J$482,7,)</f>
        <v>#N/A</v>
      </c>
      <c r="AJ66" s="81" t="e">
        <f>VLOOKUP(B66,栄養データ!$A$2:$J$482,8,)</f>
        <v>#N/A</v>
      </c>
      <c r="AK66" s="81" t="e">
        <f>VLOOKUP(B66,栄養データ!$A$2:$J$482,9,)</f>
        <v>#N/A</v>
      </c>
      <c r="AL66" s="81" t="e">
        <f>VLOOKUP(B66,栄養データ!$A$2:$J$482,10,)</f>
        <v>#N/A</v>
      </c>
    </row>
    <row r="67" spans="1:38" ht="14.25" customHeight="1" x14ac:dyDescent="0.25">
      <c r="A67" s="82"/>
      <c r="B67" s="83"/>
      <c r="C67" s="84"/>
      <c r="D67" s="85" t="str">
        <f t="shared" si="21"/>
        <v/>
      </c>
      <c r="E67" s="86" t="e">
        <f t="shared" si="22"/>
        <v>#N/A</v>
      </c>
      <c r="F67" s="87" t="str">
        <f t="shared" si="23"/>
        <v/>
      </c>
      <c r="G67" s="73" t="str">
        <f t="shared" si="24"/>
        <v/>
      </c>
      <c r="H67" s="88" t="str">
        <f t="shared" si="25"/>
        <v/>
      </c>
      <c r="I67" s="89" t="str">
        <f t="shared" si="26"/>
        <v/>
      </c>
      <c r="J67" s="90"/>
      <c r="K67" s="81" t="str">
        <f t="shared" si="41"/>
        <v/>
      </c>
      <c r="L67" s="86" t="e">
        <f t="shared" si="28"/>
        <v>#N/A</v>
      </c>
      <c r="M67" s="91" t="str">
        <f t="shared" si="29"/>
        <v/>
      </c>
      <c r="N67" s="86" t="str">
        <f t="shared" si="30"/>
        <v/>
      </c>
      <c r="O67" s="87" t="str">
        <f t="shared" si="31"/>
        <v/>
      </c>
      <c r="P67" s="89" t="str">
        <f t="shared" si="32"/>
        <v/>
      </c>
      <c r="Q67" s="87" t="str">
        <f t="shared" si="33"/>
        <v/>
      </c>
      <c r="R67" s="89" t="str">
        <f t="shared" si="34"/>
        <v/>
      </c>
      <c r="S67" s="87" t="str">
        <f t="shared" si="35"/>
        <v/>
      </c>
      <c r="T67" s="89" t="str">
        <f t="shared" si="36"/>
        <v/>
      </c>
      <c r="U67" s="87" t="str">
        <f t="shared" si="37"/>
        <v/>
      </c>
      <c r="V67" s="89" t="str">
        <f t="shared" si="38"/>
        <v/>
      </c>
      <c r="W67" s="87" t="str">
        <f t="shared" si="39"/>
        <v/>
      </c>
      <c r="X67" s="86" t="str">
        <f t="shared" si="40"/>
        <v/>
      </c>
      <c r="Y67" s="92"/>
      <c r="Z67" s="95"/>
      <c r="AC67" s="81" t="e">
        <f>VLOOKUP(B67,栄養データ!$A$2:$J$482,1,)</f>
        <v>#N/A</v>
      </c>
      <c r="AD67" s="81" t="e">
        <f>VLOOKUP(B67,栄養データ!$A$2:$J$482,3,)</f>
        <v>#N/A</v>
      </c>
      <c r="AE67" s="81" t="e">
        <f>VLOOKUP(B67,栄養データ!$A$2:$J$482,4,)</f>
        <v>#N/A</v>
      </c>
      <c r="AF67" s="81" t="e">
        <f>VLOOKUP(B67,栄養データ!$A$2:$K$482,11,)</f>
        <v>#N/A</v>
      </c>
      <c r="AG67" s="81" t="e">
        <f>VLOOKUP(B67,栄養データ!$A$2:$J$482,5,)</f>
        <v>#N/A</v>
      </c>
      <c r="AH67" s="81" t="e">
        <f>VLOOKUP(B67,栄養データ!$A$2:$J$482,6,)</f>
        <v>#N/A</v>
      </c>
      <c r="AI67" s="81" t="e">
        <f>VLOOKUP(B67,栄養データ!$A$2:$J$482,7,)</f>
        <v>#N/A</v>
      </c>
      <c r="AJ67" s="81" t="e">
        <f>VLOOKUP(B67,栄養データ!$A$2:$J$482,8,)</f>
        <v>#N/A</v>
      </c>
      <c r="AK67" s="81" t="e">
        <f>VLOOKUP(B67,栄養データ!$A$2:$J$482,9,)</f>
        <v>#N/A</v>
      </c>
      <c r="AL67" s="81" t="e">
        <f>VLOOKUP(B67,栄養データ!$A$2:$J$482,10,)</f>
        <v>#N/A</v>
      </c>
    </row>
    <row r="68" spans="1:38" ht="14.25" customHeight="1" x14ac:dyDescent="0.25">
      <c r="A68" s="98"/>
      <c r="B68" s="83"/>
      <c r="C68" s="84"/>
      <c r="D68" s="85" t="str">
        <f t="shared" si="21"/>
        <v/>
      </c>
      <c r="E68" s="86" t="e">
        <f t="shared" si="22"/>
        <v>#N/A</v>
      </c>
      <c r="F68" s="87" t="str">
        <f t="shared" si="23"/>
        <v/>
      </c>
      <c r="G68" s="73" t="str">
        <f t="shared" si="24"/>
        <v/>
      </c>
      <c r="H68" s="88" t="str">
        <f t="shared" si="25"/>
        <v/>
      </c>
      <c r="I68" s="89" t="str">
        <f t="shared" si="26"/>
        <v/>
      </c>
      <c r="J68" s="90"/>
      <c r="K68" s="81" t="str">
        <f t="shared" si="41"/>
        <v/>
      </c>
      <c r="L68" s="86" t="e">
        <f t="shared" si="28"/>
        <v>#N/A</v>
      </c>
      <c r="M68" s="91" t="str">
        <f t="shared" si="29"/>
        <v/>
      </c>
      <c r="N68" s="86" t="str">
        <f t="shared" si="30"/>
        <v/>
      </c>
      <c r="O68" s="87" t="str">
        <f t="shared" si="31"/>
        <v/>
      </c>
      <c r="P68" s="89" t="str">
        <f t="shared" si="32"/>
        <v/>
      </c>
      <c r="Q68" s="87" t="str">
        <f t="shared" si="33"/>
        <v/>
      </c>
      <c r="R68" s="89" t="str">
        <f t="shared" si="34"/>
        <v/>
      </c>
      <c r="S68" s="87" t="str">
        <f t="shared" si="35"/>
        <v/>
      </c>
      <c r="T68" s="89" t="str">
        <f t="shared" si="36"/>
        <v/>
      </c>
      <c r="U68" s="87" t="str">
        <f t="shared" si="37"/>
        <v/>
      </c>
      <c r="V68" s="89" t="str">
        <f t="shared" si="38"/>
        <v/>
      </c>
      <c r="W68" s="87" t="str">
        <f t="shared" si="39"/>
        <v/>
      </c>
      <c r="X68" s="86" t="str">
        <f t="shared" si="40"/>
        <v/>
      </c>
      <c r="Y68" s="92"/>
      <c r="Z68" s="95"/>
      <c r="AC68" s="81" t="e">
        <f>VLOOKUP(B68,栄養データ!$A$2:$J$482,1,)</f>
        <v>#N/A</v>
      </c>
      <c r="AD68" s="81" t="e">
        <f>VLOOKUP(B68,栄養データ!$A$2:$J$482,3,)</f>
        <v>#N/A</v>
      </c>
      <c r="AE68" s="81" t="e">
        <f>VLOOKUP(B68,栄養データ!$A$2:$J$482,4,)</f>
        <v>#N/A</v>
      </c>
      <c r="AF68" s="81" t="e">
        <f>VLOOKUP(B68,栄養データ!$A$2:$K$482,11,)</f>
        <v>#N/A</v>
      </c>
      <c r="AG68" s="81" t="e">
        <f>VLOOKUP(B68,栄養データ!$A$2:$J$482,5,)</f>
        <v>#N/A</v>
      </c>
      <c r="AH68" s="81" t="e">
        <f>VLOOKUP(B68,栄養データ!$A$2:$J$482,6,)</f>
        <v>#N/A</v>
      </c>
      <c r="AI68" s="81" t="e">
        <f>VLOOKUP(B68,栄養データ!$A$2:$J$482,7,)</f>
        <v>#N/A</v>
      </c>
      <c r="AJ68" s="81" t="e">
        <f>VLOOKUP(B68,栄養データ!$A$2:$J$482,8,)</f>
        <v>#N/A</v>
      </c>
      <c r="AK68" s="81" t="e">
        <f>VLOOKUP(B68,栄養データ!$A$2:$J$482,9,)</f>
        <v>#N/A</v>
      </c>
      <c r="AL68" s="81" t="e">
        <f>VLOOKUP(B68,栄養データ!$A$2:$J$482,10,)</f>
        <v>#N/A</v>
      </c>
    </row>
    <row r="69" spans="1:38" ht="14.25" customHeight="1" x14ac:dyDescent="0.25">
      <c r="A69" s="98"/>
      <c r="B69" s="83"/>
      <c r="C69" s="84"/>
      <c r="D69" s="85" t="str">
        <f t="shared" si="21"/>
        <v/>
      </c>
      <c r="E69" s="86" t="e">
        <f t="shared" si="22"/>
        <v>#N/A</v>
      </c>
      <c r="F69" s="87" t="str">
        <f t="shared" si="23"/>
        <v/>
      </c>
      <c r="G69" s="73" t="str">
        <f t="shared" si="24"/>
        <v/>
      </c>
      <c r="H69" s="88" t="str">
        <f t="shared" si="25"/>
        <v/>
      </c>
      <c r="I69" s="89" t="str">
        <f t="shared" si="26"/>
        <v/>
      </c>
      <c r="J69" s="90"/>
      <c r="K69" s="81" t="str">
        <f>IF(B69="","",L69)</f>
        <v/>
      </c>
      <c r="L69" s="86" t="e">
        <f t="shared" si="28"/>
        <v>#N/A</v>
      </c>
      <c r="M69" s="91" t="str">
        <f t="shared" si="29"/>
        <v/>
      </c>
      <c r="N69" s="86" t="str">
        <f t="shared" si="30"/>
        <v/>
      </c>
      <c r="O69" s="87" t="str">
        <f t="shared" si="31"/>
        <v/>
      </c>
      <c r="P69" s="89" t="str">
        <f t="shared" si="32"/>
        <v/>
      </c>
      <c r="Q69" s="87" t="str">
        <f t="shared" si="33"/>
        <v/>
      </c>
      <c r="R69" s="89" t="str">
        <f t="shared" si="34"/>
        <v/>
      </c>
      <c r="S69" s="87" t="str">
        <f t="shared" si="35"/>
        <v/>
      </c>
      <c r="T69" s="89" t="str">
        <f t="shared" si="36"/>
        <v/>
      </c>
      <c r="U69" s="87" t="str">
        <f t="shared" si="37"/>
        <v/>
      </c>
      <c r="V69" s="89" t="str">
        <f t="shared" si="38"/>
        <v/>
      </c>
      <c r="W69" s="87" t="str">
        <f t="shared" si="39"/>
        <v/>
      </c>
      <c r="X69" s="86" t="str">
        <f t="shared" si="40"/>
        <v/>
      </c>
      <c r="Y69" s="92"/>
      <c r="Z69" s="95"/>
      <c r="AC69" s="81" t="e">
        <f>VLOOKUP(B69,栄養データ!$A$2:$J$482,1,)</f>
        <v>#N/A</v>
      </c>
      <c r="AD69" s="81" t="e">
        <f>VLOOKUP(B69,栄養データ!$A$2:$J$482,3,)</f>
        <v>#N/A</v>
      </c>
      <c r="AE69" s="81" t="e">
        <f>VLOOKUP(B69,栄養データ!$A$2:$J$482,4,)</f>
        <v>#N/A</v>
      </c>
      <c r="AF69" s="81" t="e">
        <f>VLOOKUP(B69,栄養データ!$A$2:$K$482,11,)</f>
        <v>#N/A</v>
      </c>
      <c r="AG69" s="81" t="e">
        <f>VLOOKUP(B69,栄養データ!$A$2:$J$482,5,)</f>
        <v>#N/A</v>
      </c>
      <c r="AH69" s="81" t="e">
        <f>VLOOKUP(B69,栄養データ!$A$2:$J$482,6,)</f>
        <v>#N/A</v>
      </c>
      <c r="AI69" s="81" t="e">
        <f>VLOOKUP(B69,栄養データ!$A$2:$J$482,7,)</f>
        <v>#N/A</v>
      </c>
      <c r="AJ69" s="81" t="e">
        <f>VLOOKUP(B69,栄養データ!$A$2:$J$482,8,)</f>
        <v>#N/A</v>
      </c>
      <c r="AK69" s="81" t="e">
        <f>VLOOKUP(B69,栄養データ!$A$2:$J$482,9,)</f>
        <v>#N/A</v>
      </c>
      <c r="AL69" s="81" t="e">
        <f>VLOOKUP(B69,栄養データ!$A$2:$J$482,10,)</f>
        <v>#N/A</v>
      </c>
    </row>
    <row r="70" spans="1:38" ht="14.25" customHeight="1" x14ac:dyDescent="0.25">
      <c r="A70" s="98"/>
      <c r="B70" s="83"/>
      <c r="C70" s="84"/>
      <c r="D70" s="85" t="str">
        <f t="shared" si="21"/>
        <v/>
      </c>
      <c r="E70" s="86" t="e">
        <f t="shared" si="22"/>
        <v>#N/A</v>
      </c>
      <c r="F70" s="87" t="str">
        <f t="shared" si="23"/>
        <v/>
      </c>
      <c r="G70" s="73" t="str">
        <f t="shared" si="24"/>
        <v/>
      </c>
      <c r="H70" s="88" t="str">
        <f t="shared" si="25"/>
        <v/>
      </c>
      <c r="I70" s="89" t="str">
        <f t="shared" si="26"/>
        <v/>
      </c>
      <c r="J70" s="90"/>
      <c r="K70" s="81" t="str">
        <f>IF(B70="","",L70)</f>
        <v/>
      </c>
      <c r="L70" s="86" t="e">
        <f t="shared" si="28"/>
        <v>#N/A</v>
      </c>
      <c r="M70" s="91" t="str">
        <f t="shared" si="29"/>
        <v/>
      </c>
      <c r="N70" s="86" t="str">
        <f t="shared" si="30"/>
        <v/>
      </c>
      <c r="O70" s="87" t="str">
        <f t="shared" si="31"/>
        <v/>
      </c>
      <c r="P70" s="89" t="str">
        <f t="shared" si="32"/>
        <v/>
      </c>
      <c r="Q70" s="87" t="str">
        <f t="shared" si="33"/>
        <v/>
      </c>
      <c r="R70" s="89" t="str">
        <f t="shared" si="34"/>
        <v/>
      </c>
      <c r="S70" s="87" t="str">
        <f t="shared" si="35"/>
        <v/>
      </c>
      <c r="T70" s="89" t="str">
        <f t="shared" si="36"/>
        <v/>
      </c>
      <c r="U70" s="87" t="str">
        <f t="shared" si="37"/>
        <v/>
      </c>
      <c r="V70" s="89" t="str">
        <f t="shared" si="38"/>
        <v/>
      </c>
      <c r="W70" s="87" t="str">
        <f t="shared" si="39"/>
        <v/>
      </c>
      <c r="X70" s="86" t="str">
        <f t="shared" si="40"/>
        <v/>
      </c>
      <c r="Y70" s="92"/>
      <c r="Z70" s="99"/>
      <c r="AC70" s="81" t="e">
        <f>VLOOKUP(B70,栄養データ!$A$2:$J$482,1,)</f>
        <v>#N/A</v>
      </c>
      <c r="AD70" s="81" t="e">
        <f>VLOOKUP(B70,栄養データ!$A$2:$J$482,3,)</f>
        <v>#N/A</v>
      </c>
      <c r="AE70" s="81" t="e">
        <f>VLOOKUP(B70,栄養データ!$A$2:$J$482,4,)</f>
        <v>#N/A</v>
      </c>
      <c r="AF70" s="81" t="e">
        <f>VLOOKUP(B70,栄養データ!$A$2:$K$482,11,)</f>
        <v>#N/A</v>
      </c>
      <c r="AG70" s="81" t="e">
        <f>VLOOKUP(B70,栄養データ!$A$2:$J$482,5,)</f>
        <v>#N/A</v>
      </c>
      <c r="AH70" s="81" t="e">
        <f>VLOOKUP(B70,栄養データ!$A$2:$J$482,6,)</f>
        <v>#N/A</v>
      </c>
      <c r="AI70" s="81" t="e">
        <f>VLOOKUP(B70,栄養データ!$A$2:$J$482,7,)</f>
        <v>#N/A</v>
      </c>
      <c r="AJ70" s="81" t="e">
        <f>VLOOKUP(B70,栄養データ!$A$2:$J$482,8,)</f>
        <v>#N/A</v>
      </c>
      <c r="AK70" s="81" t="e">
        <f>VLOOKUP(B70,栄養データ!$A$2:$J$482,9,)</f>
        <v>#N/A</v>
      </c>
      <c r="AL70" s="81" t="e">
        <f>VLOOKUP(B70,栄養データ!$A$2:$J$482,10,)</f>
        <v>#N/A</v>
      </c>
    </row>
    <row r="71" spans="1:38" ht="14.25" customHeight="1" x14ac:dyDescent="0.25">
      <c r="A71" s="82"/>
      <c r="B71" s="83"/>
      <c r="C71" s="84"/>
      <c r="D71" s="85" t="str">
        <f t="shared" si="21"/>
        <v/>
      </c>
      <c r="E71" s="86" t="e">
        <f t="shared" si="22"/>
        <v>#N/A</v>
      </c>
      <c r="F71" s="87" t="str">
        <f t="shared" si="23"/>
        <v/>
      </c>
      <c r="G71" s="73" t="str">
        <f t="shared" si="24"/>
        <v/>
      </c>
      <c r="H71" s="88" t="str">
        <f t="shared" si="25"/>
        <v/>
      </c>
      <c r="I71" s="89" t="str">
        <f t="shared" si="26"/>
        <v/>
      </c>
      <c r="J71" s="90"/>
      <c r="K71" s="81" t="str">
        <f>IF(B71="","",L71)</f>
        <v/>
      </c>
      <c r="L71" s="86" t="e">
        <f t="shared" si="28"/>
        <v>#N/A</v>
      </c>
      <c r="M71" s="91" t="str">
        <f t="shared" si="29"/>
        <v/>
      </c>
      <c r="N71" s="86" t="str">
        <f t="shared" si="30"/>
        <v/>
      </c>
      <c r="O71" s="87" t="str">
        <f t="shared" si="31"/>
        <v/>
      </c>
      <c r="P71" s="89" t="str">
        <f t="shared" si="32"/>
        <v/>
      </c>
      <c r="Q71" s="87" t="str">
        <f t="shared" si="33"/>
        <v/>
      </c>
      <c r="R71" s="89" t="str">
        <f t="shared" si="34"/>
        <v/>
      </c>
      <c r="S71" s="87" t="str">
        <f t="shared" si="35"/>
        <v/>
      </c>
      <c r="T71" s="89" t="str">
        <f t="shared" si="36"/>
        <v/>
      </c>
      <c r="U71" s="87" t="str">
        <f t="shared" si="37"/>
        <v/>
      </c>
      <c r="V71" s="89" t="str">
        <f t="shared" si="38"/>
        <v/>
      </c>
      <c r="W71" s="87" t="str">
        <f t="shared" si="39"/>
        <v/>
      </c>
      <c r="X71" s="86" t="str">
        <f t="shared" si="40"/>
        <v/>
      </c>
      <c r="Y71" s="100"/>
      <c r="Z71" s="101"/>
      <c r="AC71" s="81" t="e">
        <f>VLOOKUP(B71,栄養データ!$A$2:$J$482,1,)</f>
        <v>#N/A</v>
      </c>
      <c r="AD71" s="81" t="e">
        <f>VLOOKUP(B71,栄養データ!$A$2:$J$482,3,)</f>
        <v>#N/A</v>
      </c>
      <c r="AE71" s="81" t="e">
        <f>VLOOKUP(B71,栄養データ!$A$2:$J$482,4,)</f>
        <v>#N/A</v>
      </c>
      <c r="AF71" s="81" t="e">
        <f>VLOOKUP(B71,栄養データ!$A$2:$K$482,11,)</f>
        <v>#N/A</v>
      </c>
      <c r="AG71" s="81" t="e">
        <f>VLOOKUP(B71,栄養データ!$A$2:$J$482,5,)</f>
        <v>#N/A</v>
      </c>
      <c r="AH71" s="81" t="e">
        <f>VLOOKUP(B71,栄養データ!$A$2:$J$482,6,)</f>
        <v>#N/A</v>
      </c>
      <c r="AI71" s="81" t="e">
        <f>VLOOKUP(B71,栄養データ!$A$2:$J$482,7,)</f>
        <v>#N/A</v>
      </c>
      <c r="AJ71" s="81" t="e">
        <f>VLOOKUP(B71,栄養データ!$A$2:$J$482,8,)</f>
        <v>#N/A</v>
      </c>
      <c r="AK71" s="81" t="e">
        <f>VLOOKUP(B71,栄養データ!$A$2:$J$482,9,)</f>
        <v>#N/A</v>
      </c>
      <c r="AL71" s="81" t="e">
        <f>VLOOKUP(B71,栄養データ!$A$2:$J$482,10,)</f>
        <v>#N/A</v>
      </c>
    </row>
    <row r="72" spans="1:38" ht="14.25" customHeight="1" x14ac:dyDescent="0.25">
      <c r="A72" s="82"/>
      <c r="B72" s="83"/>
      <c r="C72" s="84"/>
      <c r="D72" s="85" t="str">
        <f t="shared" si="21"/>
        <v/>
      </c>
      <c r="E72" s="86" t="e">
        <f t="shared" si="22"/>
        <v>#N/A</v>
      </c>
      <c r="F72" s="87" t="str">
        <f t="shared" si="23"/>
        <v/>
      </c>
      <c r="G72" s="73" t="str">
        <f t="shared" si="24"/>
        <v/>
      </c>
      <c r="H72" s="88" t="str">
        <f t="shared" si="25"/>
        <v/>
      </c>
      <c r="I72" s="89" t="str">
        <f t="shared" si="26"/>
        <v/>
      </c>
      <c r="J72" s="90"/>
      <c r="K72" s="81" t="str">
        <f t="shared" ref="K72:K80" si="42">IF(B72="","",L72)</f>
        <v/>
      </c>
      <c r="L72" s="86" t="e">
        <f t="shared" si="28"/>
        <v>#N/A</v>
      </c>
      <c r="M72" s="91" t="str">
        <f t="shared" si="29"/>
        <v/>
      </c>
      <c r="N72" s="86" t="str">
        <f t="shared" si="30"/>
        <v/>
      </c>
      <c r="O72" s="87" t="str">
        <f t="shared" si="31"/>
        <v/>
      </c>
      <c r="P72" s="89" t="str">
        <f t="shared" si="32"/>
        <v/>
      </c>
      <c r="Q72" s="87" t="str">
        <f t="shared" si="33"/>
        <v/>
      </c>
      <c r="R72" s="89" t="str">
        <f t="shared" si="34"/>
        <v/>
      </c>
      <c r="S72" s="87" t="str">
        <f t="shared" si="35"/>
        <v/>
      </c>
      <c r="T72" s="89" t="str">
        <f t="shared" si="36"/>
        <v/>
      </c>
      <c r="U72" s="87" t="str">
        <f t="shared" si="37"/>
        <v/>
      </c>
      <c r="V72" s="89" t="str">
        <f t="shared" si="38"/>
        <v/>
      </c>
      <c r="W72" s="87" t="str">
        <f t="shared" si="39"/>
        <v/>
      </c>
      <c r="X72" s="86" t="str">
        <f t="shared" si="40"/>
        <v/>
      </c>
      <c r="Y72" s="100"/>
      <c r="Z72" s="101"/>
      <c r="AC72" s="81" t="e">
        <f>VLOOKUP(B72,栄養データ!$A$2:$J$482,1,)</f>
        <v>#N/A</v>
      </c>
      <c r="AD72" s="81" t="e">
        <f>VLOOKUP(B72,栄養データ!$A$2:$J$482,3,)</f>
        <v>#N/A</v>
      </c>
      <c r="AE72" s="81" t="e">
        <f>VLOOKUP(B72,栄養データ!$A$2:$J$482,4,)</f>
        <v>#N/A</v>
      </c>
      <c r="AF72" s="81" t="e">
        <f>VLOOKUP(B72,栄養データ!$A$2:$K$482,11,)</f>
        <v>#N/A</v>
      </c>
      <c r="AG72" s="81" t="e">
        <f>VLOOKUP(B72,栄養データ!$A$2:$J$482,5,)</f>
        <v>#N/A</v>
      </c>
      <c r="AH72" s="81" t="e">
        <f>VLOOKUP(B72,栄養データ!$A$2:$J$482,6,)</f>
        <v>#N/A</v>
      </c>
      <c r="AI72" s="81" t="e">
        <f>VLOOKUP(B72,栄養データ!$A$2:$J$482,7,)</f>
        <v>#N/A</v>
      </c>
      <c r="AJ72" s="81" t="e">
        <f>VLOOKUP(B72,栄養データ!$A$2:$J$482,8,)</f>
        <v>#N/A</v>
      </c>
      <c r="AK72" s="81" t="e">
        <f>VLOOKUP(B72,栄養データ!$A$2:$J$482,9,)</f>
        <v>#N/A</v>
      </c>
      <c r="AL72" s="81" t="e">
        <f>VLOOKUP(B72,栄養データ!$A$2:$J$482,10,)</f>
        <v>#N/A</v>
      </c>
    </row>
    <row r="73" spans="1:38" ht="14.25" customHeight="1" x14ac:dyDescent="0.25">
      <c r="A73" s="82"/>
      <c r="B73" s="83"/>
      <c r="C73" s="84"/>
      <c r="D73" s="85" t="str">
        <f t="shared" si="21"/>
        <v/>
      </c>
      <c r="E73" s="86" t="e">
        <f t="shared" si="22"/>
        <v>#N/A</v>
      </c>
      <c r="F73" s="87" t="str">
        <f t="shared" si="23"/>
        <v/>
      </c>
      <c r="G73" s="73" t="str">
        <f t="shared" si="24"/>
        <v/>
      </c>
      <c r="H73" s="88" t="str">
        <f t="shared" si="25"/>
        <v/>
      </c>
      <c r="I73" s="89" t="str">
        <f t="shared" si="26"/>
        <v/>
      </c>
      <c r="J73" s="90"/>
      <c r="K73" s="81" t="str">
        <f t="shared" si="42"/>
        <v/>
      </c>
      <c r="L73" s="86" t="e">
        <f t="shared" si="28"/>
        <v>#N/A</v>
      </c>
      <c r="M73" s="91" t="str">
        <f t="shared" si="29"/>
        <v/>
      </c>
      <c r="N73" s="86" t="str">
        <f t="shared" si="30"/>
        <v/>
      </c>
      <c r="O73" s="87" t="str">
        <f t="shared" si="31"/>
        <v/>
      </c>
      <c r="P73" s="89" t="str">
        <f t="shared" si="32"/>
        <v/>
      </c>
      <c r="Q73" s="87" t="str">
        <f t="shared" si="33"/>
        <v/>
      </c>
      <c r="R73" s="89" t="str">
        <f t="shared" si="34"/>
        <v/>
      </c>
      <c r="S73" s="87" t="str">
        <f t="shared" si="35"/>
        <v/>
      </c>
      <c r="T73" s="89" t="str">
        <f t="shared" si="36"/>
        <v/>
      </c>
      <c r="U73" s="87" t="str">
        <f t="shared" si="37"/>
        <v/>
      </c>
      <c r="V73" s="89" t="str">
        <f t="shared" si="38"/>
        <v/>
      </c>
      <c r="W73" s="87" t="str">
        <f t="shared" si="39"/>
        <v/>
      </c>
      <c r="X73" s="86" t="str">
        <f t="shared" si="40"/>
        <v/>
      </c>
      <c r="Y73" s="100"/>
      <c r="Z73" s="101"/>
      <c r="AC73" s="81" t="e">
        <f>VLOOKUP(B73,栄養データ!$A$2:$J$482,1,)</f>
        <v>#N/A</v>
      </c>
      <c r="AD73" s="81" t="e">
        <f>VLOOKUP(B73,栄養データ!$A$2:$J$482,3,)</f>
        <v>#N/A</v>
      </c>
      <c r="AE73" s="81" t="e">
        <f>VLOOKUP(B73,栄養データ!$A$2:$J$482,4,)</f>
        <v>#N/A</v>
      </c>
      <c r="AF73" s="81" t="e">
        <f>VLOOKUP(B73,栄養データ!$A$2:$K$482,11,)</f>
        <v>#N/A</v>
      </c>
      <c r="AG73" s="81" t="e">
        <f>VLOOKUP(B73,栄養データ!$A$2:$J$482,5,)</f>
        <v>#N/A</v>
      </c>
      <c r="AH73" s="81" t="e">
        <f>VLOOKUP(B73,栄養データ!$A$2:$J$482,6,)</f>
        <v>#N/A</v>
      </c>
      <c r="AI73" s="81" t="e">
        <f>VLOOKUP(B73,栄養データ!$A$2:$J$482,7,)</f>
        <v>#N/A</v>
      </c>
      <c r="AJ73" s="81" t="e">
        <f>VLOOKUP(B73,栄養データ!$A$2:$J$482,8,)</f>
        <v>#N/A</v>
      </c>
      <c r="AK73" s="81" t="e">
        <f>VLOOKUP(B73,栄養データ!$A$2:$J$482,9,)</f>
        <v>#N/A</v>
      </c>
      <c r="AL73" s="81" t="e">
        <f>VLOOKUP(B73,栄養データ!$A$2:$J$482,10,)</f>
        <v>#N/A</v>
      </c>
    </row>
    <row r="74" spans="1:38" ht="14.25" customHeight="1" x14ac:dyDescent="0.25">
      <c r="A74" s="82"/>
      <c r="B74" s="83"/>
      <c r="C74" s="84"/>
      <c r="D74" s="85" t="str">
        <f t="shared" si="21"/>
        <v/>
      </c>
      <c r="E74" s="86" t="e">
        <f t="shared" si="22"/>
        <v>#N/A</v>
      </c>
      <c r="F74" s="87" t="str">
        <f t="shared" si="23"/>
        <v/>
      </c>
      <c r="G74" s="73" t="str">
        <f t="shared" si="24"/>
        <v/>
      </c>
      <c r="H74" s="88" t="str">
        <f t="shared" si="25"/>
        <v/>
      </c>
      <c r="I74" s="89" t="str">
        <f t="shared" si="26"/>
        <v/>
      </c>
      <c r="J74" s="90"/>
      <c r="K74" s="81" t="str">
        <f t="shared" si="42"/>
        <v/>
      </c>
      <c r="L74" s="86" t="e">
        <f t="shared" si="28"/>
        <v>#N/A</v>
      </c>
      <c r="M74" s="91" t="str">
        <f t="shared" si="29"/>
        <v/>
      </c>
      <c r="N74" s="86" t="str">
        <f t="shared" si="30"/>
        <v/>
      </c>
      <c r="O74" s="87" t="str">
        <f t="shared" si="31"/>
        <v/>
      </c>
      <c r="P74" s="89" t="str">
        <f t="shared" si="32"/>
        <v/>
      </c>
      <c r="Q74" s="87" t="str">
        <f t="shared" si="33"/>
        <v/>
      </c>
      <c r="R74" s="89" t="str">
        <f t="shared" si="34"/>
        <v/>
      </c>
      <c r="S74" s="87" t="str">
        <f t="shared" si="35"/>
        <v/>
      </c>
      <c r="T74" s="89" t="str">
        <f t="shared" si="36"/>
        <v/>
      </c>
      <c r="U74" s="87" t="str">
        <f t="shared" si="37"/>
        <v/>
      </c>
      <c r="V74" s="89" t="str">
        <f t="shared" si="38"/>
        <v/>
      </c>
      <c r="W74" s="87" t="str">
        <f t="shared" si="39"/>
        <v/>
      </c>
      <c r="X74" s="86" t="str">
        <f t="shared" si="40"/>
        <v/>
      </c>
      <c r="Y74" s="100"/>
      <c r="Z74" s="101"/>
      <c r="AC74" s="81" t="e">
        <f>VLOOKUP(B74,栄養データ!$A$2:$J$482,1,)</f>
        <v>#N/A</v>
      </c>
      <c r="AD74" s="81" t="e">
        <f>VLOOKUP(B74,栄養データ!$A$2:$J$482,3,)</f>
        <v>#N/A</v>
      </c>
      <c r="AE74" s="81" t="e">
        <f>VLOOKUP(B74,栄養データ!$A$2:$J$482,4,)</f>
        <v>#N/A</v>
      </c>
      <c r="AF74" s="81" t="e">
        <f>VLOOKUP(B74,栄養データ!$A$2:$K$482,11,)</f>
        <v>#N/A</v>
      </c>
      <c r="AG74" s="81" t="e">
        <f>VLOOKUP(B74,栄養データ!$A$2:$J$482,5,)</f>
        <v>#N/A</v>
      </c>
      <c r="AH74" s="81" t="e">
        <f>VLOOKUP(B74,栄養データ!$A$2:$J$482,6,)</f>
        <v>#N/A</v>
      </c>
      <c r="AI74" s="81" t="e">
        <f>VLOOKUP(B74,栄養データ!$A$2:$J$482,7,)</f>
        <v>#N/A</v>
      </c>
      <c r="AJ74" s="81" t="e">
        <f>VLOOKUP(B74,栄養データ!$A$2:$J$482,8,)</f>
        <v>#N/A</v>
      </c>
      <c r="AK74" s="81" t="e">
        <f>VLOOKUP(B74,栄養データ!$A$2:$J$482,9,)</f>
        <v>#N/A</v>
      </c>
      <c r="AL74" s="81" t="e">
        <f>VLOOKUP(B74,栄養データ!$A$2:$J$482,10,)</f>
        <v>#N/A</v>
      </c>
    </row>
    <row r="75" spans="1:38" ht="14.25" customHeight="1" x14ac:dyDescent="0.25">
      <c r="A75" s="82"/>
      <c r="B75" s="83"/>
      <c r="C75" s="84"/>
      <c r="D75" s="85" t="str">
        <f t="shared" si="21"/>
        <v/>
      </c>
      <c r="E75" s="86" t="e">
        <f t="shared" si="22"/>
        <v>#N/A</v>
      </c>
      <c r="F75" s="87" t="str">
        <f t="shared" si="23"/>
        <v/>
      </c>
      <c r="G75" s="73" t="str">
        <f t="shared" si="24"/>
        <v/>
      </c>
      <c r="H75" s="88" t="str">
        <f t="shared" si="25"/>
        <v/>
      </c>
      <c r="I75" s="89" t="str">
        <f t="shared" si="26"/>
        <v/>
      </c>
      <c r="J75" s="90"/>
      <c r="K75" s="81" t="str">
        <f t="shared" si="42"/>
        <v/>
      </c>
      <c r="L75" s="86" t="e">
        <f t="shared" si="28"/>
        <v>#N/A</v>
      </c>
      <c r="M75" s="91" t="str">
        <f t="shared" si="29"/>
        <v/>
      </c>
      <c r="N75" s="86" t="str">
        <f t="shared" si="30"/>
        <v/>
      </c>
      <c r="O75" s="87" t="str">
        <f t="shared" si="31"/>
        <v/>
      </c>
      <c r="P75" s="89" t="str">
        <f t="shared" si="32"/>
        <v/>
      </c>
      <c r="Q75" s="87" t="str">
        <f t="shared" si="33"/>
        <v/>
      </c>
      <c r="R75" s="89" t="str">
        <f t="shared" si="34"/>
        <v/>
      </c>
      <c r="S75" s="87" t="str">
        <f t="shared" si="35"/>
        <v/>
      </c>
      <c r="T75" s="89" t="str">
        <f t="shared" si="36"/>
        <v/>
      </c>
      <c r="U75" s="87" t="str">
        <f t="shared" si="37"/>
        <v/>
      </c>
      <c r="V75" s="89" t="str">
        <f t="shared" si="38"/>
        <v/>
      </c>
      <c r="W75" s="87" t="str">
        <f t="shared" si="39"/>
        <v/>
      </c>
      <c r="X75" s="86" t="str">
        <f t="shared" si="40"/>
        <v/>
      </c>
      <c r="Y75" s="100"/>
      <c r="Z75" s="101"/>
      <c r="AC75" s="81" t="e">
        <f>VLOOKUP(B75,栄養データ!$A$2:$J$482,1,)</f>
        <v>#N/A</v>
      </c>
      <c r="AD75" s="81" t="e">
        <f>VLOOKUP(B75,栄養データ!$A$2:$J$482,3,)</f>
        <v>#N/A</v>
      </c>
      <c r="AE75" s="81" t="e">
        <f>VLOOKUP(B75,栄養データ!$A$2:$J$482,4,)</f>
        <v>#N/A</v>
      </c>
      <c r="AF75" s="81" t="e">
        <f>VLOOKUP(B75,栄養データ!$A$2:$K$482,11,)</f>
        <v>#N/A</v>
      </c>
      <c r="AG75" s="81" t="e">
        <f>VLOOKUP(B75,栄養データ!$A$2:$J$482,5,)</f>
        <v>#N/A</v>
      </c>
      <c r="AH75" s="81" t="e">
        <f>VLOOKUP(B75,栄養データ!$A$2:$J$482,6,)</f>
        <v>#N/A</v>
      </c>
      <c r="AI75" s="81" t="e">
        <f>VLOOKUP(B75,栄養データ!$A$2:$J$482,7,)</f>
        <v>#N/A</v>
      </c>
      <c r="AJ75" s="81" t="e">
        <f>VLOOKUP(B75,栄養データ!$A$2:$J$482,8,)</f>
        <v>#N/A</v>
      </c>
      <c r="AK75" s="81" t="e">
        <f>VLOOKUP(B75,栄養データ!$A$2:$J$482,9,)</f>
        <v>#N/A</v>
      </c>
      <c r="AL75" s="81" t="e">
        <f>VLOOKUP(B75,栄養データ!$A$2:$J$482,10,)</f>
        <v>#N/A</v>
      </c>
    </row>
    <row r="76" spans="1:38" ht="14.25" customHeight="1" x14ac:dyDescent="0.25">
      <c r="A76" s="82"/>
      <c r="B76" s="83"/>
      <c r="C76" s="84"/>
      <c r="D76" s="85" t="str">
        <f t="shared" si="21"/>
        <v/>
      </c>
      <c r="E76" s="86" t="e">
        <f t="shared" si="22"/>
        <v>#N/A</v>
      </c>
      <c r="F76" s="87" t="str">
        <f t="shared" si="23"/>
        <v/>
      </c>
      <c r="G76" s="73" t="str">
        <f t="shared" si="24"/>
        <v/>
      </c>
      <c r="H76" s="88" t="str">
        <f t="shared" si="25"/>
        <v/>
      </c>
      <c r="I76" s="89" t="str">
        <f t="shared" si="26"/>
        <v/>
      </c>
      <c r="J76" s="90"/>
      <c r="K76" s="81" t="str">
        <f t="shared" si="42"/>
        <v/>
      </c>
      <c r="L76" s="86" t="e">
        <f t="shared" si="28"/>
        <v>#N/A</v>
      </c>
      <c r="M76" s="91" t="str">
        <f t="shared" si="29"/>
        <v/>
      </c>
      <c r="N76" s="86" t="str">
        <f t="shared" si="30"/>
        <v/>
      </c>
      <c r="O76" s="87" t="str">
        <f t="shared" si="31"/>
        <v/>
      </c>
      <c r="P76" s="89" t="str">
        <f t="shared" si="32"/>
        <v/>
      </c>
      <c r="Q76" s="87" t="str">
        <f t="shared" si="33"/>
        <v/>
      </c>
      <c r="R76" s="89" t="str">
        <f t="shared" si="34"/>
        <v/>
      </c>
      <c r="S76" s="87" t="str">
        <f t="shared" si="35"/>
        <v/>
      </c>
      <c r="T76" s="89" t="str">
        <f t="shared" si="36"/>
        <v/>
      </c>
      <c r="U76" s="87" t="str">
        <f t="shared" si="37"/>
        <v/>
      </c>
      <c r="V76" s="89" t="str">
        <f t="shared" si="38"/>
        <v/>
      </c>
      <c r="W76" s="87" t="str">
        <f t="shared" si="39"/>
        <v/>
      </c>
      <c r="X76" s="86" t="str">
        <f t="shared" si="40"/>
        <v/>
      </c>
      <c r="Y76" s="100"/>
      <c r="Z76" s="101"/>
      <c r="AC76" s="81" t="e">
        <f>VLOOKUP(B76,栄養データ!$A$2:$J$482,1,)</f>
        <v>#N/A</v>
      </c>
      <c r="AD76" s="81" t="e">
        <f>VLOOKUP(B76,栄養データ!$A$2:$J$482,3,)</f>
        <v>#N/A</v>
      </c>
      <c r="AE76" s="81" t="e">
        <f>VLOOKUP(B76,栄養データ!$A$2:$J$482,4,)</f>
        <v>#N/A</v>
      </c>
      <c r="AF76" s="81" t="e">
        <f>VLOOKUP(B76,栄養データ!$A$2:$K$482,11,)</f>
        <v>#N/A</v>
      </c>
      <c r="AG76" s="81" t="e">
        <f>VLOOKUP(B76,栄養データ!$A$2:$J$482,5,)</f>
        <v>#N/A</v>
      </c>
      <c r="AH76" s="81" t="e">
        <f>VLOOKUP(B76,栄養データ!$A$2:$J$482,6,)</f>
        <v>#N/A</v>
      </c>
      <c r="AI76" s="81" t="e">
        <f>VLOOKUP(B76,栄養データ!$A$2:$J$482,7,)</f>
        <v>#N/A</v>
      </c>
      <c r="AJ76" s="81" t="e">
        <f>VLOOKUP(B76,栄養データ!$A$2:$J$482,8,)</f>
        <v>#N/A</v>
      </c>
      <c r="AK76" s="81" t="e">
        <f>VLOOKUP(B76,栄養データ!$A$2:$J$482,9,)</f>
        <v>#N/A</v>
      </c>
      <c r="AL76" s="81" t="e">
        <f>VLOOKUP(B76,栄養データ!$A$2:$J$482,10,)</f>
        <v>#N/A</v>
      </c>
    </row>
    <row r="77" spans="1:38" ht="14.25" customHeight="1" x14ac:dyDescent="0.25">
      <c r="A77" s="82"/>
      <c r="B77" s="83"/>
      <c r="C77" s="84"/>
      <c r="D77" s="85" t="str">
        <f t="shared" si="21"/>
        <v/>
      </c>
      <c r="E77" s="86" t="e">
        <f t="shared" si="22"/>
        <v>#N/A</v>
      </c>
      <c r="F77" s="87" t="str">
        <f t="shared" si="23"/>
        <v/>
      </c>
      <c r="G77" s="73" t="str">
        <f t="shared" si="24"/>
        <v/>
      </c>
      <c r="H77" s="88" t="str">
        <f t="shared" si="25"/>
        <v/>
      </c>
      <c r="I77" s="89" t="str">
        <f t="shared" si="26"/>
        <v/>
      </c>
      <c r="J77" s="90"/>
      <c r="K77" s="81" t="str">
        <f t="shared" si="42"/>
        <v/>
      </c>
      <c r="L77" s="86" t="e">
        <f t="shared" si="28"/>
        <v>#N/A</v>
      </c>
      <c r="M77" s="91" t="str">
        <f t="shared" si="29"/>
        <v/>
      </c>
      <c r="N77" s="86" t="str">
        <f t="shared" si="30"/>
        <v/>
      </c>
      <c r="O77" s="87" t="str">
        <f t="shared" si="31"/>
        <v/>
      </c>
      <c r="P77" s="89" t="str">
        <f t="shared" si="32"/>
        <v/>
      </c>
      <c r="Q77" s="87" t="str">
        <f t="shared" si="33"/>
        <v/>
      </c>
      <c r="R77" s="89" t="str">
        <f t="shared" si="34"/>
        <v/>
      </c>
      <c r="S77" s="87" t="str">
        <f t="shared" si="35"/>
        <v/>
      </c>
      <c r="T77" s="89" t="str">
        <f t="shared" si="36"/>
        <v/>
      </c>
      <c r="U77" s="87" t="str">
        <f t="shared" si="37"/>
        <v/>
      </c>
      <c r="V77" s="89" t="str">
        <f t="shared" si="38"/>
        <v/>
      </c>
      <c r="W77" s="87" t="str">
        <f t="shared" si="39"/>
        <v/>
      </c>
      <c r="X77" s="86" t="str">
        <f t="shared" si="40"/>
        <v/>
      </c>
      <c r="Y77" s="100"/>
      <c r="Z77" s="101"/>
      <c r="AC77" s="81" t="e">
        <f>VLOOKUP(B77,栄養データ!$A$2:$J$482,1,)</f>
        <v>#N/A</v>
      </c>
      <c r="AD77" s="81" t="e">
        <f>VLOOKUP(B77,栄養データ!$A$2:$J$482,3,)</f>
        <v>#N/A</v>
      </c>
      <c r="AE77" s="81" t="e">
        <f>VLOOKUP(B77,栄養データ!$A$2:$J$482,4,)</f>
        <v>#N/A</v>
      </c>
      <c r="AF77" s="81" t="e">
        <f>VLOOKUP(B77,栄養データ!$A$2:$K$482,11,)</f>
        <v>#N/A</v>
      </c>
      <c r="AG77" s="81" t="e">
        <f>VLOOKUP(B77,栄養データ!$A$2:$J$482,5,)</f>
        <v>#N/A</v>
      </c>
      <c r="AH77" s="81" t="e">
        <f>VLOOKUP(B77,栄養データ!$A$2:$J$482,6,)</f>
        <v>#N/A</v>
      </c>
      <c r="AI77" s="81" t="e">
        <f>VLOOKUP(B77,栄養データ!$A$2:$J$482,7,)</f>
        <v>#N/A</v>
      </c>
      <c r="AJ77" s="81" t="e">
        <f>VLOOKUP(B77,栄養データ!$A$2:$J$482,8,)</f>
        <v>#N/A</v>
      </c>
      <c r="AK77" s="81" t="e">
        <f>VLOOKUP(B77,栄養データ!$A$2:$J$482,9,)</f>
        <v>#N/A</v>
      </c>
      <c r="AL77" s="81" t="e">
        <f>VLOOKUP(B77,栄養データ!$A$2:$J$482,10,)</f>
        <v>#N/A</v>
      </c>
    </row>
    <row r="78" spans="1:38" ht="14.25" customHeight="1" x14ac:dyDescent="0.25">
      <c r="A78" s="82"/>
      <c r="B78" s="83"/>
      <c r="C78" s="84"/>
      <c r="D78" s="85" t="str">
        <f t="shared" si="21"/>
        <v/>
      </c>
      <c r="E78" s="86" t="e">
        <f t="shared" si="22"/>
        <v>#N/A</v>
      </c>
      <c r="F78" s="87" t="str">
        <f t="shared" si="23"/>
        <v/>
      </c>
      <c r="G78" s="73" t="str">
        <f t="shared" si="24"/>
        <v/>
      </c>
      <c r="H78" s="88" t="str">
        <f t="shared" si="25"/>
        <v/>
      </c>
      <c r="I78" s="89" t="str">
        <f t="shared" si="26"/>
        <v/>
      </c>
      <c r="J78" s="90"/>
      <c r="K78" s="81" t="str">
        <f t="shared" si="42"/>
        <v/>
      </c>
      <c r="L78" s="86" t="e">
        <f t="shared" si="28"/>
        <v>#N/A</v>
      </c>
      <c r="M78" s="91" t="str">
        <f t="shared" si="29"/>
        <v/>
      </c>
      <c r="N78" s="86" t="str">
        <f t="shared" si="30"/>
        <v/>
      </c>
      <c r="O78" s="87" t="str">
        <f t="shared" si="31"/>
        <v/>
      </c>
      <c r="P78" s="89" t="str">
        <f t="shared" si="32"/>
        <v/>
      </c>
      <c r="Q78" s="87" t="str">
        <f t="shared" si="33"/>
        <v/>
      </c>
      <c r="R78" s="89" t="str">
        <f t="shared" si="34"/>
        <v/>
      </c>
      <c r="S78" s="87" t="str">
        <f t="shared" si="35"/>
        <v/>
      </c>
      <c r="T78" s="89" t="str">
        <f t="shared" si="36"/>
        <v/>
      </c>
      <c r="U78" s="87" t="str">
        <f t="shared" si="37"/>
        <v/>
      </c>
      <c r="V78" s="89" t="str">
        <f t="shared" si="38"/>
        <v/>
      </c>
      <c r="W78" s="87" t="str">
        <f t="shared" si="39"/>
        <v/>
      </c>
      <c r="X78" s="86" t="str">
        <f t="shared" si="40"/>
        <v/>
      </c>
      <c r="Y78" s="100"/>
      <c r="Z78" s="101"/>
      <c r="AC78" s="81" t="e">
        <f>VLOOKUP(B78,栄養データ!$A$2:$J$482,1,)</f>
        <v>#N/A</v>
      </c>
      <c r="AD78" s="81" t="e">
        <f>VLOOKUP(B78,栄養データ!$A$2:$J$482,3,)</f>
        <v>#N/A</v>
      </c>
      <c r="AE78" s="81" t="e">
        <f>VLOOKUP(B78,栄養データ!$A$2:$J$482,4,)</f>
        <v>#N/A</v>
      </c>
      <c r="AF78" s="81" t="e">
        <f>VLOOKUP(B78,栄養データ!$A$2:$K$482,11,)</f>
        <v>#N/A</v>
      </c>
      <c r="AG78" s="81" t="e">
        <f>VLOOKUP(B78,栄養データ!$A$2:$J$482,5,)</f>
        <v>#N/A</v>
      </c>
      <c r="AH78" s="81" t="e">
        <f>VLOOKUP(B78,栄養データ!$A$2:$J$482,6,)</f>
        <v>#N/A</v>
      </c>
      <c r="AI78" s="81" t="e">
        <f>VLOOKUP(B78,栄養データ!$A$2:$J$482,7,)</f>
        <v>#N/A</v>
      </c>
      <c r="AJ78" s="81" t="e">
        <f>VLOOKUP(B78,栄養データ!$A$2:$J$482,8,)</f>
        <v>#N/A</v>
      </c>
      <c r="AK78" s="81" t="e">
        <f>VLOOKUP(B78,栄養データ!$A$2:$J$482,9,)</f>
        <v>#N/A</v>
      </c>
      <c r="AL78" s="81" t="e">
        <f>VLOOKUP(B78,栄養データ!$A$2:$J$482,10,)</f>
        <v>#N/A</v>
      </c>
    </row>
    <row r="79" spans="1:38" ht="14.25" customHeight="1" x14ac:dyDescent="0.25">
      <c r="A79" s="82"/>
      <c r="B79" s="83"/>
      <c r="C79" s="84"/>
      <c r="D79" s="85" t="str">
        <f t="shared" si="21"/>
        <v/>
      </c>
      <c r="E79" s="86" t="e">
        <f t="shared" si="22"/>
        <v>#N/A</v>
      </c>
      <c r="F79" s="87" t="str">
        <f t="shared" si="23"/>
        <v/>
      </c>
      <c r="G79" s="73" t="str">
        <f t="shared" si="24"/>
        <v/>
      </c>
      <c r="H79" s="88" t="str">
        <f t="shared" si="25"/>
        <v/>
      </c>
      <c r="I79" s="89" t="str">
        <f t="shared" si="26"/>
        <v/>
      </c>
      <c r="J79" s="90"/>
      <c r="K79" s="81" t="str">
        <f t="shared" si="42"/>
        <v/>
      </c>
      <c r="L79" s="86" t="e">
        <f t="shared" si="28"/>
        <v>#N/A</v>
      </c>
      <c r="M79" s="91" t="str">
        <f t="shared" si="29"/>
        <v/>
      </c>
      <c r="N79" s="86" t="str">
        <f t="shared" si="30"/>
        <v/>
      </c>
      <c r="O79" s="87" t="str">
        <f t="shared" si="31"/>
        <v/>
      </c>
      <c r="P79" s="89" t="str">
        <f t="shared" si="32"/>
        <v/>
      </c>
      <c r="Q79" s="87" t="str">
        <f t="shared" si="33"/>
        <v/>
      </c>
      <c r="R79" s="89" t="str">
        <f t="shared" si="34"/>
        <v/>
      </c>
      <c r="S79" s="87" t="str">
        <f t="shared" si="35"/>
        <v/>
      </c>
      <c r="T79" s="89" t="str">
        <f t="shared" si="36"/>
        <v/>
      </c>
      <c r="U79" s="87" t="str">
        <f t="shared" si="37"/>
        <v/>
      </c>
      <c r="V79" s="89" t="str">
        <f t="shared" si="38"/>
        <v/>
      </c>
      <c r="W79" s="87" t="str">
        <f t="shared" si="39"/>
        <v/>
      </c>
      <c r="X79" s="86" t="str">
        <f t="shared" si="40"/>
        <v/>
      </c>
      <c r="Y79" s="100"/>
      <c r="Z79" s="101"/>
      <c r="AC79" s="81" t="e">
        <f>VLOOKUP(B79,栄養データ!$A$2:$J$482,1,)</f>
        <v>#N/A</v>
      </c>
      <c r="AD79" s="81" t="e">
        <f>VLOOKUP(B79,栄養データ!$A$2:$J$482,3,)</f>
        <v>#N/A</v>
      </c>
      <c r="AE79" s="81" t="e">
        <f>VLOOKUP(B79,栄養データ!$A$2:$J$482,4,)</f>
        <v>#N/A</v>
      </c>
      <c r="AF79" s="81" t="e">
        <f>VLOOKUP(B79,栄養データ!$A$2:$K$482,11,)</f>
        <v>#N/A</v>
      </c>
      <c r="AG79" s="81" t="e">
        <f>VLOOKUP(B79,栄養データ!$A$2:$J$482,5,)</f>
        <v>#N/A</v>
      </c>
      <c r="AH79" s="81" t="e">
        <f>VLOOKUP(B79,栄養データ!$A$2:$J$482,6,)</f>
        <v>#N/A</v>
      </c>
      <c r="AI79" s="81" t="e">
        <f>VLOOKUP(B79,栄養データ!$A$2:$J$482,7,)</f>
        <v>#N/A</v>
      </c>
      <c r="AJ79" s="81" t="e">
        <f>VLOOKUP(B79,栄養データ!$A$2:$J$482,8,)</f>
        <v>#N/A</v>
      </c>
      <c r="AK79" s="81" t="e">
        <f>VLOOKUP(B79,栄養データ!$A$2:$J$482,9,)</f>
        <v>#N/A</v>
      </c>
      <c r="AL79" s="81" t="e">
        <f>VLOOKUP(B79,栄養データ!$A$2:$J$482,10,)</f>
        <v>#N/A</v>
      </c>
    </row>
    <row r="80" spans="1:38" ht="14.25" customHeight="1" x14ac:dyDescent="0.25">
      <c r="A80" s="82"/>
      <c r="B80" s="83"/>
      <c r="C80" s="84"/>
      <c r="D80" s="85" t="str">
        <f t="shared" si="21"/>
        <v/>
      </c>
      <c r="E80" s="86" t="e">
        <f t="shared" si="22"/>
        <v>#N/A</v>
      </c>
      <c r="F80" s="87" t="str">
        <f t="shared" si="23"/>
        <v/>
      </c>
      <c r="G80" s="73" t="str">
        <f t="shared" si="24"/>
        <v/>
      </c>
      <c r="H80" s="88" t="str">
        <f t="shared" si="25"/>
        <v/>
      </c>
      <c r="I80" s="89" t="str">
        <f t="shared" si="26"/>
        <v/>
      </c>
      <c r="J80" s="90"/>
      <c r="K80" s="81" t="str">
        <f t="shared" si="42"/>
        <v/>
      </c>
      <c r="L80" s="86" t="e">
        <f t="shared" si="28"/>
        <v>#N/A</v>
      </c>
      <c r="M80" s="91" t="str">
        <f t="shared" si="29"/>
        <v/>
      </c>
      <c r="N80" s="86" t="str">
        <f t="shared" si="30"/>
        <v/>
      </c>
      <c r="O80" s="87" t="str">
        <f t="shared" si="31"/>
        <v/>
      </c>
      <c r="P80" s="89" t="str">
        <f t="shared" si="32"/>
        <v/>
      </c>
      <c r="Q80" s="87" t="str">
        <f t="shared" si="33"/>
        <v/>
      </c>
      <c r="R80" s="89" t="str">
        <f t="shared" si="34"/>
        <v/>
      </c>
      <c r="S80" s="87" t="str">
        <f t="shared" si="35"/>
        <v/>
      </c>
      <c r="T80" s="89" t="str">
        <f t="shared" si="36"/>
        <v/>
      </c>
      <c r="U80" s="87" t="str">
        <f t="shared" si="37"/>
        <v/>
      </c>
      <c r="V80" s="89" t="str">
        <f t="shared" si="38"/>
        <v/>
      </c>
      <c r="W80" s="87" t="str">
        <f t="shared" si="39"/>
        <v/>
      </c>
      <c r="X80" s="86" t="str">
        <f t="shared" si="40"/>
        <v/>
      </c>
      <c r="Y80" s="100"/>
      <c r="Z80" s="101"/>
      <c r="AC80" s="81" t="e">
        <f>VLOOKUP(B80,栄養データ!$A$2:$J$482,1,)</f>
        <v>#N/A</v>
      </c>
      <c r="AD80" s="81" t="e">
        <f>VLOOKUP(B80,栄養データ!$A$2:$J$482,3,)</f>
        <v>#N/A</v>
      </c>
      <c r="AE80" s="81" t="e">
        <f>VLOOKUP(B80,栄養データ!$A$2:$J$482,4,)</f>
        <v>#N/A</v>
      </c>
      <c r="AF80" s="81" t="e">
        <f>VLOOKUP(B80,栄養データ!$A$2:$K$482,11,)</f>
        <v>#N/A</v>
      </c>
      <c r="AG80" s="81" t="e">
        <f>VLOOKUP(B80,栄養データ!$A$2:$J$482,5,)</f>
        <v>#N/A</v>
      </c>
      <c r="AH80" s="81" t="e">
        <f>VLOOKUP(B80,栄養データ!$A$2:$J$482,6,)</f>
        <v>#N/A</v>
      </c>
      <c r="AI80" s="81" t="e">
        <f>VLOOKUP(B80,栄養データ!$A$2:$J$482,7,)</f>
        <v>#N/A</v>
      </c>
      <c r="AJ80" s="81" t="e">
        <f>VLOOKUP(B80,栄養データ!$A$2:$J$482,8,)</f>
        <v>#N/A</v>
      </c>
      <c r="AK80" s="81" t="e">
        <f>VLOOKUP(B80,栄養データ!$A$2:$J$482,9,)</f>
        <v>#N/A</v>
      </c>
      <c r="AL80" s="81" t="e">
        <f>VLOOKUP(B80,栄養データ!$A$2:$J$482,10,)</f>
        <v>#N/A</v>
      </c>
    </row>
    <row r="81" spans="1:38" ht="14.25" customHeight="1" thickBot="1" x14ac:dyDescent="0.3">
      <c r="A81" s="82"/>
      <c r="B81" s="83"/>
      <c r="C81" s="84"/>
      <c r="D81" s="85" t="str">
        <f t="shared" si="21"/>
        <v/>
      </c>
      <c r="E81" s="86" t="e">
        <f t="shared" si="22"/>
        <v>#N/A</v>
      </c>
      <c r="F81" s="87" t="str">
        <f t="shared" si="23"/>
        <v/>
      </c>
      <c r="G81" s="73" t="str">
        <f t="shared" si="24"/>
        <v/>
      </c>
      <c r="H81" s="88" t="str">
        <f t="shared" si="25"/>
        <v/>
      </c>
      <c r="I81" s="89" t="str">
        <f t="shared" si="26"/>
        <v/>
      </c>
      <c r="J81" s="90"/>
      <c r="K81" s="81" t="str">
        <f>IF(B81="","",L81)</f>
        <v/>
      </c>
      <c r="L81" s="86" t="e">
        <f t="shared" si="28"/>
        <v>#N/A</v>
      </c>
      <c r="M81" s="91" t="str">
        <f t="shared" si="29"/>
        <v/>
      </c>
      <c r="N81" s="86" t="str">
        <f t="shared" si="30"/>
        <v/>
      </c>
      <c r="O81" s="87" t="str">
        <f t="shared" si="31"/>
        <v/>
      </c>
      <c r="P81" s="89" t="str">
        <f t="shared" si="32"/>
        <v/>
      </c>
      <c r="Q81" s="87" t="str">
        <f t="shared" si="33"/>
        <v/>
      </c>
      <c r="R81" s="89" t="str">
        <f t="shared" si="34"/>
        <v/>
      </c>
      <c r="S81" s="87" t="str">
        <f t="shared" si="35"/>
        <v/>
      </c>
      <c r="T81" s="89" t="str">
        <f t="shared" si="36"/>
        <v/>
      </c>
      <c r="U81" s="87" t="str">
        <f t="shared" si="37"/>
        <v/>
      </c>
      <c r="V81" s="89" t="str">
        <f t="shared" si="38"/>
        <v/>
      </c>
      <c r="W81" s="87" t="str">
        <f t="shared" si="39"/>
        <v/>
      </c>
      <c r="X81" s="86" t="str">
        <f t="shared" si="40"/>
        <v/>
      </c>
      <c r="Y81" s="132"/>
      <c r="Z81" s="133"/>
      <c r="AC81" s="81" t="e">
        <f>VLOOKUP(B81,栄養データ!$A$2:$J$482,1,)</f>
        <v>#N/A</v>
      </c>
      <c r="AD81" s="81" t="e">
        <f>VLOOKUP(B81,栄養データ!$A$2:$J$482,3,)</f>
        <v>#N/A</v>
      </c>
      <c r="AE81" s="81" t="e">
        <f>VLOOKUP(B81,栄養データ!$A$2:$J$482,4,)</f>
        <v>#N/A</v>
      </c>
      <c r="AF81" s="81" t="e">
        <f>VLOOKUP(B81,栄養データ!$A$2:$K$482,11,)</f>
        <v>#N/A</v>
      </c>
      <c r="AG81" s="81" t="e">
        <f>VLOOKUP(B81,栄養データ!$A$2:$J$482,5,)</f>
        <v>#N/A</v>
      </c>
      <c r="AH81" s="81" t="e">
        <f>VLOOKUP(B81,栄養データ!$A$2:$J$482,6,)</f>
        <v>#N/A</v>
      </c>
      <c r="AI81" s="81" t="e">
        <f>VLOOKUP(B81,栄養データ!$A$2:$J$482,7,)</f>
        <v>#N/A</v>
      </c>
      <c r="AJ81" s="81" t="e">
        <f>VLOOKUP(B81,栄養データ!$A$2:$J$482,8,)</f>
        <v>#N/A</v>
      </c>
      <c r="AK81" s="81" t="e">
        <f>VLOOKUP(B81,栄養データ!$A$2:$J$482,9,)</f>
        <v>#N/A</v>
      </c>
      <c r="AL81" s="81" t="e">
        <f>VLOOKUP(B81,栄養データ!$A$2:$J$482,10,)</f>
        <v>#N/A</v>
      </c>
    </row>
    <row r="82" spans="1:38" s="377" customFormat="1" ht="14.25" customHeight="1" thickBot="1" x14ac:dyDescent="0.3">
      <c r="A82" s="369" t="s">
        <v>19</v>
      </c>
      <c r="B82" s="370"/>
      <c r="C82" s="371"/>
      <c r="D82" s="372"/>
      <c r="E82" s="372"/>
      <c r="F82" s="372"/>
      <c r="G82" s="372"/>
      <c r="H82" s="373">
        <f>SUM(H8:H81)</f>
        <v>0</v>
      </c>
      <c r="I82" s="374" t="e">
        <f>#REF!+#REF!</f>
        <v>#REF!</v>
      </c>
      <c r="J82" s="374"/>
      <c r="K82" s="374"/>
      <c r="L82" s="374"/>
      <c r="M82" s="375">
        <f>SUM(M8:M81)</f>
        <v>0</v>
      </c>
      <c r="N82" s="374">
        <f t="shared" ref="N82:X82" si="43">SUM(N8:N81)</f>
        <v>0</v>
      </c>
      <c r="O82" s="374">
        <f t="shared" si="43"/>
        <v>0</v>
      </c>
      <c r="P82" s="374">
        <f t="shared" si="43"/>
        <v>0</v>
      </c>
      <c r="Q82" s="374">
        <f t="shared" si="43"/>
        <v>0</v>
      </c>
      <c r="R82" s="374">
        <f t="shared" si="43"/>
        <v>0</v>
      </c>
      <c r="S82" s="374">
        <f t="shared" si="43"/>
        <v>0</v>
      </c>
      <c r="T82" s="374">
        <f t="shared" si="43"/>
        <v>0</v>
      </c>
      <c r="U82" s="374">
        <f t="shared" si="43"/>
        <v>0</v>
      </c>
      <c r="V82" s="374">
        <f t="shared" si="43"/>
        <v>0</v>
      </c>
      <c r="W82" s="374">
        <f t="shared" si="43"/>
        <v>0</v>
      </c>
      <c r="X82" s="374">
        <f t="shared" si="43"/>
        <v>0</v>
      </c>
      <c r="Y82" s="374"/>
      <c r="Z82" s="376"/>
      <c r="AC82" s="378" t="e">
        <f>VLOOKUP(B82,栄養データ!$A$2:$J$482,1,)</f>
        <v>#N/A</v>
      </c>
      <c r="AD82" s="378" t="e">
        <f>VLOOKUP(B82,栄養データ!$A$2:$J$482,3,)</f>
        <v>#N/A</v>
      </c>
      <c r="AE82" s="378" t="e">
        <f>VLOOKUP(B82,栄養データ!$A$2:$J$482,4,)</f>
        <v>#N/A</v>
      </c>
      <c r="AF82" s="81" t="e">
        <f>VLOOKUP(B82,栄養データ!$A$2:$K$482,11,)</f>
        <v>#N/A</v>
      </c>
      <c r="AG82" s="378" t="e">
        <f>VLOOKUP(B82,栄養データ!$A$2:$J$482,5,)</f>
        <v>#N/A</v>
      </c>
      <c r="AH82" s="378" t="e">
        <f>VLOOKUP(B82,栄養データ!$A$2:$J$482,6,)</f>
        <v>#N/A</v>
      </c>
      <c r="AI82" s="378" t="e">
        <f>VLOOKUP(B82,栄養データ!$A$2:$J$482,7,)</f>
        <v>#N/A</v>
      </c>
      <c r="AJ82" s="378" t="e">
        <f>VLOOKUP(B82,栄養データ!$A$2:$J$482,8,)</f>
        <v>#N/A</v>
      </c>
      <c r="AK82" s="378" t="e">
        <f>VLOOKUP(B82,栄養データ!$A$2:$J$482,9,)</f>
        <v>#N/A</v>
      </c>
      <c r="AL82" s="378" t="e">
        <f>VLOOKUP(B82,栄養データ!$A$2:$J$482,10,)</f>
        <v>#N/A</v>
      </c>
    </row>
    <row r="83" spans="1:38" x14ac:dyDescent="0.25">
      <c r="AC83" s="81"/>
      <c r="AD83" s="81"/>
      <c r="AE83" s="81"/>
      <c r="AF83" s="81"/>
      <c r="AG83" s="81"/>
      <c r="AH83" s="81"/>
      <c r="AI83" s="81"/>
      <c r="AJ83" s="81"/>
      <c r="AK83" s="81"/>
      <c r="AL83" s="81"/>
    </row>
    <row r="84" spans="1:38" x14ac:dyDescent="0.25">
      <c r="AC84" s="81"/>
      <c r="AD84" s="81"/>
      <c r="AE84" s="81"/>
      <c r="AF84" s="81"/>
      <c r="AG84" s="81"/>
      <c r="AH84" s="81"/>
      <c r="AI84" s="81"/>
      <c r="AJ84" s="81"/>
      <c r="AK84" s="81"/>
      <c r="AL84" s="81"/>
    </row>
    <row r="85" spans="1:38" x14ac:dyDescent="0.25">
      <c r="AC85" s="81"/>
      <c r="AD85" s="81"/>
      <c r="AE85" s="81"/>
      <c r="AF85" s="81"/>
      <c r="AG85" s="81"/>
      <c r="AH85" s="81"/>
      <c r="AI85" s="81"/>
      <c r="AJ85" s="81"/>
      <c r="AK85" s="81"/>
      <c r="AL85" s="81"/>
    </row>
    <row r="86" spans="1:38" x14ac:dyDescent="0.25">
      <c r="AC86" s="81"/>
      <c r="AD86" s="81"/>
      <c r="AE86" s="81"/>
      <c r="AF86" s="81"/>
      <c r="AG86" s="81"/>
      <c r="AH86" s="81"/>
      <c r="AI86" s="81"/>
      <c r="AJ86" s="81"/>
      <c r="AK86" s="81"/>
      <c r="AL86" s="81"/>
    </row>
    <row r="87" spans="1:38" x14ac:dyDescent="0.25">
      <c r="AC87" s="81"/>
      <c r="AD87" s="81"/>
      <c r="AE87" s="81"/>
      <c r="AF87" s="81"/>
      <c r="AG87" s="81"/>
      <c r="AH87" s="81"/>
      <c r="AI87" s="81"/>
      <c r="AJ87" s="81"/>
      <c r="AK87" s="81"/>
      <c r="AL87" s="81"/>
    </row>
    <row r="88" spans="1:38" x14ac:dyDescent="0.25">
      <c r="AC88" s="81"/>
      <c r="AD88" s="81"/>
      <c r="AE88" s="81"/>
      <c r="AF88" s="81"/>
      <c r="AG88" s="81"/>
      <c r="AH88" s="81"/>
      <c r="AI88" s="81"/>
      <c r="AJ88" s="81"/>
      <c r="AK88" s="81"/>
      <c r="AL88" s="81"/>
    </row>
    <row r="89" spans="1:38" x14ac:dyDescent="0.25">
      <c r="AC89" s="81"/>
      <c r="AD89" s="81"/>
      <c r="AE89" s="81"/>
      <c r="AF89" s="81"/>
      <c r="AG89" s="81"/>
      <c r="AH89" s="81"/>
      <c r="AI89" s="81"/>
      <c r="AJ89" s="81"/>
      <c r="AK89" s="81"/>
      <c r="AL89" s="81"/>
    </row>
    <row r="90" spans="1:38" x14ac:dyDescent="0.25">
      <c r="AC90" s="81"/>
      <c r="AD90" s="81"/>
      <c r="AE90" s="81"/>
      <c r="AF90" s="81"/>
      <c r="AG90" s="81"/>
      <c r="AH90" s="81"/>
      <c r="AI90" s="81"/>
      <c r="AJ90" s="81"/>
      <c r="AK90" s="81"/>
      <c r="AL90" s="81"/>
    </row>
    <row r="91" spans="1:38" x14ac:dyDescent="0.25">
      <c r="AC91" s="81"/>
      <c r="AD91" s="81"/>
      <c r="AE91" s="81"/>
      <c r="AF91" s="81"/>
      <c r="AG91" s="81"/>
      <c r="AH91" s="81"/>
      <c r="AI91" s="81"/>
      <c r="AJ91" s="81"/>
      <c r="AK91" s="81"/>
      <c r="AL91" s="81"/>
    </row>
    <row r="92" spans="1:38" x14ac:dyDescent="0.25">
      <c r="AC92" s="81"/>
      <c r="AD92" s="81"/>
      <c r="AE92" s="81"/>
      <c r="AF92" s="81"/>
      <c r="AG92" s="81"/>
      <c r="AH92" s="81"/>
      <c r="AI92" s="81"/>
      <c r="AJ92" s="81"/>
      <c r="AK92" s="81"/>
      <c r="AL92" s="81"/>
    </row>
    <row r="93" spans="1:38" x14ac:dyDescent="0.25">
      <c r="AC93" s="81"/>
      <c r="AD93" s="81"/>
      <c r="AE93" s="81"/>
      <c r="AF93" s="81"/>
      <c r="AG93" s="81"/>
      <c r="AH93" s="81"/>
      <c r="AI93" s="81"/>
      <c r="AJ93" s="81"/>
      <c r="AK93" s="81"/>
      <c r="AL93" s="81"/>
    </row>
    <row r="94" spans="1:38" x14ac:dyDescent="0.25">
      <c r="AC94" s="81"/>
      <c r="AD94" s="81"/>
      <c r="AE94" s="81"/>
      <c r="AF94" s="81"/>
      <c r="AG94" s="81"/>
      <c r="AH94" s="81"/>
      <c r="AI94" s="81"/>
      <c r="AJ94" s="81"/>
      <c r="AK94" s="81"/>
      <c r="AL94" s="81"/>
    </row>
    <row r="95" spans="1:38" x14ac:dyDescent="0.25">
      <c r="AC95" s="81"/>
      <c r="AD95" s="81"/>
      <c r="AE95" s="81"/>
      <c r="AF95" s="81"/>
      <c r="AG95" s="81"/>
      <c r="AH95" s="81"/>
      <c r="AI95" s="81"/>
      <c r="AJ95" s="81"/>
      <c r="AK95" s="81"/>
      <c r="AL95" s="81"/>
    </row>
    <row r="96" spans="1:38" x14ac:dyDescent="0.25">
      <c r="AC96" s="81"/>
      <c r="AD96" s="81"/>
      <c r="AE96" s="81"/>
      <c r="AF96" s="81"/>
      <c r="AG96" s="81"/>
      <c r="AH96" s="81"/>
      <c r="AI96" s="81"/>
      <c r="AJ96" s="81"/>
      <c r="AK96" s="81"/>
      <c r="AL96" s="81"/>
    </row>
    <row r="97" spans="29:38" x14ac:dyDescent="0.25">
      <c r="AC97" s="81"/>
      <c r="AD97" s="81"/>
      <c r="AE97" s="81"/>
      <c r="AF97" s="81"/>
      <c r="AG97" s="81"/>
      <c r="AH97" s="81"/>
      <c r="AI97" s="81"/>
      <c r="AJ97" s="81"/>
      <c r="AK97" s="81"/>
      <c r="AL97" s="81"/>
    </row>
    <row r="98" spans="29:38" x14ac:dyDescent="0.25">
      <c r="AC98" s="81"/>
      <c r="AD98" s="81"/>
      <c r="AE98" s="81"/>
      <c r="AF98" s="81"/>
      <c r="AG98" s="81"/>
      <c r="AH98" s="81"/>
      <c r="AI98" s="81"/>
      <c r="AJ98" s="81"/>
      <c r="AK98" s="81"/>
      <c r="AL98" s="81"/>
    </row>
    <row r="99" spans="29:38" x14ac:dyDescent="0.25">
      <c r="AC99" s="81"/>
      <c r="AD99" s="81"/>
      <c r="AE99" s="81"/>
      <c r="AF99" s="81"/>
      <c r="AG99" s="81"/>
      <c r="AH99" s="81"/>
      <c r="AI99" s="81"/>
      <c r="AJ99" s="81"/>
      <c r="AK99" s="81"/>
      <c r="AL99" s="81"/>
    </row>
    <row r="100" spans="29:38" x14ac:dyDescent="0.25"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</row>
    <row r="101" spans="29:38" x14ac:dyDescent="0.25"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</row>
    <row r="102" spans="29:38" x14ac:dyDescent="0.25"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</row>
    <row r="103" spans="29:38" x14ac:dyDescent="0.25"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</row>
    <row r="104" spans="29:38" x14ac:dyDescent="0.25"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</row>
    <row r="105" spans="29:38" x14ac:dyDescent="0.25"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</row>
    <row r="106" spans="29:38" x14ac:dyDescent="0.25"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</row>
    <row r="107" spans="29:38" x14ac:dyDescent="0.25"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</row>
    <row r="108" spans="29:38" x14ac:dyDescent="0.25"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</row>
    <row r="109" spans="29:38" x14ac:dyDescent="0.25"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</row>
    <row r="110" spans="29:38" x14ac:dyDescent="0.25"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</row>
    <row r="111" spans="29:38" x14ac:dyDescent="0.25"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</row>
    <row r="112" spans="29:38" x14ac:dyDescent="0.25"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</row>
    <row r="113" spans="29:38" x14ac:dyDescent="0.25"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</row>
    <row r="114" spans="29:38" x14ac:dyDescent="0.25"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</row>
    <row r="115" spans="29:38" x14ac:dyDescent="0.25"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</row>
    <row r="116" spans="29:38" x14ac:dyDescent="0.25"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</row>
    <row r="117" spans="29:38" x14ac:dyDescent="0.25"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</row>
    <row r="118" spans="29:38" x14ac:dyDescent="0.25"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</row>
    <row r="119" spans="29:38" x14ac:dyDescent="0.25"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</row>
    <row r="120" spans="29:38" x14ac:dyDescent="0.25"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</row>
    <row r="121" spans="29:38" x14ac:dyDescent="0.25"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</row>
    <row r="122" spans="29:38" x14ac:dyDescent="0.25"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</row>
    <row r="123" spans="29:38" x14ac:dyDescent="0.25"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</row>
    <row r="124" spans="29:38" x14ac:dyDescent="0.25"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</row>
    <row r="125" spans="29:38" x14ac:dyDescent="0.25"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</row>
    <row r="126" spans="29:38" x14ac:dyDescent="0.25"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</row>
    <row r="127" spans="29:38" x14ac:dyDescent="0.25"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</row>
    <row r="128" spans="29:38" x14ac:dyDescent="0.25"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</row>
    <row r="129" spans="29:38" x14ac:dyDescent="0.25"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</row>
    <row r="130" spans="29:38" x14ac:dyDescent="0.25"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</row>
    <row r="131" spans="29:38" x14ac:dyDescent="0.25"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</row>
    <row r="132" spans="29:38" x14ac:dyDescent="0.25"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</row>
    <row r="133" spans="29:38" x14ac:dyDescent="0.25"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</row>
    <row r="134" spans="29:38" x14ac:dyDescent="0.25"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</row>
    <row r="135" spans="29:38" x14ac:dyDescent="0.25"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</row>
    <row r="136" spans="29:38" x14ac:dyDescent="0.25"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</row>
    <row r="137" spans="29:38" x14ac:dyDescent="0.25"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</row>
    <row r="138" spans="29:38" x14ac:dyDescent="0.25"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</row>
    <row r="139" spans="29:38" x14ac:dyDescent="0.25"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</row>
    <row r="140" spans="29:38" x14ac:dyDescent="0.25"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</row>
    <row r="141" spans="29:38" x14ac:dyDescent="0.25"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</row>
    <row r="142" spans="29:38" x14ac:dyDescent="0.25"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</row>
    <row r="143" spans="29:38" x14ac:dyDescent="0.25"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</row>
    <row r="144" spans="29:38" x14ac:dyDescent="0.25"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</row>
    <row r="145" spans="29:38" x14ac:dyDescent="0.25"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</row>
    <row r="146" spans="29:38" x14ac:dyDescent="0.25"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</row>
    <row r="147" spans="29:38" x14ac:dyDescent="0.25"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</row>
    <row r="148" spans="29:38" x14ac:dyDescent="0.25"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</row>
    <row r="149" spans="29:38" x14ac:dyDescent="0.25"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</row>
    <row r="150" spans="29:38" x14ac:dyDescent="0.25"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</row>
    <row r="151" spans="29:38" x14ac:dyDescent="0.25"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</row>
    <row r="152" spans="29:38" x14ac:dyDescent="0.25"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</row>
    <row r="153" spans="29:38" x14ac:dyDescent="0.25"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</row>
    <row r="154" spans="29:38" x14ac:dyDescent="0.25"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</row>
    <row r="155" spans="29:38" x14ac:dyDescent="0.25"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</row>
    <row r="156" spans="29:38" x14ac:dyDescent="0.25"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</row>
    <row r="157" spans="29:38" x14ac:dyDescent="0.25"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</row>
    <row r="158" spans="29:38" x14ac:dyDescent="0.25"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</row>
    <row r="159" spans="29:38" x14ac:dyDescent="0.25"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</row>
    <row r="160" spans="29:38" x14ac:dyDescent="0.25"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</row>
    <row r="161" spans="29:38" x14ac:dyDescent="0.25"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</row>
    <row r="162" spans="29:38" x14ac:dyDescent="0.25"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</row>
    <row r="163" spans="29:38" x14ac:dyDescent="0.25"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</row>
    <row r="164" spans="29:38" x14ac:dyDescent="0.25"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</row>
    <row r="165" spans="29:38" x14ac:dyDescent="0.25"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</row>
    <row r="166" spans="29:38" x14ac:dyDescent="0.25"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</row>
    <row r="167" spans="29:38" x14ac:dyDescent="0.25"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</row>
    <row r="168" spans="29:38" x14ac:dyDescent="0.25"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</row>
    <row r="169" spans="29:38" x14ac:dyDescent="0.25"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</row>
    <row r="170" spans="29:38" x14ac:dyDescent="0.25"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</row>
    <row r="171" spans="29:38" x14ac:dyDescent="0.25"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</row>
    <row r="172" spans="29:38" x14ac:dyDescent="0.25"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</row>
    <row r="173" spans="29:38" x14ac:dyDescent="0.25"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</row>
    <row r="174" spans="29:38" x14ac:dyDescent="0.25"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</row>
    <row r="175" spans="29:38" x14ac:dyDescent="0.25"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</row>
    <row r="176" spans="29:38" x14ac:dyDescent="0.25"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</row>
    <row r="177" spans="29:38" x14ac:dyDescent="0.25"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</row>
    <row r="178" spans="29:38" x14ac:dyDescent="0.25"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</row>
    <row r="179" spans="29:38" x14ac:dyDescent="0.25"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</row>
    <row r="180" spans="29:38" x14ac:dyDescent="0.25"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</row>
    <row r="181" spans="29:38" x14ac:dyDescent="0.25"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</row>
    <row r="182" spans="29:38" x14ac:dyDescent="0.25"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</row>
    <row r="183" spans="29:38" x14ac:dyDescent="0.25"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</row>
    <row r="184" spans="29:38" x14ac:dyDescent="0.25"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</row>
    <row r="185" spans="29:38" x14ac:dyDescent="0.25"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</row>
    <row r="186" spans="29:38" x14ac:dyDescent="0.25"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</row>
    <row r="187" spans="29:38" x14ac:dyDescent="0.25"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</row>
    <row r="188" spans="29:38" x14ac:dyDescent="0.25"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</row>
    <row r="189" spans="29:38" x14ac:dyDescent="0.25"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</row>
    <row r="190" spans="29:38" x14ac:dyDescent="0.25"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</row>
    <row r="191" spans="29:38" x14ac:dyDescent="0.25"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</row>
    <row r="192" spans="29:38" x14ac:dyDescent="0.25"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</row>
    <row r="193" spans="29:38" x14ac:dyDescent="0.25"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</row>
    <row r="194" spans="29:38" x14ac:dyDescent="0.25"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</row>
    <row r="195" spans="29:38" x14ac:dyDescent="0.25"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</row>
    <row r="196" spans="29:38" x14ac:dyDescent="0.25"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</row>
    <row r="197" spans="29:38" x14ac:dyDescent="0.25"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</row>
    <row r="198" spans="29:38" x14ac:dyDescent="0.25"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</row>
    <row r="199" spans="29:38" x14ac:dyDescent="0.25"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</row>
    <row r="200" spans="29:38" x14ac:dyDescent="0.25"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</row>
    <row r="201" spans="29:38" x14ac:dyDescent="0.25"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</row>
    <row r="202" spans="29:38" x14ac:dyDescent="0.25"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</row>
    <row r="203" spans="29:38" x14ac:dyDescent="0.25"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</row>
    <row r="204" spans="29:38" x14ac:dyDescent="0.25"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</row>
    <row r="205" spans="29:38" x14ac:dyDescent="0.25"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</row>
    <row r="206" spans="29:38" x14ac:dyDescent="0.25"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</row>
    <row r="207" spans="29:38" x14ac:dyDescent="0.25"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</row>
    <row r="208" spans="29:38" x14ac:dyDescent="0.25"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</row>
    <row r="209" spans="29:38" x14ac:dyDescent="0.25"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</row>
    <row r="210" spans="29:38" x14ac:dyDescent="0.25"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</row>
    <row r="211" spans="29:38" x14ac:dyDescent="0.25"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</row>
    <row r="212" spans="29:38" x14ac:dyDescent="0.25"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</row>
    <row r="213" spans="29:38" x14ac:dyDescent="0.25"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</row>
    <row r="214" spans="29:38" x14ac:dyDescent="0.25"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</row>
    <row r="215" spans="29:38" x14ac:dyDescent="0.25"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</row>
    <row r="216" spans="29:38" x14ac:dyDescent="0.25"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</row>
    <row r="217" spans="29:38" x14ac:dyDescent="0.25"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</row>
    <row r="218" spans="29:38" x14ac:dyDescent="0.25"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</row>
    <row r="219" spans="29:38" x14ac:dyDescent="0.25"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</row>
    <row r="220" spans="29:38" x14ac:dyDescent="0.25"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</row>
    <row r="221" spans="29:38" x14ac:dyDescent="0.25"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</row>
    <row r="222" spans="29:38" x14ac:dyDescent="0.25"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</row>
    <row r="223" spans="29:38" x14ac:dyDescent="0.25"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</row>
    <row r="224" spans="29:38" x14ac:dyDescent="0.25"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</row>
    <row r="225" spans="29:38" x14ac:dyDescent="0.25"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</row>
    <row r="226" spans="29:38" x14ac:dyDescent="0.25"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</row>
    <row r="227" spans="29:38" x14ac:dyDescent="0.25"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</row>
    <row r="228" spans="29:38" x14ac:dyDescent="0.25"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</row>
    <row r="229" spans="29:38" x14ac:dyDescent="0.25"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</row>
    <row r="230" spans="29:38" x14ac:dyDescent="0.25"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</row>
    <row r="231" spans="29:38" x14ac:dyDescent="0.25"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</row>
    <row r="232" spans="29:38" x14ac:dyDescent="0.25"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</row>
    <row r="233" spans="29:38" x14ac:dyDescent="0.25"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</row>
    <row r="234" spans="29:38" x14ac:dyDescent="0.25"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</row>
    <row r="235" spans="29:38" x14ac:dyDescent="0.25"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</row>
    <row r="236" spans="29:38" x14ac:dyDescent="0.25"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</row>
    <row r="237" spans="29:38" x14ac:dyDescent="0.25"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</row>
    <row r="238" spans="29:38" x14ac:dyDescent="0.25"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</row>
    <row r="239" spans="29:38" x14ac:dyDescent="0.25"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</row>
    <row r="240" spans="29:38" x14ac:dyDescent="0.25"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</row>
    <row r="241" spans="29:38" x14ac:dyDescent="0.25"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</row>
    <row r="242" spans="29:38" x14ac:dyDescent="0.25"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</row>
    <row r="243" spans="29:38" x14ac:dyDescent="0.25"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</row>
    <row r="244" spans="29:38" x14ac:dyDescent="0.25"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</row>
    <row r="245" spans="29:38" x14ac:dyDescent="0.25"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</row>
    <row r="246" spans="29:38" x14ac:dyDescent="0.25"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</row>
    <row r="247" spans="29:38" x14ac:dyDescent="0.25"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</row>
    <row r="248" spans="29:38" x14ac:dyDescent="0.25"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</row>
    <row r="249" spans="29:38" x14ac:dyDescent="0.25"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</row>
    <row r="250" spans="29:38" x14ac:dyDescent="0.25"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</row>
    <row r="251" spans="29:38" x14ac:dyDescent="0.25"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</row>
    <row r="252" spans="29:38" x14ac:dyDescent="0.25"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</row>
    <row r="253" spans="29:38" x14ac:dyDescent="0.25"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</row>
    <row r="254" spans="29:38" x14ac:dyDescent="0.25"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</row>
    <row r="255" spans="29:38" x14ac:dyDescent="0.25"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</row>
    <row r="256" spans="29:38" x14ac:dyDescent="0.25"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</row>
    <row r="257" spans="29:38" x14ac:dyDescent="0.25"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</row>
    <row r="258" spans="29:38" x14ac:dyDescent="0.25"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</row>
    <row r="259" spans="29:38" x14ac:dyDescent="0.25"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</row>
    <row r="260" spans="29:38" x14ac:dyDescent="0.25"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</row>
    <row r="261" spans="29:38" x14ac:dyDescent="0.25"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</row>
    <row r="262" spans="29:38" x14ac:dyDescent="0.25"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</row>
    <row r="263" spans="29:38" x14ac:dyDescent="0.25"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</row>
    <row r="264" spans="29:38" x14ac:dyDescent="0.25"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</row>
    <row r="265" spans="29:38" x14ac:dyDescent="0.25"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</row>
    <row r="266" spans="29:38" x14ac:dyDescent="0.25"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</row>
    <row r="267" spans="29:38" x14ac:dyDescent="0.25"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</row>
    <row r="268" spans="29:38" x14ac:dyDescent="0.25"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</row>
    <row r="269" spans="29:38" x14ac:dyDescent="0.25"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</row>
    <row r="270" spans="29:38" x14ac:dyDescent="0.25"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</row>
    <row r="271" spans="29:38" x14ac:dyDescent="0.25"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</row>
    <row r="272" spans="29:38" x14ac:dyDescent="0.25"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</row>
    <row r="273" spans="29:38" x14ac:dyDescent="0.25"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</row>
    <row r="274" spans="29:38" x14ac:dyDescent="0.25"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</row>
    <row r="275" spans="29:38" x14ac:dyDescent="0.25"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</row>
    <row r="276" spans="29:38" x14ac:dyDescent="0.25"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</row>
    <row r="277" spans="29:38" x14ac:dyDescent="0.25"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</row>
    <row r="278" spans="29:38" x14ac:dyDescent="0.25"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</row>
    <row r="279" spans="29:38" x14ac:dyDescent="0.25"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</row>
    <row r="280" spans="29:38" x14ac:dyDescent="0.25"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</row>
    <row r="281" spans="29:38" x14ac:dyDescent="0.25"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</row>
    <row r="282" spans="29:38" x14ac:dyDescent="0.25"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</row>
    <row r="283" spans="29:38" x14ac:dyDescent="0.25"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</row>
    <row r="284" spans="29:38" x14ac:dyDescent="0.25"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</row>
    <row r="285" spans="29:38" x14ac:dyDescent="0.25"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</row>
    <row r="286" spans="29:38" x14ac:dyDescent="0.25"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</row>
    <row r="287" spans="29:38" x14ac:dyDescent="0.25"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</row>
    <row r="288" spans="29:38" x14ac:dyDescent="0.25"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</row>
    <row r="289" spans="29:38" x14ac:dyDescent="0.25"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</row>
    <row r="290" spans="29:38" x14ac:dyDescent="0.25"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</row>
    <row r="291" spans="29:38" x14ac:dyDescent="0.25"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</row>
    <row r="292" spans="29:38" x14ac:dyDescent="0.25"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</row>
    <row r="293" spans="29:38" x14ac:dyDescent="0.25"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</row>
    <row r="294" spans="29:38" x14ac:dyDescent="0.25"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</row>
    <row r="295" spans="29:38" x14ac:dyDescent="0.25"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</row>
    <row r="296" spans="29:38" x14ac:dyDescent="0.25"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</row>
    <row r="297" spans="29:38" x14ac:dyDescent="0.25"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</row>
    <row r="298" spans="29:38" x14ac:dyDescent="0.25"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</row>
    <row r="299" spans="29:38" x14ac:dyDescent="0.25"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</row>
    <row r="300" spans="29:38" x14ac:dyDescent="0.25"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</row>
    <row r="301" spans="29:38" x14ac:dyDescent="0.25"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</row>
    <row r="302" spans="29:38" x14ac:dyDescent="0.25"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</row>
    <row r="303" spans="29:38" x14ac:dyDescent="0.25"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</row>
    <row r="304" spans="29:38" x14ac:dyDescent="0.25"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</row>
    <row r="305" spans="29:38" x14ac:dyDescent="0.25"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</row>
    <row r="306" spans="29:38" x14ac:dyDescent="0.25"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</row>
    <row r="307" spans="29:38" x14ac:dyDescent="0.25"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</row>
    <row r="308" spans="29:38" x14ac:dyDescent="0.25"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</row>
    <row r="309" spans="29:38" x14ac:dyDescent="0.25"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</row>
    <row r="310" spans="29:38" x14ac:dyDescent="0.25"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</row>
    <row r="311" spans="29:38" x14ac:dyDescent="0.25"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</row>
    <row r="312" spans="29:38" x14ac:dyDescent="0.25"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</row>
    <row r="313" spans="29:38" x14ac:dyDescent="0.25"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</row>
    <row r="314" spans="29:38" x14ac:dyDescent="0.25"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</row>
    <row r="315" spans="29:38" x14ac:dyDescent="0.25"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</row>
    <row r="316" spans="29:38" x14ac:dyDescent="0.25"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</row>
    <row r="317" spans="29:38" x14ac:dyDescent="0.25"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</row>
    <row r="318" spans="29:38" x14ac:dyDescent="0.25"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</row>
    <row r="319" spans="29:38" x14ac:dyDescent="0.25"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</row>
    <row r="320" spans="29:38" x14ac:dyDescent="0.25"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</row>
    <row r="321" spans="29:38" x14ac:dyDescent="0.25"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</row>
    <row r="322" spans="29:38" x14ac:dyDescent="0.25"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</row>
    <row r="323" spans="29:38" x14ac:dyDescent="0.25"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</row>
    <row r="324" spans="29:38" x14ac:dyDescent="0.25"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</row>
    <row r="325" spans="29:38" x14ac:dyDescent="0.25"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</row>
    <row r="326" spans="29:38" x14ac:dyDescent="0.25"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</row>
    <row r="327" spans="29:38" x14ac:dyDescent="0.25"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</row>
    <row r="328" spans="29:38" x14ac:dyDescent="0.25"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</row>
    <row r="329" spans="29:38" x14ac:dyDescent="0.25"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</row>
    <row r="330" spans="29:38" x14ac:dyDescent="0.25"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</row>
    <row r="331" spans="29:38" x14ac:dyDescent="0.25"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</row>
    <row r="332" spans="29:38" x14ac:dyDescent="0.25"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</row>
    <row r="333" spans="29:38" x14ac:dyDescent="0.25"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</row>
    <row r="334" spans="29:38" x14ac:dyDescent="0.25"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</row>
    <row r="335" spans="29:38" x14ac:dyDescent="0.25"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</row>
    <row r="336" spans="29:38" x14ac:dyDescent="0.25"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</row>
    <row r="337" spans="29:38" x14ac:dyDescent="0.25"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</row>
    <row r="338" spans="29:38" x14ac:dyDescent="0.25"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</row>
    <row r="339" spans="29:38" x14ac:dyDescent="0.25"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</row>
    <row r="340" spans="29:38" x14ac:dyDescent="0.25"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</row>
    <row r="341" spans="29:38" x14ac:dyDescent="0.25"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</row>
    <row r="342" spans="29:38" x14ac:dyDescent="0.25"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</row>
    <row r="343" spans="29:38" x14ac:dyDescent="0.25"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</row>
    <row r="344" spans="29:38" x14ac:dyDescent="0.25"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</row>
    <row r="345" spans="29:38" x14ac:dyDescent="0.25"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</row>
    <row r="346" spans="29:38" x14ac:dyDescent="0.25"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</row>
    <row r="347" spans="29:38" x14ac:dyDescent="0.25"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</row>
    <row r="348" spans="29:38" x14ac:dyDescent="0.25"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</row>
    <row r="349" spans="29:38" x14ac:dyDescent="0.25"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</row>
    <row r="350" spans="29:38" x14ac:dyDescent="0.25"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</row>
    <row r="351" spans="29:38" x14ac:dyDescent="0.25"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</row>
    <row r="352" spans="29:38" x14ac:dyDescent="0.25"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</row>
    <row r="353" spans="29:38" x14ac:dyDescent="0.25"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</row>
    <row r="354" spans="29:38" x14ac:dyDescent="0.25"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</row>
    <row r="355" spans="29:38" x14ac:dyDescent="0.25"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</row>
    <row r="356" spans="29:38" x14ac:dyDescent="0.25"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</row>
    <row r="357" spans="29:38" x14ac:dyDescent="0.25"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</row>
    <row r="358" spans="29:38" x14ac:dyDescent="0.25"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</row>
    <row r="359" spans="29:38" x14ac:dyDescent="0.25"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</row>
    <row r="360" spans="29:38" x14ac:dyDescent="0.25"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</row>
    <row r="361" spans="29:38" x14ac:dyDescent="0.25"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</row>
    <row r="362" spans="29:38" x14ac:dyDescent="0.25"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</row>
    <row r="363" spans="29:38" x14ac:dyDescent="0.25"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</row>
    <row r="364" spans="29:38" x14ac:dyDescent="0.25"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</row>
    <row r="365" spans="29:38" x14ac:dyDescent="0.25"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</row>
    <row r="366" spans="29:38" x14ac:dyDescent="0.25"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</row>
    <row r="367" spans="29:38" x14ac:dyDescent="0.25"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</row>
    <row r="368" spans="29:38" x14ac:dyDescent="0.25"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</row>
    <row r="369" spans="29:38" x14ac:dyDescent="0.25"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</row>
    <row r="370" spans="29:38" x14ac:dyDescent="0.25"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</row>
    <row r="371" spans="29:38" x14ac:dyDescent="0.25"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</row>
    <row r="372" spans="29:38" x14ac:dyDescent="0.25"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</row>
    <row r="373" spans="29:38" x14ac:dyDescent="0.25"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</row>
    <row r="374" spans="29:38" x14ac:dyDescent="0.25"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</row>
    <row r="375" spans="29:38" x14ac:dyDescent="0.25"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</row>
    <row r="376" spans="29:38" x14ac:dyDescent="0.25"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</row>
    <row r="377" spans="29:38" x14ac:dyDescent="0.25"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</row>
    <row r="378" spans="29:38" x14ac:dyDescent="0.25"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</row>
    <row r="379" spans="29:38" x14ac:dyDescent="0.25"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</row>
    <row r="380" spans="29:38" x14ac:dyDescent="0.25"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</row>
    <row r="381" spans="29:38" x14ac:dyDescent="0.25"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</row>
    <row r="382" spans="29:38" x14ac:dyDescent="0.25"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</row>
    <row r="383" spans="29:38" x14ac:dyDescent="0.25"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</row>
    <row r="384" spans="29:38" x14ac:dyDescent="0.25"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</row>
    <row r="385" spans="29:38" x14ac:dyDescent="0.25"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</row>
    <row r="386" spans="29:38" x14ac:dyDescent="0.25"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</row>
    <row r="387" spans="29:38" x14ac:dyDescent="0.25"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</row>
    <row r="388" spans="29:38" x14ac:dyDescent="0.25"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</row>
    <row r="389" spans="29:38" x14ac:dyDescent="0.25"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</row>
    <row r="390" spans="29:38" x14ac:dyDescent="0.25"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</row>
    <row r="391" spans="29:38" x14ac:dyDescent="0.25"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</row>
    <row r="392" spans="29:38" x14ac:dyDescent="0.25"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</row>
    <row r="393" spans="29:38" x14ac:dyDescent="0.25"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</row>
    <row r="394" spans="29:38" x14ac:dyDescent="0.25"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</row>
    <row r="395" spans="29:38" x14ac:dyDescent="0.25"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</row>
    <row r="396" spans="29:38" x14ac:dyDescent="0.25"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</row>
    <row r="397" spans="29:38" x14ac:dyDescent="0.25"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</row>
    <row r="398" spans="29:38" x14ac:dyDescent="0.25"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</row>
    <row r="399" spans="29:38" x14ac:dyDescent="0.25"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</row>
    <row r="400" spans="29:38" x14ac:dyDescent="0.25"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</row>
    <row r="401" spans="29:38" x14ac:dyDescent="0.25"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</row>
    <row r="402" spans="29:38" x14ac:dyDescent="0.25"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</row>
    <row r="403" spans="29:38" x14ac:dyDescent="0.25"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</row>
    <row r="404" spans="29:38" x14ac:dyDescent="0.25"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</row>
    <row r="405" spans="29:38" x14ac:dyDescent="0.25"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</row>
    <row r="406" spans="29:38" x14ac:dyDescent="0.25"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</row>
    <row r="407" spans="29:38" x14ac:dyDescent="0.25"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</row>
    <row r="408" spans="29:38" x14ac:dyDescent="0.25"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</row>
    <row r="409" spans="29:38" x14ac:dyDescent="0.25"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</row>
    <row r="410" spans="29:38" x14ac:dyDescent="0.25"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</row>
    <row r="411" spans="29:38" x14ac:dyDescent="0.25"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</row>
    <row r="412" spans="29:38" x14ac:dyDescent="0.25"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</row>
    <row r="413" spans="29:38" x14ac:dyDescent="0.25"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</row>
    <row r="414" spans="29:38" x14ac:dyDescent="0.25"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</row>
    <row r="415" spans="29:38" x14ac:dyDescent="0.25"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</row>
    <row r="416" spans="29:38" x14ac:dyDescent="0.25"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</row>
    <row r="417" spans="29:38" x14ac:dyDescent="0.25"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</row>
    <row r="418" spans="29:38" x14ac:dyDescent="0.25"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</row>
    <row r="419" spans="29:38" x14ac:dyDescent="0.25"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</row>
    <row r="420" spans="29:38" x14ac:dyDescent="0.25"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</row>
    <row r="421" spans="29:38" x14ac:dyDescent="0.25"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</row>
    <row r="422" spans="29:38" x14ac:dyDescent="0.25"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</row>
    <row r="423" spans="29:38" x14ac:dyDescent="0.25"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</row>
    <row r="424" spans="29:38" x14ac:dyDescent="0.25"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</row>
    <row r="425" spans="29:38" x14ac:dyDescent="0.25"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</row>
    <row r="426" spans="29:38" x14ac:dyDescent="0.25"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</row>
    <row r="427" spans="29:38" x14ac:dyDescent="0.25"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</row>
    <row r="428" spans="29:38" x14ac:dyDescent="0.25"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</row>
    <row r="429" spans="29:38" x14ac:dyDescent="0.25"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</row>
    <row r="430" spans="29:38" x14ac:dyDescent="0.25"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</row>
    <row r="431" spans="29:38" x14ac:dyDescent="0.25"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</row>
    <row r="432" spans="29:38" x14ac:dyDescent="0.25"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</row>
    <row r="433" spans="29:38" x14ac:dyDescent="0.25"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</row>
    <row r="434" spans="29:38" x14ac:dyDescent="0.25"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</row>
    <row r="435" spans="29:38" x14ac:dyDescent="0.25"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</row>
    <row r="436" spans="29:38" x14ac:dyDescent="0.25"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</row>
    <row r="437" spans="29:38" x14ac:dyDescent="0.25"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</row>
    <row r="438" spans="29:38" x14ac:dyDescent="0.25"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</row>
    <row r="439" spans="29:38" x14ac:dyDescent="0.25"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</row>
    <row r="440" spans="29:38" x14ac:dyDescent="0.25"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</row>
    <row r="441" spans="29:38" x14ac:dyDescent="0.25"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</row>
    <row r="442" spans="29:38" x14ac:dyDescent="0.25"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</row>
    <row r="443" spans="29:38" x14ac:dyDescent="0.25"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</row>
    <row r="444" spans="29:38" x14ac:dyDescent="0.25"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</row>
    <row r="445" spans="29:38" x14ac:dyDescent="0.25"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</row>
    <row r="446" spans="29:38" x14ac:dyDescent="0.25"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</row>
    <row r="447" spans="29:38" x14ac:dyDescent="0.25"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</row>
    <row r="448" spans="29:38" x14ac:dyDescent="0.25"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</row>
    <row r="449" spans="29:38" x14ac:dyDescent="0.25"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</row>
    <row r="450" spans="29:38" x14ac:dyDescent="0.25"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</row>
    <row r="451" spans="29:38" x14ac:dyDescent="0.25"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</row>
    <row r="452" spans="29:38" x14ac:dyDescent="0.25"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</row>
    <row r="453" spans="29:38" x14ac:dyDescent="0.25"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</row>
    <row r="454" spans="29:38" x14ac:dyDescent="0.25"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</row>
    <row r="455" spans="29:38" x14ac:dyDescent="0.25"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</row>
    <row r="456" spans="29:38" x14ac:dyDescent="0.25"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</row>
    <row r="457" spans="29:38" x14ac:dyDescent="0.25"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</row>
    <row r="458" spans="29:38" x14ac:dyDescent="0.25"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</row>
    <row r="459" spans="29:38" x14ac:dyDescent="0.25"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</row>
    <row r="460" spans="29:38" x14ac:dyDescent="0.25"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</row>
    <row r="461" spans="29:38" x14ac:dyDescent="0.25"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</row>
    <row r="462" spans="29:38" x14ac:dyDescent="0.25"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</row>
    <row r="463" spans="29:38" x14ac:dyDescent="0.25"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</row>
    <row r="464" spans="29:38" x14ac:dyDescent="0.25"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</row>
    <row r="465" spans="29:38" x14ac:dyDescent="0.25"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</row>
    <row r="466" spans="29:38" x14ac:dyDescent="0.25"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</row>
    <row r="467" spans="29:38" x14ac:dyDescent="0.25"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</row>
    <row r="468" spans="29:38" x14ac:dyDescent="0.25"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</row>
    <row r="469" spans="29:38" x14ac:dyDescent="0.25"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</row>
    <row r="470" spans="29:38" x14ac:dyDescent="0.25"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</row>
    <row r="471" spans="29:38" x14ac:dyDescent="0.25"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</row>
    <row r="472" spans="29:38" x14ac:dyDescent="0.25"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</row>
    <row r="473" spans="29:38" x14ac:dyDescent="0.25"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</row>
    <row r="474" spans="29:38" x14ac:dyDescent="0.25"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</row>
    <row r="475" spans="29:38" x14ac:dyDescent="0.25"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</row>
    <row r="476" spans="29:38" x14ac:dyDescent="0.25"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</row>
    <row r="477" spans="29:38" x14ac:dyDescent="0.25"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</row>
    <row r="478" spans="29:38" x14ac:dyDescent="0.25"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</row>
    <row r="479" spans="29:38" x14ac:dyDescent="0.25"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</row>
    <row r="480" spans="29:38" x14ac:dyDescent="0.25"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</row>
    <row r="481" spans="29:38" x14ac:dyDescent="0.25"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</row>
    <row r="482" spans="29:38" x14ac:dyDescent="0.25"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</row>
    <row r="483" spans="29:38" x14ac:dyDescent="0.25"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</row>
    <row r="484" spans="29:38" x14ac:dyDescent="0.25"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</row>
    <row r="485" spans="29:38" x14ac:dyDescent="0.25"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</row>
    <row r="486" spans="29:38" x14ac:dyDescent="0.25"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</row>
    <row r="487" spans="29:38" x14ac:dyDescent="0.25"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</row>
    <row r="488" spans="29:38" x14ac:dyDescent="0.25"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</row>
    <row r="489" spans="29:38" x14ac:dyDescent="0.25"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</row>
    <row r="490" spans="29:38" x14ac:dyDescent="0.25"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</row>
    <row r="491" spans="29:38" x14ac:dyDescent="0.25"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</row>
    <row r="492" spans="29:38" x14ac:dyDescent="0.25"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</row>
    <row r="493" spans="29:38" x14ac:dyDescent="0.25"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</row>
    <row r="494" spans="29:38" x14ac:dyDescent="0.25"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</row>
    <row r="495" spans="29:38" x14ac:dyDescent="0.25"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</row>
    <row r="496" spans="29:38" x14ac:dyDescent="0.25"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</row>
    <row r="497" spans="29:38" x14ac:dyDescent="0.25"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</row>
    <row r="498" spans="29:38" x14ac:dyDescent="0.25"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</row>
    <row r="499" spans="29:38" x14ac:dyDescent="0.25"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</row>
    <row r="500" spans="29:38" x14ac:dyDescent="0.25"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</row>
    <row r="501" spans="29:38" x14ac:dyDescent="0.25"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</row>
    <row r="502" spans="29:38" x14ac:dyDescent="0.25"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</row>
    <row r="503" spans="29:38" x14ac:dyDescent="0.25"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</row>
    <row r="504" spans="29:38" x14ac:dyDescent="0.25"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</row>
    <row r="505" spans="29:38" x14ac:dyDescent="0.25"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</row>
    <row r="506" spans="29:38" x14ac:dyDescent="0.25"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</row>
    <row r="507" spans="29:38" x14ac:dyDescent="0.25"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</row>
    <row r="508" spans="29:38" x14ac:dyDescent="0.25"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</row>
    <row r="509" spans="29:38" x14ac:dyDescent="0.25"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</row>
    <row r="510" spans="29:38" x14ac:dyDescent="0.25"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</row>
    <row r="511" spans="29:38" x14ac:dyDescent="0.25"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</row>
    <row r="512" spans="29:38" x14ac:dyDescent="0.25"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</row>
    <row r="513" spans="29:38" x14ac:dyDescent="0.25"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</row>
    <row r="514" spans="29:38" x14ac:dyDescent="0.25"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</row>
    <row r="515" spans="29:38" x14ac:dyDescent="0.25"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</row>
    <row r="516" spans="29:38" x14ac:dyDescent="0.25"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</row>
    <row r="517" spans="29:38" x14ac:dyDescent="0.25"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</row>
    <row r="518" spans="29:38" x14ac:dyDescent="0.25"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</row>
    <row r="519" spans="29:38" x14ac:dyDescent="0.25"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</row>
    <row r="520" spans="29:38" x14ac:dyDescent="0.25"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</row>
    <row r="521" spans="29:38" x14ac:dyDescent="0.25"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</row>
    <row r="522" spans="29:38" x14ac:dyDescent="0.25"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</row>
    <row r="523" spans="29:38" x14ac:dyDescent="0.25"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</row>
    <row r="524" spans="29:38" x14ac:dyDescent="0.25"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</row>
    <row r="525" spans="29:38" x14ac:dyDescent="0.25"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</row>
    <row r="526" spans="29:38" x14ac:dyDescent="0.25"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</row>
    <row r="527" spans="29:38" x14ac:dyDescent="0.25"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</row>
    <row r="528" spans="29:38" x14ac:dyDescent="0.25"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</row>
    <row r="529" spans="29:38" x14ac:dyDescent="0.25"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</row>
    <row r="530" spans="29:38" x14ac:dyDescent="0.25"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</row>
    <row r="531" spans="29:38" x14ac:dyDescent="0.25"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</row>
    <row r="532" spans="29:38" x14ac:dyDescent="0.25"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</row>
    <row r="533" spans="29:38" x14ac:dyDescent="0.25"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</row>
    <row r="534" spans="29:38" x14ac:dyDescent="0.25"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</row>
    <row r="535" spans="29:38" x14ac:dyDescent="0.25"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</row>
    <row r="536" spans="29:38" x14ac:dyDescent="0.25"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</row>
    <row r="537" spans="29:38" x14ac:dyDescent="0.25"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</row>
    <row r="538" spans="29:38" x14ac:dyDescent="0.25"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</row>
    <row r="539" spans="29:38" x14ac:dyDescent="0.25"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</row>
    <row r="540" spans="29:38" x14ac:dyDescent="0.25"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</row>
    <row r="541" spans="29:38" x14ac:dyDescent="0.25"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</row>
    <row r="542" spans="29:38" x14ac:dyDescent="0.25"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</row>
    <row r="543" spans="29:38" x14ac:dyDescent="0.25"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</row>
    <row r="544" spans="29:38" x14ac:dyDescent="0.25"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</row>
    <row r="545" spans="29:38" x14ac:dyDescent="0.25"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</row>
    <row r="546" spans="29:38" x14ac:dyDescent="0.25"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</row>
    <row r="547" spans="29:38" x14ac:dyDescent="0.25"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</row>
    <row r="548" spans="29:38" x14ac:dyDescent="0.25"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</row>
    <row r="549" spans="29:38" x14ac:dyDescent="0.25"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</row>
    <row r="550" spans="29:38" x14ac:dyDescent="0.25"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</row>
    <row r="551" spans="29:38" x14ac:dyDescent="0.25"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</row>
    <row r="552" spans="29:38" x14ac:dyDescent="0.25"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</row>
    <row r="553" spans="29:38" x14ac:dyDescent="0.25"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</row>
    <row r="554" spans="29:38" x14ac:dyDescent="0.25"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</row>
    <row r="555" spans="29:38" x14ac:dyDescent="0.25"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</row>
    <row r="556" spans="29:38" x14ac:dyDescent="0.25"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</row>
    <row r="557" spans="29:38" x14ac:dyDescent="0.25"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</row>
    <row r="558" spans="29:38" x14ac:dyDescent="0.25"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</row>
    <row r="559" spans="29:38" x14ac:dyDescent="0.25"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</row>
    <row r="560" spans="29:38" x14ac:dyDescent="0.25"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</row>
    <row r="561" spans="29:38" x14ac:dyDescent="0.25"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</row>
    <row r="562" spans="29:38" x14ac:dyDescent="0.25"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</row>
    <row r="563" spans="29:38" x14ac:dyDescent="0.25"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</row>
    <row r="564" spans="29:38" x14ac:dyDescent="0.25"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</row>
    <row r="565" spans="29:38" x14ac:dyDescent="0.25"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</row>
    <row r="566" spans="29:38" x14ac:dyDescent="0.25"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</row>
    <row r="567" spans="29:38" x14ac:dyDescent="0.25"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</row>
    <row r="568" spans="29:38" x14ac:dyDescent="0.25"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</row>
    <row r="569" spans="29:38" x14ac:dyDescent="0.25"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</row>
    <row r="570" spans="29:38" x14ac:dyDescent="0.25"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</row>
    <row r="571" spans="29:38" x14ac:dyDescent="0.25"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</row>
    <row r="572" spans="29:38" x14ac:dyDescent="0.25"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</row>
    <row r="573" spans="29:38" x14ac:dyDescent="0.25"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</row>
    <row r="574" spans="29:38" x14ac:dyDescent="0.25"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</row>
    <row r="575" spans="29:38" x14ac:dyDescent="0.25"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</row>
    <row r="576" spans="29:38" x14ac:dyDescent="0.25"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</row>
    <row r="577" spans="29:38" x14ac:dyDescent="0.25"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</row>
    <row r="578" spans="29:38" x14ac:dyDescent="0.25"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</row>
    <row r="579" spans="29:38" x14ac:dyDescent="0.25"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</row>
    <row r="580" spans="29:38" x14ac:dyDescent="0.25"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</row>
    <row r="581" spans="29:38" x14ac:dyDescent="0.25"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</row>
    <row r="582" spans="29:38" x14ac:dyDescent="0.25"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</row>
    <row r="583" spans="29:38" x14ac:dyDescent="0.25"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</row>
    <row r="584" spans="29:38" x14ac:dyDescent="0.25"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</row>
    <row r="585" spans="29:38" x14ac:dyDescent="0.25"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</row>
    <row r="586" spans="29:38" x14ac:dyDescent="0.25"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</row>
    <row r="587" spans="29:38" x14ac:dyDescent="0.25"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</row>
    <row r="588" spans="29:38" x14ac:dyDescent="0.25"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</row>
    <row r="589" spans="29:38" x14ac:dyDescent="0.25"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</row>
    <row r="590" spans="29:38" x14ac:dyDescent="0.25"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</row>
    <row r="591" spans="29:38" x14ac:dyDescent="0.25"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</row>
    <row r="592" spans="29:38" x14ac:dyDescent="0.25"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</row>
    <row r="593" spans="29:38" x14ac:dyDescent="0.25"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</row>
    <row r="594" spans="29:38" x14ac:dyDescent="0.25"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</row>
    <row r="595" spans="29:38" x14ac:dyDescent="0.25"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</row>
    <row r="596" spans="29:38" x14ac:dyDescent="0.25"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</row>
    <row r="597" spans="29:38" x14ac:dyDescent="0.25"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</row>
    <row r="598" spans="29:38" x14ac:dyDescent="0.25"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</row>
    <row r="599" spans="29:38" x14ac:dyDescent="0.25"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</row>
    <row r="600" spans="29:38" x14ac:dyDescent="0.25"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</row>
    <row r="601" spans="29:38" x14ac:dyDescent="0.25"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</row>
    <row r="602" spans="29:38" x14ac:dyDescent="0.25"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</row>
    <row r="603" spans="29:38" x14ac:dyDescent="0.25"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</row>
    <row r="604" spans="29:38" x14ac:dyDescent="0.25"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</row>
    <row r="605" spans="29:38" x14ac:dyDescent="0.25"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</row>
    <row r="606" spans="29:38" x14ac:dyDescent="0.25"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</row>
    <row r="607" spans="29:38" x14ac:dyDescent="0.25"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</row>
    <row r="608" spans="29:38" x14ac:dyDescent="0.25"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</row>
    <row r="609" spans="29:38" x14ac:dyDescent="0.25"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</row>
    <row r="610" spans="29:38" x14ac:dyDescent="0.25"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</row>
    <row r="611" spans="29:38" x14ac:dyDescent="0.25"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</row>
    <row r="612" spans="29:38" x14ac:dyDescent="0.25"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</row>
    <row r="613" spans="29:38" x14ac:dyDescent="0.25"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</row>
    <row r="614" spans="29:38" x14ac:dyDescent="0.25"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</row>
    <row r="615" spans="29:38" x14ac:dyDescent="0.25"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</row>
    <row r="616" spans="29:38" x14ac:dyDescent="0.25"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</row>
    <row r="617" spans="29:38" x14ac:dyDescent="0.25"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</row>
    <row r="618" spans="29:38" x14ac:dyDescent="0.25"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</row>
    <row r="619" spans="29:38" x14ac:dyDescent="0.25"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</row>
    <row r="620" spans="29:38" x14ac:dyDescent="0.25"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</row>
    <row r="621" spans="29:38" x14ac:dyDescent="0.25"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</row>
    <row r="622" spans="29:38" x14ac:dyDescent="0.25"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</row>
    <row r="623" spans="29:38" x14ac:dyDescent="0.25"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</row>
    <row r="624" spans="29:38" x14ac:dyDescent="0.25"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</row>
    <row r="625" spans="29:38" x14ac:dyDescent="0.25"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</row>
    <row r="626" spans="29:38" x14ac:dyDescent="0.25"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</row>
    <row r="627" spans="29:38" x14ac:dyDescent="0.25"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</row>
    <row r="628" spans="29:38" x14ac:dyDescent="0.25"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</row>
    <row r="629" spans="29:38" x14ac:dyDescent="0.25"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</row>
    <row r="630" spans="29:38" x14ac:dyDescent="0.25"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</row>
    <row r="631" spans="29:38" x14ac:dyDescent="0.25"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</row>
    <row r="632" spans="29:38" x14ac:dyDescent="0.25"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</row>
    <row r="633" spans="29:38" x14ac:dyDescent="0.25"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</row>
    <row r="634" spans="29:38" x14ac:dyDescent="0.25"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</row>
    <row r="635" spans="29:38" x14ac:dyDescent="0.25"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</row>
    <row r="636" spans="29:38" x14ac:dyDescent="0.25"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</row>
    <row r="637" spans="29:38" x14ac:dyDescent="0.25"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</row>
    <row r="638" spans="29:38" x14ac:dyDescent="0.25"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</row>
    <row r="639" spans="29:38" x14ac:dyDescent="0.25"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</row>
    <row r="640" spans="29:38" x14ac:dyDescent="0.25"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</row>
    <row r="641" spans="29:38" x14ac:dyDescent="0.25"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</row>
    <row r="642" spans="29:38" x14ac:dyDescent="0.25"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</row>
    <row r="643" spans="29:38" x14ac:dyDescent="0.25"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</row>
    <row r="644" spans="29:38" x14ac:dyDescent="0.25"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</row>
    <row r="645" spans="29:38" x14ac:dyDescent="0.25"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</row>
    <row r="646" spans="29:38" x14ac:dyDescent="0.25"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</row>
    <row r="647" spans="29:38" x14ac:dyDescent="0.25"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</row>
    <row r="648" spans="29:38" x14ac:dyDescent="0.25"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</row>
    <row r="649" spans="29:38" x14ac:dyDescent="0.25"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</row>
    <row r="650" spans="29:38" x14ac:dyDescent="0.25"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</row>
    <row r="651" spans="29:38" x14ac:dyDescent="0.25"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</row>
    <row r="652" spans="29:38" x14ac:dyDescent="0.25"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</row>
    <row r="653" spans="29:38" x14ac:dyDescent="0.25"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</row>
    <row r="654" spans="29:38" x14ac:dyDescent="0.25"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</row>
    <row r="655" spans="29:38" x14ac:dyDescent="0.25"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</row>
    <row r="656" spans="29:38" x14ac:dyDescent="0.25"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</row>
    <row r="657" spans="29:38" x14ac:dyDescent="0.25"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</row>
    <row r="658" spans="29:38" x14ac:dyDescent="0.25"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</row>
    <row r="659" spans="29:38" x14ac:dyDescent="0.25"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</row>
    <row r="660" spans="29:38" x14ac:dyDescent="0.25"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</row>
    <row r="661" spans="29:38" x14ac:dyDescent="0.25"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</row>
    <row r="662" spans="29:38" x14ac:dyDescent="0.25"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</row>
    <row r="663" spans="29:38" x14ac:dyDescent="0.25"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</row>
    <row r="664" spans="29:38" x14ac:dyDescent="0.25"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</row>
    <row r="665" spans="29:38" x14ac:dyDescent="0.25"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</row>
    <row r="666" spans="29:38" x14ac:dyDescent="0.25"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</row>
    <row r="667" spans="29:38" x14ac:dyDescent="0.25"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</row>
    <row r="668" spans="29:38" x14ac:dyDescent="0.25"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</row>
    <row r="669" spans="29:38" x14ac:dyDescent="0.25"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</row>
    <row r="670" spans="29:38" x14ac:dyDescent="0.25"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</row>
    <row r="671" spans="29:38" x14ac:dyDescent="0.25"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</row>
    <row r="672" spans="29:38" x14ac:dyDescent="0.25"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</row>
    <row r="673" spans="29:38" x14ac:dyDescent="0.25"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</row>
    <row r="674" spans="29:38" x14ac:dyDescent="0.25"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</row>
    <row r="675" spans="29:38" x14ac:dyDescent="0.25"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</row>
    <row r="676" spans="29:38" x14ac:dyDescent="0.25"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</row>
    <row r="677" spans="29:38" x14ac:dyDescent="0.25"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</row>
    <row r="678" spans="29:38" x14ac:dyDescent="0.25"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</row>
    <row r="679" spans="29:38" x14ac:dyDescent="0.25"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</row>
    <row r="680" spans="29:38" x14ac:dyDescent="0.25"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</row>
    <row r="681" spans="29:38" x14ac:dyDescent="0.25"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</row>
    <row r="682" spans="29:38" x14ac:dyDescent="0.25"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</row>
    <row r="683" spans="29:38" x14ac:dyDescent="0.25"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</row>
    <row r="684" spans="29:38" x14ac:dyDescent="0.25"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</row>
    <row r="685" spans="29:38" x14ac:dyDescent="0.25"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</row>
    <row r="686" spans="29:38" x14ac:dyDescent="0.25"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</row>
    <row r="687" spans="29:38" x14ac:dyDescent="0.25"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</row>
    <row r="688" spans="29:38" x14ac:dyDescent="0.25"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</row>
    <row r="689" spans="29:38" x14ac:dyDescent="0.25"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</row>
    <row r="690" spans="29:38" x14ac:dyDescent="0.25"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</row>
    <row r="691" spans="29:38" x14ac:dyDescent="0.25"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</row>
    <row r="692" spans="29:38" x14ac:dyDescent="0.25"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</row>
    <row r="693" spans="29:38" x14ac:dyDescent="0.25"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</row>
    <row r="694" spans="29:38" x14ac:dyDescent="0.25"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</row>
    <row r="695" spans="29:38" x14ac:dyDescent="0.25"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</row>
    <row r="696" spans="29:38" x14ac:dyDescent="0.25"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</row>
    <row r="697" spans="29:38" x14ac:dyDescent="0.25"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</row>
    <row r="698" spans="29:38" x14ac:dyDescent="0.25"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</row>
    <row r="699" spans="29:38" x14ac:dyDescent="0.25"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</row>
    <row r="700" spans="29:38" x14ac:dyDescent="0.25"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</row>
    <row r="701" spans="29:38" x14ac:dyDescent="0.25"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</row>
    <row r="702" spans="29:38" x14ac:dyDescent="0.25"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</row>
    <row r="703" spans="29:38" x14ac:dyDescent="0.25"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</row>
    <row r="704" spans="29:38" x14ac:dyDescent="0.25"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</row>
    <row r="705" spans="29:38" x14ac:dyDescent="0.25"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</row>
    <row r="706" spans="29:38" x14ac:dyDescent="0.25"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</row>
    <row r="707" spans="29:38" x14ac:dyDescent="0.25"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</row>
    <row r="708" spans="29:38" x14ac:dyDescent="0.25"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</row>
    <row r="709" spans="29:38" x14ac:dyDescent="0.25"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</row>
    <row r="710" spans="29:38" x14ac:dyDescent="0.25"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</row>
    <row r="711" spans="29:38" x14ac:dyDescent="0.25"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</row>
    <row r="712" spans="29:38" x14ac:dyDescent="0.25"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</row>
    <row r="713" spans="29:38" x14ac:dyDescent="0.25"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</row>
    <row r="714" spans="29:38" x14ac:dyDescent="0.25"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</row>
    <row r="715" spans="29:38" x14ac:dyDescent="0.25"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</row>
    <row r="716" spans="29:38" x14ac:dyDescent="0.25"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</row>
    <row r="717" spans="29:38" x14ac:dyDescent="0.25"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</row>
    <row r="718" spans="29:38" x14ac:dyDescent="0.25"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</row>
    <row r="719" spans="29:38" x14ac:dyDescent="0.25"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</row>
    <row r="720" spans="29:38" x14ac:dyDescent="0.25"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</row>
    <row r="721" spans="29:38" x14ac:dyDescent="0.25"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</row>
    <row r="722" spans="29:38" x14ac:dyDescent="0.25"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</row>
    <row r="723" spans="29:38" x14ac:dyDescent="0.25"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</row>
    <row r="724" spans="29:38" x14ac:dyDescent="0.25"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</row>
    <row r="725" spans="29:38" x14ac:dyDescent="0.25"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</row>
    <row r="726" spans="29:38" x14ac:dyDescent="0.25"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</row>
    <row r="727" spans="29:38" x14ac:dyDescent="0.25"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</row>
    <row r="728" spans="29:38" x14ac:dyDescent="0.25"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</row>
    <row r="729" spans="29:38" x14ac:dyDescent="0.25"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</row>
    <row r="730" spans="29:38" x14ac:dyDescent="0.25"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</row>
    <row r="731" spans="29:38" x14ac:dyDescent="0.25"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</row>
    <row r="732" spans="29:38" x14ac:dyDescent="0.25"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</row>
    <row r="733" spans="29:38" x14ac:dyDescent="0.25"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</row>
    <row r="734" spans="29:38" x14ac:dyDescent="0.25"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</row>
    <row r="735" spans="29:38" x14ac:dyDescent="0.25"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</row>
    <row r="736" spans="29:38" x14ac:dyDescent="0.25"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</row>
    <row r="737" spans="29:38" x14ac:dyDescent="0.25"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</row>
    <row r="738" spans="29:38" x14ac:dyDescent="0.25"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</row>
    <row r="739" spans="29:38" x14ac:dyDescent="0.25"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</row>
    <row r="740" spans="29:38" x14ac:dyDescent="0.25"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</row>
    <row r="741" spans="29:38" x14ac:dyDescent="0.25"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</row>
    <row r="742" spans="29:38" x14ac:dyDescent="0.25"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</row>
    <row r="743" spans="29:38" x14ac:dyDescent="0.25"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</row>
    <row r="744" spans="29:38" x14ac:dyDescent="0.25"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</row>
    <row r="745" spans="29:38" x14ac:dyDescent="0.25"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</row>
    <row r="746" spans="29:38" x14ac:dyDescent="0.25"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</row>
    <row r="747" spans="29:38" x14ac:dyDescent="0.25"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</row>
    <row r="748" spans="29:38" x14ac:dyDescent="0.25"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</row>
    <row r="749" spans="29:38" x14ac:dyDescent="0.25"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</row>
    <row r="750" spans="29:38" x14ac:dyDescent="0.25"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</row>
    <row r="751" spans="29:38" x14ac:dyDescent="0.25"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</row>
    <row r="752" spans="29:38" x14ac:dyDescent="0.25"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</row>
    <row r="753" spans="29:38" x14ac:dyDescent="0.25"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</row>
    <row r="754" spans="29:38" x14ac:dyDescent="0.25"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</row>
    <row r="755" spans="29:38" x14ac:dyDescent="0.25"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</row>
    <row r="756" spans="29:38" x14ac:dyDescent="0.25"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</row>
    <row r="757" spans="29:38" x14ac:dyDescent="0.25"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</row>
    <row r="758" spans="29:38" x14ac:dyDescent="0.25"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</row>
    <row r="759" spans="29:38" x14ac:dyDescent="0.25"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</row>
    <row r="760" spans="29:38" x14ac:dyDescent="0.25"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</row>
    <row r="761" spans="29:38" x14ac:dyDescent="0.25"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</row>
    <row r="762" spans="29:38" x14ac:dyDescent="0.25"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</row>
    <row r="763" spans="29:38" x14ac:dyDescent="0.25"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</row>
    <row r="764" spans="29:38" x14ac:dyDescent="0.25"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</row>
    <row r="765" spans="29:38" x14ac:dyDescent="0.25"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</row>
    <row r="766" spans="29:38" x14ac:dyDescent="0.25"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</row>
    <row r="767" spans="29:38" x14ac:dyDescent="0.25"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</row>
    <row r="768" spans="29:38" x14ac:dyDescent="0.25"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</row>
    <row r="769" spans="29:38" x14ac:dyDescent="0.25"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</row>
    <row r="770" spans="29:38" x14ac:dyDescent="0.25"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</row>
    <row r="771" spans="29:38" x14ac:dyDescent="0.25"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</row>
    <row r="772" spans="29:38" x14ac:dyDescent="0.25"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</row>
    <row r="773" spans="29:38" x14ac:dyDescent="0.25"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</row>
    <row r="774" spans="29:38" x14ac:dyDescent="0.25"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</row>
    <row r="775" spans="29:38" x14ac:dyDescent="0.25"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</row>
    <row r="776" spans="29:38" x14ac:dyDescent="0.25"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</row>
    <row r="777" spans="29:38" x14ac:dyDescent="0.25"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</row>
    <row r="778" spans="29:38" x14ac:dyDescent="0.25"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</row>
    <row r="779" spans="29:38" x14ac:dyDescent="0.25"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</row>
    <row r="780" spans="29:38" x14ac:dyDescent="0.25"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</row>
    <row r="781" spans="29:38" x14ac:dyDescent="0.25"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</row>
    <row r="782" spans="29:38" x14ac:dyDescent="0.25"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</row>
    <row r="783" spans="29:38" x14ac:dyDescent="0.25"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</row>
    <row r="784" spans="29:38" x14ac:dyDescent="0.25"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</row>
    <row r="785" spans="29:38" x14ac:dyDescent="0.25"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</row>
    <row r="786" spans="29:38" x14ac:dyDescent="0.25"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</row>
    <row r="787" spans="29:38" x14ac:dyDescent="0.25"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</row>
    <row r="788" spans="29:38" x14ac:dyDescent="0.25"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</row>
    <row r="789" spans="29:38" x14ac:dyDescent="0.25"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</row>
    <row r="790" spans="29:38" x14ac:dyDescent="0.25"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</row>
    <row r="791" spans="29:38" x14ac:dyDescent="0.25"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</row>
    <row r="792" spans="29:38" x14ac:dyDescent="0.25"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</row>
    <row r="793" spans="29:38" x14ac:dyDescent="0.25"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</row>
    <row r="794" spans="29:38" x14ac:dyDescent="0.25"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</row>
    <row r="795" spans="29:38" x14ac:dyDescent="0.25"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</row>
    <row r="796" spans="29:38" x14ac:dyDescent="0.25"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</row>
    <row r="797" spans="29:38" x14ac:dyDescent="0.25"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</row>
    <row r="798" spans="29:38" x14ac:dyDescent="0.25"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</row>
    <row r="799" spans="29:38" x14ac:dyDescent="0.25"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</row>
    <row r="800" spans="29:38" x14ac:dyDescent="0.25"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</row>
    <row r="801" spans="29:38" x14ac:dyDescent="0.25"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</row>
    <row r="802" spans="29:38" x14ac:dyDescent="0.25"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</row>
    <row r="803" spans="29:38" x14ac:dyDescent="0.25"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</row>
    <row r="804" spans="29:38" x14ac:dyDescent="0.25"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</row>
    <row r="805" spans="29:38" x14ac:dyDescent="0.25"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</row>
    <row r="806" spans="29:38" x14ac:dyDescent="0.25"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</row>
    <row r="807" spans="29:38" x14ac:dyDescent="0.25"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</row>
    <row r="808" spans="29:38" x14ac:dyDescent="0.25"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</row>
    <row r="809" spans="29:38" x14ac:dyDescent="0.25"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</row>
    <row r="810" spans="29:38" x14ac:dyDescent="0.25"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</row>
    <row r="811" spans="29:38" x14ac:dyDescent="0.25"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</row>
    <row r="812" spans="29:38" x14ac:dyDescent="0.25"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</row>
    <row r="813" spans="29:38" x14ac:dyDescent="0.25"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</row>
    <row r="814" spans="29:38" x14ac:dyDescent="0.25"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</row>
    <row r="815" spans="29:38" x14ac:dyDescent="0.25"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</row>
    <row r="816" spans="29:38" x14ac:dyDescent="0.25"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</row>
    <row r="817" spans="29:38" x14ac:dyDescent="0.25"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</row>
    <row r="818" spans="29:38" x14ac:dyDescent="0.25"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</row>
    <row r="819" spans="29:38" x14ac:dyDescent="0.25"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</row>
    <row r="820" spans="29:38" x14ac:dyDescent="0.25"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</row>
    <row r="821" spans="29:38" x14ac:dyDescent="0.25"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</row>
    <row r="822" spans="29:38" x14ac:dyDescent="0.25"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</row>
    <row r="823" spans="29:38" x14ac:dyDescent="0.25"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</row>
    <row r="824" spans="29:38" x14ac:dyDescent="0.25"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</row>
    <row r="825" spans="29:38" x14ac:dyDescent="0.25"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</row>
    <row r="826" spans="29:38" x14ac:dyDescent="0.25"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</row>
    <row r="827" spans="29:38" x14ac:dyDescent="0.25"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</row>
    <row r="828" spans="29:38" x14ac:dyDescent="0.25"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</row>
    <row r="829" spans="29:38" x14ac:dyDescent="0.25"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</row>
    <row r="830" spans="29:38" x14ac:dyDescent="0.25"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</row>
    <row r="831" spans="29:38" x14ac:dyDescent="0.25"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</row>
    <row r="832" spans="29:38" x14ac:dyDescent="0.25"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</row>
    <row r="833" spans="29:38" x14ac:dyDescent="0.25"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</row>
    <row r="834" spans="29:38" x14ac:dyDescent="0.25"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</row>
    <row r="835" spans="29:38" x14ac:dyDescent="0.25"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</row>
    <row r="836" spans="29:38" x14ac:dyDescent="0.25"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</row>
    <row r="837" spans="29:38" x14ac:dyDescent="0.25"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</row>
    <row r="838" spans="29:38" x14ac:dyDescent="0.25"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</row>
    <row r="839" spans="29:38" x14ac:dyDescent="0.25"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</row>
    <row r="840" spans="29:38" x14ac:dyDescent="0.25"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</row>
    <row r="841" spans="29:38" x14ac:dyDescent="0.25"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</row>
    <row r="842" spans="29:38" x14ac:dyDescent="0.25"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</row>
    <row r="843" spans="29:38" x14ac:dyDescent="0.25"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</row>
    <row r="844" spans="29:38" x14ac:dyDescent="0.25"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</row>
    <row r="845" spans="29:38" x14ac:dyDescent="0.25"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</row>
    <row r="846" spans="29:38" x14ac:dyDescent="0.25"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</row>
    <row r="847" spans="29:38" x14ac:dyDescent="0.25"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</row>
    <row r="848" spans="29:38" x14ac:dyDescent="0.25"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</row>
    <row r="849" spans="29:38" x14ac:dyDescent="0.25"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</row>
    <row r="850" spans="29:38" x14ac:dyDescent="0.25"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</row>
    <row r="851" spans="29:38" x14ac:dyDescent="0.25"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</row>
    <row r="852" spans="29:38" x14ac:dyDescent="0.25"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</row>
    <row r="853" spans="29:38" x14ac:dyDescent="0.25"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</row>
    <row r="854" spans="29:38" x14ac:dyDescent="0.25"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</row>
    <row r="855" spans="29:38" x14ac:dyDescent="0.25"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</row>
    <row r="856" spans="29:38" x14ac:dyDescent="0.25"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</row>
    <row r="857" spans="29:38" x14ac:dyDescent="0.25"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</row>
    <row r="858" spans="29:38" x14ac:dyDescent="0.25"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</row>
    <row r="859" spans="29:38" x14ac:dyDescent="0.25"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</row>
    <row r="860" spans="29:38" x14ac:dyDescent="0.25"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</row>
    <row r="861" spans="29:38" x14ac:dyDescent="0.25"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</row>
    <row r="862" spans="29:38" x14ac:dyDescent="0.25"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</row>
    <row r="863" spans="29:38" x14ac:dyDescent="0.25"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</row>
    <row r="864" spans="29:38" x14ac:dyDescent="0.25"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</row>
    <row r="865" spans="29:38" x14ac:dyDescent="0.25"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</row>
    <row r="866" spans="29:38" x14ac:dyDescent="0.25"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</row>
    <row r="867" spans="29:38" x14ac:dyDescent="0.25"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</row>
    <row r="868" spans="29:38" x14ac:dyDescent="0.25"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</row>
    <row r="869" spans="29:38" x14ac:dyDescent="0.25"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</row>
    <row r="870" spans="29:38" x14ac:dyDescent="0.25"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</row>
    <row r="871" spans="29:38" x14ac:dyDescent="0.25"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</row>
    <row r="872" spans="29:38" x14ac:dyDescent="0.25"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</row>
    <row r="873" spans="29:38" x14ac:dyDescent="0.25"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</row>
    <row r="874" spans="29:38" x14ac:dyDescent="0.25"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</row>
    <row r="875" spans="29:38" x14ac:dyDescent="0.25"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</row>
    <row r="876" spans="29:38" x14ac:dyDescent="0.25"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</row>
    <row r="877" spans="29:38" x14ac:dyDescent="0.25"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</row>
    <row r="878" spans="29:38" x14ac:dyDescent="0.25"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</row>
    <row r="879" spans="29:38" x14ac:dyDescent="0.25"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</row>
    <row r="880" spans="29:38" x14ac:dyDescent="0.25"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</row>
    <row r="881" spans="29:38" x14ac:dyDescent="0.25"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</row>
    <row r="882" spans="29:38" x14ac:dyDescent="0.25"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</row>
    <row r="883" spans="29:38" x14ac:dyDescent="0.25"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</row>
    <row r="884" spans="29:38" x14ac:dyDescent="0.25"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</row>
    <row r="885" spans="29:38" x14ac:dyDescent="0.25"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</row>
    <row r="886" spans="29:38" x14ac:dyDescent="0.25"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</row>
    <row r="887" spans="29:38" x14ac:dyDescent="0.25"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</row>
    <row r="888" spans="29:38" x14ac:dyDescent="0.25"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</row>
    <row r="889" spans="29:38" x14ac:dyDescent="0.25"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</row>
    <row r="890" spans="29:38" x14ac:dyDescent="0.25"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</row>
    <row r="891" spans="29:38" x14ac:dyDescent="0.25"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</row>
    <row r="892" spans="29:38" x14ac:dyDescent="0.25"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</row>
    <row r="893" spans="29:38" x14ac:dyDescent="0.25"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</row>
    <row r="894" spans="29:38" x14ac:dyDescent="0.25"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</row>
    <row r="895" spans="29:38" x14ac:dyDescent="0.25"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</row>
    <row r="896" spans="29:38" x14ac:dyDescent="0.25"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</row>
    <row r="897" spans="29:38" x14ac:dyDescent="0.25"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</row>
    <row r="898" spans="29:38" x14ac:dyDescent="0.25"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</row>
    <row r="899" spans="29:38" x14ac:dyDescent="0.25"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</row>
    <row r="900" spans="29:38" x14ac:dyDescent="0.25"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</row>
    <row r="901" spans="29:38" x14ac:dyDescent="0.25"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</row>
    <row r="902" spans="29:38" x14ac:dyDescent="0.25"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</row>
    <row r="903" spans="29:38" x14ac:dyDescent="0.25"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</row>
    <row r="904" spans="29:38" x14ac:dyDescent="0.25"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</row>
    <row r="905" spans="29:38" x14ac:dyDescent="0.25"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</row>
    <row r="906" spans="29:38" x14ac:dyDescent="0.25"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</row>
    <row r="907" spans="29:38" x14ac:dyDescent="0.25"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</row>
    <row r="908" spans="29:38" x14ac:dyDescent="0.25"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</row>
    <row r="909" spans="29:38" x14ac:dyDescent="0.25"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</row>
    <row r="910" spans="29:38" x14ac:dyDescent="0.25"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</row>
    <row r="911" spans="29:38" x14ac:dyDescent="0.25"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</row>
    <row r="912" spans="29:38" x14ac:dyDescent="0.25"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</row>
    <row r="913" spans="29:38" x14ac:dyDescent="0.25"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</row>
    <row r="914" spans="29:38" x14ac:dyDescent="0.25"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</row>
    <row r="915" spans="29:38" x14ac:dyDescent="0.25"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</row>
    <row r="916" spans="29:38" x14ac:dyDescent="0.25"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</row>
    <row r="917" spans="29:38" x14ac:dyDescent="0.25"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</row>
    <row r="918" spans="29:38" x14ac:dyDescent="0.25"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</row>
    <row r="919" spans="29:38" x14ac:dyDescent="0.25"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</row>
    <row r="920" spans="29:38" x14ac:dyDescent="0.25"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</row>
    <row r="921" spans="29:38" x14ac:dyDescent="0.25"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</row>
    <row r="922" spans="29:38" x14ac:dyDescent="0.25"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</row>
    <row r="923" spans="29:38" x14ac:dyDescent="0.25"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</row>
    <row r="924" spans="29:38" x14ac:dyDescent="0.25"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</row>
    <row r="925" spans="29:38" x14ac:dyDescent="0.25"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</row>
    <row r="926" spans="29:38" x14ac:dyDescent="0.25"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</row>
    <row r="927" spans="29:38" x14ac:dyDescent="0.25"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</row>
    <row r="928" spans="29:38" x14ac:dyDescent="0.25"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</row>
    <row r="929" spans="29:38" x14ac:dyDescent="0.25"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</row>
    <row r="930" spans="29:38" x14ac:dyDescent="0.25"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</row>
    <row r="931" spans="29:38" x14ac:dyDescent="0.25"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</row>
    <row r="932" spans="29:38" x14ac:dyDescent="0.25"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</row>
    <row r="933" spans="29:38" x14ac:dyDescent="0.25"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</row>
    <row r="934" spans="29:38" x14ac:dyDescent="0.25"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</row>
    <row r="935" spans="29:38" x14ac:dyDescent="0.25"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</row>
    <row r="936" spans="29:38" x14ac:dyDescent="0.25"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</row>
    <row r="937" spans="29:38" x14ac:dyDescent="0.25"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</row>
    <row r="938" spans="29:38" x14ac:dyDescent="0.25"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</row>
    <row r="939" spans="29:38" x14ac:dyDescent="0.25"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</row>
    <row r="940" spans="29:38" x14ac:dyDescent="0.25"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</row>
    <row r="941" spans="29:38" x14ac:dyDescent="0.25"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</row>
    <row r="942" spans="29:38" x14ac:dyDescent="0.25"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</row>
    <row r="943" spans="29:38" x14ac:dyDescent="0.25"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</row>
    <row r="944" spans="29:38" x14ac:dyDescent="0.25"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</row>
    <row r="945" spans="29:38" x14ac:dyDescent="0.25"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</row>
    <row r="946" spans="29:38" x14ac:dyDescent="0.25"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</row>
    <row r="947" spans="29:38" x14ac:dyDescent="0.25"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</row>
    <row r="948" spans="29:38" x14ac:dyDescent="0.25"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</row>
    <row r="949" spans="29:38" x14ac:dyDescent="0.25"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</row>
    <row r="950" spans="29:38" x14ac:dyDescent="0.25"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</row>
    <row r="951" spans="29:38" x14ac:dyDescent="0.25"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</row>
    <row r="952" spans="29:38" x14ac:dyDescent="0.25"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</row>
    <row r="953" spans="29:38" x14ac:dyDescent="0.25"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</row>
    <row r="954" spans="29:38" x14ac:dyDescent="0.25"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</row>
    <row r="955" spans="29:38" x14ac:dyDescent="0.25"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</row>
    <row r="956" spans="29:38" x14ac:dyDescent="0.25"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</row>
    <row r="957" spans="29:38" x14ac:dyDescent="0.25"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</row>
    <row r="958" spans="29:38" x14ac:dyDescent="0.25"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</row>
    <row r="959" spans="29:38" x14ac:dyDescent="0.25"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</row>
    <row r="960" spans="29:38" x14ac:dyDescent="0.25"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</row>
    <row r="961" spans="29:38" x14ac:dyDescent="0.25"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</row>
    <row r="962" spans="29:38" x14ac:dyDescent="0.25"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</row>
    <row r="963" spans="29:38" x14ac:dyDescent="0.25"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</row>
    <row r="964" spans="29:38" x14ac:dyDescent="0.25"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</row>
    <row r="965" spans="29:38" x14ac:dyDescent="0.25"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</row>
    <row r="966" spans="29:38" x14ac:dyDescent="0.25"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</row>
    <row r="967" spans="29:38" x14ac:dyDescent="0.25"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</row>
    <row r="968" spans="29:38" x14ac:dyDescent="0.25"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</row>
    <row r="969" spans="29:38" x14ac:dyDescent="0.25"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</row>
    <row r="970" spans="29:38" x14ac:dyDescent="0.25"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</row>
    <row r="971" spans="29:38" x14ac:dyDescent="0.25"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</row>
    <row r="972" spans="29:38" x14ac:dyDescent="0.25"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</row>
    <row r="973" spans="29:38" x14ac:dyDescent="0.25"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</row>
    <row r="974" spans="29:38" x14ac:dyDescent="0.25"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</row>
    <row r="975" spans="29:38" x14ac:dyDescent="0.25"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</row>
    <row r="976" spans="29:38" x14ac:dyDescent="0.25"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</row>
    <row r="977" spans="29:38" x14ac:dyDescent="0.25"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</row>
    <row r="978" spans="29:38" x14ac:dyDescent="0.25"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</row>
    <row r="979" spans="29:38" x14ac:dyDescent="0.25"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</row>
    <row r="980" spans="29:38" x14ac:dyDescent="0.25"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</row>
    <row r="981" spans="29:38" x14ac:dyDescent="0.25"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</row>
    <row r="982" spans="29:38" x14ac:dyDescent="0.25"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</row>
    <row r="983" spans="29:38" x14ac:dyDescent="0.25"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</row>
    <row r="984" spans="29:38" x14ac:dyDescent="0.25"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</row>
    <row r="985" spans="29:38" x14ac:dyDescent="0.25"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</row>
    <row r="986" spans="29:38" x14ac:dyDescent="0.25"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</row>
    <row r="987" spans="29:38" x14ac:dyDescent="0.25"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</row>
    <row r="988" spans="29:38" x14ac:dyDescent="0.25"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</row>
    <row r="989" spans="29:38" x14ac:dyDescent="0.25"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</row>
    <row r="990" spans="29:38" x14ac:dyDescent="0.25"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</row>
    <row r="991" spans="29:38" x14ac:dyDescent="0.25"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</row>
    <row r="992" spans="29:38" x14ac:dyDescent="0.25"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</row>
    <row r="993" spans="29:38" x14ac:dyDescent="0.25"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</row>
    <row r="994" spans="29:38" x14ac:dyDescent="0.25"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</row>
    <row r="995" spans="29:38" x14ac:dyDescent="0.25"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</row>
    <row r="996" spans="29:38" x14ac:dyDescent="0.25"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</row>
    <row r="997" spans="29:38" x14ac:dyDescent="0.25"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</row>
    <row r="998" spans="29:38" x14ac:dyDescent="0.25"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</row>
    <row r="999" spans="29:38" x14ac:dyDescent="0.25"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</row>
    <row r="1000" spans="29:38" x14ac:dyDescent="0.25"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</row>
    <row r="1001" spans="29:38" x14ac:dyDescent="0.25"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</row>
    <row r="1002" spans="29:38" x14ac:dyDescent="0.25"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</row>
    <row r="1003" spans="29:38" x14ac:dyDescent="0.25"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</row>
    <row r="1004" spans="29:38" x14ac:dyDescent="0.25"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</row>
    <row r="1005" spans="29:38" x14ac:dyDescent="0.25"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</row>
    <row r="1006" spans="29:38" x14ac:dyDescent="0.25"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</row>
    <row r="1007" spans="29:38" x14ac:dyDescent="0.25"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</row>
    <row r="1008" spans="29:38" x14ac:dyDescent="0.25"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</row>
    <row r="1009" spans="29:38" x14ac:dyDescent="0.25"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</row>
    <row r="1010" spans="29:38" x14ac:dyDescent="0.25"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</row>
    <row r="1011" spans="29:38" x14ac:dyDescent="0.25"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</row>
    <row r="1012" spans="29:38" x14ac:dyDescent="0.25"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</row>
    <row r="1013" spans="29:38" x14ac:dyDescent="0.25"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</row>
    <row r="1014" spans="29:38" x14ac:dyDescent="0.25"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</row>
    <row r="1015" spans="29:38" x14ac:dyDescent="0.25"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</row>
    <row r="1016" spans="29:38" x14ac:dyDescent="0.25"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</row>
    <row r="1017" spans="29:38" x14ac:dyDescent="0.25"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</row>
    <row r="1018" spans="29:38" x14ac:dyDescent="0.25"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</row>
    <row r="1019" spans="29:38" x14ac:dyDescent="0.25"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</row>
    <row r="1020" spans="29:38" x14ac:dyDescent="0.25"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</row>
    <row r="1021" spans="29:38" x14ac:dyDescent="0.25"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</row>
    <row r="1022" spans="29:38" x14ac:dyDescent="0.25"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</row>
    <row r="1023" spans="29:38" x14ac:dyDescent="0.25"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</row>
    <row r="1024" spans="29:38" x14ac:dyDescent="0.25"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</row>
    <row r="1025" spans="29:38" x14ac:dyDescent="0.25"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</row>
    <row r="1026" spans="29:38" x14ac:dyDescent="0.25"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</row>
    <row r="1027" spans="29:38" x14ac:dyDescent="0.25"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</row>
    <row r="1028" spans="29:38" x14ac:dyDescent="0.25"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</row>
    <row r="1029" spans="29:38" x14ac:dyDescent="0.25"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</row>
    <row r="1030" spans="29:38" x14ac:dyDescent="0.25"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</row>
    <row r="1031" spans="29:38" x14ac:dyDescent="0.25"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</row>
    <row r="1032" spans="29:38" x14ac:dyDescent="0.25"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</row>
    <row r="1033" spans="29:38" x14ac:dyDescent="0.25"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</row>
    <row r="1034" spans="29:38" x14ac:dyDescent="0.25"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</row>
    <row r="1035" spans="29:38" x14ac:dyDescent="0.25"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</row>
    <row r="1036" spans="29:38" x14ac:dyDescent="0.25"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</row>
    <row r="1037" spans="29:38" x14ac:dyDescent="0.25"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</row>
    <row r="1038" spans="29:38" x14ac:dyDescent="0.25"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</row>
    <row r="1039" spans="29:38" x14ac:dyDescent="0.25"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</row>
    <row r="1040" spans="29:38" x14ac:dyDescent="0.25"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</row>
    <row r="1041" spans="29:38" x14ac:dyDescent="0.25"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</row>
    <row r="1042" spans="29:38" x14ac:dyDescent="0.25"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</row>
    <row r="1043" spans="29:38" x14ac:dyDescent="0.25"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</row>
    <row r="1044" spans="29:38" x14ac:dyDescent="0.25"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</row>
    <row r="1045" spans="29:38" x14ac:dyDescent="0.25"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</row>
    <row r="1046" spans="29:38" x14ac:dyDescent="0.25"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</row>
    <row r="1047" spans="29:38" x14ac:dyDescent="0.25"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</row>
    <row r="1048" spans="29:38" x14ac:dyDescent="0.25"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</row>
    <row r="1049" spans="29:38" x14ac:dyDescent="0.25"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</row>
    <row r="1050" spans="29:38" x14ac:dyDescent="0.25"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</row>
    <row r="1051" spans="29:38" x14ac:dyDescent="0.25"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</row>
    <row r="1052" spans="29:38" x14ac:dyDescent="0.25"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</row>
    <row r="1053" spans="29:38" x14ac:dyDescent="0.25"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</row>
    <row r="1054" spans="29:38" x14ac:dyDescent="0.25"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</row>
    <row r="1055" spans="29:38" x14ac:dyDescent="0.25"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</row>
    <row r="1056" spans="29:38" x14ac:dyDescent="0.25"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</row>
    <row r="1057" spans="29:38" x14ac:dyDescent="0.25"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</row>
    <row r="1058" spans="29:38" x14ac:dyDescent="0.25"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</row>
    <row r="1059" spans="29:38" x14ac:dyDescent="0.25"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</row>
    <row r="1060" spans="29:38" x14ac:dyDescent="0.25"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</row>
    <row r="1061" spans="29:38" x14ac:dyDescent="0.25"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</row>
    <row r="1062" spans="29:38" x14ac:dyDescent="0.25"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</row>
    <row r="1063" spans="29:38" x14ac:dyDescent="0.25"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</row>
    <row r="1064" spans="29:38" x14ac:dyDescent="0.25"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</row>
    <row r="1065" spans="29:38" x14ac:dyDescent="0.25"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</row>
    <row r="1066" spans="29:38" x14ac:dyDescent="0.25"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</row>
    <row r="1067" spans="29:38" x14ac:dyDescent="0.25"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</row>
    <row r="1068" spans="29:38" x14ac:dyDescent="0.25"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</row>
    <row r="1069" spans="29:38" x14ac:dyDescent="0.25"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</row>
    <row r="1070" spans="29:38" x14ac:dyDescent="0.25"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</row>
    <row r="1071" spans="29:38" x14ac:dyDescent="0.25"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</row>
    <row r="1072" spans="29:38" x14ac:dyDescent="0.25"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</row>
    <row r="1073" spans="29:38" x14ac:dyDescent="0.25"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</row>
    <row r="1074" spans="29:38" x14ac:dyDescent="0.25"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</row>
    <row r="1075" spans="29:38" x14ac:dyDescent="0.25"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</row>
    <row r="1076" spans="29:38" x14ac:dyDescent="0.25"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</row>
    <row r="1077" spans="29:38" x14ac:dyDescent="0.25"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</row>
    <row r="1078" spans="29:38" x14ac:dyDescent="0.25"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</row>
    <row r="1079" spans="29:38" x14ac:dyDescent="0.25"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</row>
    <row r="1080" spans="29:38" x14ac:dyDescent="0.25"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</row>
    <row r="1081" spans="29:38" x14ac:dyDescent="0.25"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</row>
    <row r="1082" spans="29:38" x14ac:dyDescent="0.25"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</row>
    <row r="1083" spans="29:38" x14ac:dyDescent="0.25"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</row>
    <row r="1084" spans="29:38" x14ac:dyDescent="0.25"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</row>
    <row r="1085" spans="29:38" x14ac:dyDescent="0.25"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</row>
    <row r="1086" spans="29:38" x14ac:dyDescent="0.25"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</row>
    <row r="1087" spans="29:38" x14ac:dyDescent="0.25"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</row>
    <row r="1088" spans="29:38" x14ac:dyDescent="0.25"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</row>
    <row r="1089" spans="29:38" x14ac:dyDescent="0.25"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</row>
    <row r="1090" spans="29:38" x14ac:dyDescent="0.25"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</row>
    <row r="1091" spans="29:38" x14ac:dyDescent="0.25"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</row>
    <row r="1092" spans="29:38" x14ac:dyDescent="0.25"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</row>
    <row r="1093" spans="29:38" x14ac:dyDescent="0.25"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</row>
    <row r="1094" spans="29:38" x14ac:dyDescent="0.25"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</row>
    <row r="1095" spans="29:38" x14ac:dyDescent="0.25"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</row>
    <row r="1096" spans="29:38" x14ac:dyDescent="0.25"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</row>
    <row r="1097" spans="29:38" x14ac:dyDescent="0.25"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</row>
    <row r="1098" spans="29:38" x14ac:dyDescent="0.25"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</row>
    <row r="1099" spans="29:38" x14ac:dyDescent="0.25"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</row>
    <row r="1100" spans="29:38" x14ac:dyDescent="0.25"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</row>
    <row r="1101" spans="29:38" x14ac:dyDescent="0.25"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</row>
    <row r="1102" spans="29:38" x14ac:dyDescent="0.25"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</row>
    <row r="1103" spans="29:38" x14ac:dyDescent="0.25"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</row>
    <row r="1104" spans="29:38" x14ac:dyDescent="0.25"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</row>
    <row r="1105" spans="29:38" x14ac:dyDescent="0.25"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</row>
    <row r="1106" spans="29:38" x14ac:dyDescent="0.25"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</row>
    <row r="1107" spans="29:38" x14ac:dyDescent="0.25"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</row>
    <row r="1108" spans="29:38" x14ac:dyDescent="0.25"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</row>
    <row r="1109" spans="29:38" x14ac:dyDescent="0.25"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</row>
    <row r="1110" spans="29:38" x14ac:dyDescent="0.25"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</row>
    <row r="1111" spans="29:38" x14ac:dyDescent="0.25"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</row>
    <row r="1112" spans="29:38" x14ac:dyDescent="0.25"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</row>
    <row r="1113" spans="29:38" x14ac:dyDescent="0.25"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</row>
    <row r="1114" spans="29:38" x14ac:dyDescent="0.25"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</row>
    <row r="1115" spans="29:38" x14ac:dyDescent="0.25"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</row>
    <row r="1116" spans="29:38" x14ac:dyDescent="0.25"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</row>
    <row r="1117" spans="29:38" x14ac:dyDescent="0.25"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</row>
    <row r="1118" spans="29:38" x14ac:dyDescent="0.25"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</row>
    <row r="1119" spans="29:38" x14ac:dyDescent="0.25"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</row>
    <row r="1120" spans="29:38" x14ac:dyDescent="0.25"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</row>
    <row r="1121" spans="29:38" x14ac:dyDescent="0.25"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</row>
    <row r="1122" spans="29:38" x14ac:dyDescent="0.25"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</row>
    <row r="1123" spans="29:38" x14ac:dyDescent="0.25"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</row>
    <row r="1124" spans="29:38" x14ac:dyDescent="0.25"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</row>
    <row r="1125" spans="29:38" x14ac:dyDescent="0.25"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</row>
    <row r="1126" spans="29:38" x14ac:dyDescent="0.25"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</row>
    <row r="1127" spans="29:38" x14ac:dyDescent="0.25"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</row>
    <row r="1128" spans="29:38" x14ac:dyDescent="0.25"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</row>
    <row r="1129" spans="29:38" x14ac:dyDescent="0.25"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</row>
    <row r="1130" spans="29:38" x14ac:dyDescent="0.25"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</row>
    <row r="1131" spans="29:38" x14ac:dyDescent="0.25"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</row>
    <row r="1132" spans="29:38" x14ac:dyDescent="0.25"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</row>
    <row r="1133" spans="29:38" x14ac:dyDescent="0.25"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</row>
    <row r="1134" spans="29:38" x14ac:dyDescent="0.25"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</row>
    <row r="1135" spans="29:38" x14ac:dyDescent="0.25"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</row>
    <row r="1136" spans="29:38" x14ac:dyDescent="0.25"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</row>
    <row r="1137" spans="29:38" x14ac:dyDescent="0.25"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</row>
    <row r="1138" spans="29:38" x14ac:dyDescent="0.25"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</row>
    <row r="1139" spans="29:38" x14ac:dyDescent="0.25"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</row>
    <row r="1140" spans="29:38" x14ac:dyDescent="0.25"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</row>
    <row r="1141" spans="29:38" x14ac:dyDescent="0.25"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</row>
    <row r="1142" spans="29:38" x14ac:dyDescent="0.25"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</row>
    <row r="1143" spans="29:38" x14ac:dyDescent="0.25"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</row>
    <row r="1144" spans="29:38" x14ac:dyDescent="0.25"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</row>
    <row r="1145" spans="29:38" x14ac:dyDescent="0.25"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</row>
    <row r="1146" spans="29:38" x14ac:dyDescent="0.25"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</row>
    <row r="1147" spans="29:38" x14ac:dyDescent="0.25"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</row>
    <row r="1148" spans="29:38" x14ac:dyDescent="0.25"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</row>
    <row r="1149" spans="29:38" x14ac:dyDescent="0.25"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</row>
    <row r="1150" spans="29:38" x14ac:dyDescent="0.25"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</row>
    <row r="1151" spans="29:38" x14ac:dyDescent="0.25"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</row>
    <row r="1152" spans="29:38" x14ac:dyDescent="0.25"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</row>
    <row r="1153" spans="29:38" x14ac:dyDescent="0.25"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</row>
    <row r="1154" spans="29:38" x14ac:dyDescent="0.25"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</row>
    <row r="1155" spans="29:38" x14ac:dyDescent="0.25"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</row>
    <row r="1156" spans="29:38" x14ac:dyDescent="0.25"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</row>
    <row r="1157" spans="29:38" x14ac:dyDescent="0.25"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</row>
    <row r="1158" spans="29:38" x14ac:dyDescent="0.25"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</row>
    <row r="1159" spans="29:38" x14ac:dyDescent="0.25"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</row>
    <row r="1160" spans="29:38" x14ac:dyDescent="0.25"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</row>
    <row r="1161" spans="29:38" x14ac:dyDescent="0.25"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</row>
    <row r="1162" spans="29:38" x14ac:dyDescent="0.25"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</row>
    <row r="1163" spans="29:38" x14ac:dyDescent="0.25"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</row>
    <row r="1164" spans="29:38" x14ac:dyDescent="0.25"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</row>
    <row r="1165" spans="29:38" x14ac:dyDescent="0.25"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</row>
    <row r="1166" spans="29:38" x14ac:dyDescent="0.25"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</row>
    <row r="1167" spans="29:38" x14ac:dyDescent="0.25"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</row>
    <row r="1168" spans="29:38" x14ac:dyDescent="0.25"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</row>
    <row r="1169" spans="29:38" x14ac:dyDescent="0.25"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</row>
    <row r="1170" spans="29:38" x14ac:dyDescent="0.25"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</row>
    <row r="1171" spans="29:38" x14ac:dyDescent="0.25"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</row>
    <row r="1172" spans="29:38" x14ac:dyDescent="0.25"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</row>
    <row r="1173" spans="29:38" x14ac:dyDescent="0.25"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</row>
    <row r="1174" spans="29:38" x14ac:dyDescent="0.25"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</row>
    <row r="1175" spans="29:38" x14ac:dyDescent="0.25"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</row>
    <row r="1176" spans="29:38" x14ac:dyDescent="0.25"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</row>
    <row r="1177" spans="29:38" x14ac:dyDescent="0.25"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</row>
    <row r="1178" spans="29:38" x14ac:dyDescent="0.25"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</row>
    <row r="1179" spans="29:38" x14ac:dyDescent="0.25"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</row>
    <row r="1180" spans="29:38" x14ac:dyDescent="0.25"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</row>
    <row r="1181" spans="29:38" x14ac:dyDescent="0.25"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</row>
    <row r="1182" spans="29:38" x14ac:dyDescent="0.25"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</row>
    <row r="1183" spans="29:38" x14ac:dyDescent="0.25"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</row>
    <row r="1184" spans="29:38" x14ac:dyDescent="0.25"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</row>
    <row r="1185" spans="29:38" x14ac:dyDescent="0.25"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</row>
    <row r="1186" spans="29:38" x14ac:dyDescent="0.25"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</row>
    <row r="1187" spans="29:38" x14ac:dyDescent="0.25"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</row>
    <row r="1188" spans="29:38" x14ac:dyDescent="0.25"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</row>
    <row r="1189" spans="29:38" x14ac:dyDescent="0.25"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</row>
    <row r="1190" spans="29:38" x14ac:dyDescent="0.25"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</row>
    <row r="1191" spans="29:38" x14ac:dyDescent="0.25"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</row>
    <row r="1192" spans="29:38" x14ac:dyDescent="0.25"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</row>
    <row r="1193" spans="29:38" x14ac:dyDescent="0.25"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</row>
    <row r="1194" spans="29:38" x14ac:dyDescent="0.25"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</row>
    <row r="1195" spans="29:38" x14ac:dyDescent="0.25"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</row>
    <row r="1196" spans="29:38" x14ac:dyDescent="0.25"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</row>
    <row r="1197" spans="29:38" x14ac:dyDescent="0.25"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</row>
    <row r="1198" spans="29:38" x14ac:dyDescent="0.25"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</row>
    <row r="1199" spans="29:38" x14ac:dyDescent="0.25"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</row>
    <row r="1200" spans="29:38" x14ac:dyDescent="0.25"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</row>
    <row r="1201" spans="29:38" x14ac:dyDescent="0.25"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</row>
    <row r="1202" spans="29:38" x14ac:dyDescent="0.25"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</row>
    <row r="1203" spans="29:38" x14ac:dyDescent="0.25"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</row>
    <row r="1204" spans="29:38" x14ac:dyDescent="0.25"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</row>
    <row r="1205" spans="29:38" x14ac:dyDescent="0.25"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</row>
    <row r="1206" spans="29:38" x14ac:dyDescent="0.25"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</row>
    <row r="1207" spans="29:38" x14ac:dyDescent="0.25"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</row>
    <row r="1208" spans="29:38" x14ac:dyDescent="0.25"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</row>
    <row r="1209" spans="29:38" x14ac:dyDescent="0.25"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</row>
    <row r="1210" spans="29:38" x14ac:dyDescent="0.25"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</row>
    <row r="1211" spans="29:38" x14ac:dyDescent="0.25"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</row>
    <row r="1212" spans="29:38" x14ac:dyDescent="0.25"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</row>
    <row r="1213" spans="29:38" x14ac:dyDescent="0.25"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</row>
    <row r="1214" spans="29:38" x14ac:dyDescent="0.25"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</row>
    <row r="1215" spans="29:38" x14ac:dyDescent="0.25"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</row>
    <row r="1216" spans="29:38" x14ac:dyDescent="0.25"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</row>
    <row r="1217" spans="29:38" x14ac:dyDescent="0.25"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</row>
    <row r="1218" spans="29:38" x14ac:dyDescent="0.25"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</row>
    <row r="1219" spans="29:38" x14ac:dyDescent="0.25"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</row>
    <row r="1220" spans="29:38" x14ac:dyDescent="0.25"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</row>
    <row r="1221" spans="29:38" x14ac:dyDescent="0.25"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</row>
    <row r="1222" spans="29:38" x14ac:dyDescent="0.25"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</row>
    <row r="1223" spans="29:38" x14ac:dyDescent="0.25"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</row>
    <row r="1224" spans="29:38" x14ac:dyDescent="0.25"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</row>
    <row r="1225" spans="29:38" x14ac:dyDescent="0.25"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</row>
    <row r="1226" spans="29:38" x14ac:dyDescent="0.25"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</row>
    <row r="1227" spans="29:38" x14ac:dyDescent="0.25"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</row>
    <row r="1228" spans="29:38" x14ac:dyDescent="0.25"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</row>
    <row r="1229" spans="29:38" x14ac:dyDescent="0.25"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</row>
    <row r="1230" spans="29:38" x14ac:dyDescent="0.25"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</row>
    <row r="1231" spans="29:38" x14ac:dyDescent="0.25"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</row>
    <row r="1232" spans="29:38" x14ac:dyDescent="0.25"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</row>
    <row r="1233" spans="29:38" x14ac:dyDescent="0.25"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</row>
    <row r="1234" spans="29:38" x14ac:dyDescent="0.25"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</row>
    <row r="1235" spans="29:38" x14ac:dyDescent="0.25"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</row>
    <row r="1236" spans="29:38" x14ac:dyDescent="0.25"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</row>
    <row r="1237" spans="29:38" x14ac:dyDescent="0.25"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</row>
    <row r="1238" spans="29:38" x14ac:dyDescent="0.25"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</row>
    <row r="1239" spans="29:38" x14ac:dyDescent="0.25"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</row>
    <row r="1240" spans="29:38" x14ac:dyDescent="0.25"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</row>
    <row r="1241" spans="29:38" x14ac:dyDescent="0.25"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</row>
    <row r="1242" spans="29:38" x14ac:dyDescent="0.25"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</row>
    <row r="1243" spans="29:38" x14ac:dyDescent="0.25"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</row>
    <row r="1244" spans="29:38" x14ac:dyDescent="0.25"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</row>
    <row r="1245" spans="29:38" x14ac:dyDescent="0.25"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</row>
    <row r="1246" spans="29:38" x14ac:dyDescent="0.25"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</row>
    <row r="1247" spans="29:38" x14ac:dyDescent="0.25"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</row>
    <row r="1248" spans="29:38" x14ac:dyDescent="0.25"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</row>
    <row r="1249" spans="29:38" x14ac:dyDescent="0.25"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</row>
    <row r="1250" spans="29:38" x14ac:dyDescent="0.25"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</row>
    <row r="1251" spans="29:38" x14ac:dyDescent="0.25"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</row>
    <row r="1252" spans="29:38" x14ac:dyDescent="0.25"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</row>
    <row r="1253" spans="29:38" x14ac:dyDescent="0.25"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</row>
    <row r="1254" spans="29:38" x14ac:dyDescent="0.25"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</row>
    <row r="1255" spans="29:38" x14ac:dyDescent="0.25"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</row>
    <row r="1256" spans="29:38" x14ac:dyDescent="0.25"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</row>
    <row r="1257" spans="29:38" x14ac:dyDescent="0.25"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</row>
    <row r="1258" spans="29:38" x14ac:dyDescent="0.25"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</row>
    <row r="1259" spans="29:38" x14ac:dyDescent="0.25"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</row>
    <row r="1260" spans="29:38" x14ac:dyDescent="0.25"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</row>
    <row r="1261" spans="29:38" x14ac:dyDescent="0.25"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</row>
    <row r="1262" spans="29:38" x14ac:dyDescent="0.25"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</row>
    <row r="1263" spans="29:38" x14ac:dyDescent="0.25"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</row>
    <row r="1264" spans="29:38" x14ac:dyDescent="0.25"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</row>
    <row r="1265" spans="29:38" x14ac:dyDescent="0.25"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</row>
    <row r="1266" spans="29:38" x14ac:dyDescent="0.25"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</row>
    <row r="1267" spans="29:38" x14ac:dyDescent="0.25"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</row>
    <row r="1268" spans="29:38" x14ac:dyDescent="0.25"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</row>
    <row r="1269" spans="29:38" x14ac:dyDescent="0.25"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</row>
    <row r="1270" spans="29:38" x14ac:dyDescent="0.25"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</row>
    <row r="1271" spans="29:38" x14ac:dyDescent="0.25"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</row>
    <row r="1272" spans="29:38" x14ac:dyDescent="0.25"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</row>
    <row r="1273" spans="29:38" x14ac:dyDescent="0.25"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</row>
    <row r="1274" spans="29:38" x14ac:dyDescent="0.25"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</row>
    <row r="1275" spans="29:38" x14ac:dyDescent="0.25"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</row>
    <row r="1276" spans="29:38" x14ac:dyDescent="0.25"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</row>
    <row r="1277" spans="29:38" x14ac:dyDescent="0.25"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</row>
    <row r="1278" spans="29:38" x14ac:dyDescent="0.25"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</row>
    <row r="1279" spans="29:38" x14ac:dyDescent="0.25"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</row>
    <row r="1280" spans="29:38" x14ac:dyDescent="0.25"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</row>
    <row r="1281" spans="29:38" x14ac:dyDescent="0.25"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</row>
    <row r="1282" spans="29:38" x14ac:dyDescent="0.25"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</row>
    <row r="1283" spans="29:38" x14ac:dyDescent="0.25"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</row>
    <row r="1284" spans="29:38" x14ac:dyDescent="0.25"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</row>
    <row r="1285" spans="29:38" x14ac:dyDescent="0.25"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</row>
    <row r="1286" spans="29:38" x14ac:dyDescent="0.25"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</row>
    <row r="1287" spans="29:38" x14ac:dyDescent="0.25"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</row>
    <row r="1288" spans="29:38" x14ac:dyDescent="0.25"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</row>
    <row r="1289" spans="29:38" x14ac:dyDescent="0.25"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</row>
    <row r="1290" spans="29:38" x14ac:dyDescent="0.25"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</row>
    <row r="1291" spans="29:38" x14ac:dyDescent="0.25"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</row>
    <row r="1292" spans="29:38" x14ac:dyDescent="0.25"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</row>
    <row r="1293" spans="29:38" x14ac:dyDescent="0.25"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</row>
    <row r="1294" spans="29:38" x14ac:dyDescent="0.25"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</row>
    <row r="1295" spans="29:38" x14ac:dyDescent="0.25"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</row>
    <row r="1296" spans="29:38" x14ac:dyDescent="0.25"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</row>
    <row r="1297" spans="29:38" x14ac:dyDescent="0.25"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</row>
    <row r="1298" spans="29:38" x14ac:dyDescent="0.25"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</row>
    <row r="1299" spans="29:38" x14ac:dyDescent="0.25"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</row>
    <row r="1300" spans="29:38" x14ac:dyDescent="0.25"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</row>
    <row r="1301" spans="29:38" x14ac:dyDescent="0.25"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</row>
    <row r="1302" spans="29:38" x14ac:dyDescent="0.25"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</row>
    <row r="1303" spans="29:38" x14ac:dyDescent="0.25"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</row>
    <row r="1304" spans="29:38" x14ac:dyDescent="0.25"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</row>
    <row r="1305" spans="29:38" x14ac:dyDescent="0.25"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</row>
    <row r="1306" spans="29:38" x14ac:dyDescent="0.25"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</row>
    <row r="1307" spans="29:38" x14ac:dyDescent="0.25"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</row>
    <row r="1308" spans="29:38" x14ac:dyDescent="0.25"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</row>
    <row r="1309" spans="29:38" x14ac:dyDescent="0.25"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</row>
    <row r="1310" spans="29:38" x14ac:dyDescent="0.25"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</row>
    <row r="1311" spans="29:38" x14ac:dyDescent="0.25"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</row>
    <row r="1312" spans="29:38" x14ac:dyDescent="0.25"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</row>
    <row r="1313" spans="29:38" x14ac:dyDescent="0.25"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</row>
    <row r="1314" spans="29:38" x14ac:dyDescent="0.25"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</row>
    <row r="1315" spans="29:38" x14ac:dyDescent="0.25"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</row>
    <row r="1316" spans="29:38" x14ac:dyDescent="0.25"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</row>
    <row r="1317" spans="29:38" x14ac:dyDescent="0.25"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</row>
    <row r="1318" spans="29:38" x14ac:dyDescent="0.25"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</row>
    <row r="1319" spans="29:38" x14ac:dyDescent="0.25"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</row>
    <row r="1320" spans="29:38" x14ac:dyDescent="0.25"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</row>
    <row r="1321" spans="29:38" x14ac:dyDescent="0.25"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</row>
    <row r="1322" spans="29:38" x14ac:dyDescent="0.25"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</row>
    <row r="1323" spans="29:38" x14ac:dyDescent="0.25"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</row>
    <row r="1324" spans="29:38" x14ac:dyDescent="0.25"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</row>
    <row r="1325" spans="29:38" x14ac:dyDescent="0.25"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</row>
    <row r="1326" spans="29:38" x14ac:dyDescent="0.25"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</row>
    <row r="1327" spans="29:38" x14ac:dyDescent="0.25"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</row>
    <row r="1328" spans="29:38" x14ac:dyDescent="0.25"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</row>
    <row r="1329" spans="29:38" x14ac:dyDescent="0.25"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</row>
    <row r="1330" spans="29:38" x14ac:dyDescent="0.25"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</row>
    <row r="1331" spans="29:38" x14ac:dyDescent="0.25"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</row>
    <row r="1332" spans="29:38" x14ac:dyDescent="0.25"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</row>
    <row r="1333" spans="29:38" x14ac:dyDescent="0.25"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</row>
    <row r="1334" spans="29:38" x14ac:dyDescent="0.25"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</row>
    <row r="1335" spans="29:38" x14ac:dyDescent="0.25"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</row>
    <row r="1336" spans="29:38" x14ac:dyDescent="0.25"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</row>
    <row r="1337" spans="29:38" x14ac:dyDescent="0.25"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</row>
    <row r="1338" spans="29:38" x14ac:dyDescent="0.25"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</row>
    <row r="1339" spans="29:38" x14ac:dyDescent="0.25"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</row>
    <row r="1340" spans="29:38" x14ac:dyDescent="0.25"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</row>
    <row r="1341" spans="29:38" x14ac:dyDescent="0.25"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</row>
    <row r="1342" spans="29:38" x14ac:dyDescent="0.25"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</row>
    <row r="1343" spans="29:38" x14ac:dyDescent="0.25"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</row>
    <row r="1344" spans="29:38" x14ac:dyDescent="0.25"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</row>
    <row r="1345" spans="29:38" x14ac:dyDescent="0.25"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</row>
    <row r="1346" spans="29:38" x14ac:dyDescent="0.25"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</row>
    <row r="1347" spans="29:38" x14ac:dyDescent="0.25"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</row>
    <row r="1348" spans="29:38" x14ac:dyDescent="0.25"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</row>
    <row r="1349" spans="29:38" x14ac:dyDescent="0.25"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</row>
    <row r="1350" spans="29:38" x14ac:dyDescent="0.25"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</row>
    <row r="1351" spans="29:38" x14ac:dyDescent="0.25"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</row>
    <row r="1352" spans="29:38" x14ac:dyDescent="0.25"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</row>
    <row r="1353" spans="29:38" x14ac:dyDescent="0.25"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</row>
    <row r="1354" spans="29:38" x14ac:dyDescent="0.25"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</row>
    <row r="1355" spans="29:38" x14ac:dyDescent="0.25"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</row>
    <row r="1356" spans="29:38" x14ac:dyDescent="0.25"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</row>
    <row r="1357" spans="29:38" x14ac:dyDescent="0.25"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</row>
    <row r="1358" spans="29:38" x14ac:dyDescent="0.25"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</row>
    <row r="1359" spans="29:38" x14ac:dyDescent="0.25"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</row>
    <row r="1360" spans="29:38" x14ac:dyDescent="0.25"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</row>
    <row r="1361" spans="29:38" x14ac:dyDescent="0.25"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</row>
    <row r="1362" spans="29:38" x14ac:dyDescent="0.25"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</row>
    <row r="1363" spans="29:38" x14ac:dyDescent="0.25"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</row>
    <row r="1364" spans="29:38" x14ac:dyDescent="0.25"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</row>
    <row r="1365" spans="29:38" x14ac:dyDescent="0.25"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</row>
    <row r="1366" spans="29:38" x14ac:dyDescent="0.25"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</row>
    <row r="1367" spans="29:38" x14ac:dyDescent="0.25"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</row>
    <row r="1368" spans="29:38" x14ac:dyDescent="0.25"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</row>
    <row r="1369" spans="29:38" x14ac:dyDescent="0.25"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</row>
    <row r="1370" spans="29:38" x14ac:dyDescent="0.25"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</row>
    <row r="1371" spans="29:38" x14ac:dyDescent="0.25"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</row>
    <row r="1372" spans="29:38" x14ac:dyDescent="0.25"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</row>
    <row r="1373" spans="29:38" x14ac:dyDescent="0.25"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</row>
    <row r="1374" spans="29:38" x14ac:dyDescent="0.25"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</row>
    <row r="1375" spans="29:38" x14ac:dyDescent="0.25"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</row>
    <row r="1376" spans="29:38" x14ac:dyDescent="0.25"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</row>
    <row r="1377" spans="29:38" x14ac:dyDescent="0.25"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</row>
    <row r="1378" spans="29:38" x14ac:dyDescent="0.25"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</row>
    <row r="1379" spans="29:38" x14ac:dyDescent="0.25"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</row>
    <row r="1380" spans="29:38" x14ac:dyDescent="0.25"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</row>
    <row r="1381" spans="29:38" x14ac:dyDescent="0.25"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</row>
    <row r="1382" spans="29:38" x14ac:dyDescent="0.25"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</row>
    <row r="1383" spans="29:38" x14ac:dyDescent="0.25"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</row>
    <row r="1384" spans="29:38" x14ac:dyDescent="0.25"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</row>
    <row r="1385" spans="29:38" x14ac:dyDescent="0.25"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</row>
    <row r="1386" spans="29:38" x14ac:dyDescent="0.25"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</row>
    <row r="1387" spans="29:38" x14ac:dyDescent="0.25"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</row>
    <row r="1388" spans="29:38" x14ac:dyDescent="0.25"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</row>
    <row r="1389" spans="29:38" x14ac:dyDescent="0.25"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</row>
    <row r="1390" spans="29:38" x14ac:dyDescent="0.25"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</row>
    <row r="1391" spans="29:38" x14ac:dyDescent="0.25"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</row>
    <row r="1392" spans="29:38" x14ac:dyDescent="0.25"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</row>
    <row r="1393" spans="29:38" x14ac:dyDescent="0.25"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</row>
    <row r="1394" spans="29:38" x14ac:dyDescent="0.25"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</row>
    <row r="1395" spans="29:38" x14ac:dyDescent="0.25"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</row>
    <row r="1396" spans="29:38" x14ac:dyDescent="0.25"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</row>
    <row r="1397" spans="29:38" x14ac:dyDescent="0.25"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</row>
    <row r="1398" spans="29:38" x14ac:dyDescent="0.25"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</row>
    <row r="1399" spans="29:38" x14ac:dyDescent="0.25"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</row>
    <row r="1400" spans="29:38" x14ac:dyDescent="0.25"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</row>
    <row r="1401" spans="29:38" x14ac:dyDescent="0.25"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</row>
    <row r="1402" spans="29:38" x14ac:dyDescent="0.25"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</row>
    <row r="1403" spans="29:38" x14ac:dyDescent="0.25"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</row>
    <row r="1404" spans="29:38" x14ac:dyDescent="0.25"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</row>
    <row r="1405" spans="29:38" x14ac:dyDescent="0.25"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</row>
    <row r="1406" spans="29:38" x14ac:dyDescent="0.25"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</row>
    <row r="1407" spans="29:38" x14ac:dyDescent="0.25"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</row>
    <row r="1408" spans="29:38" x14ac:dyDescent="0.25"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</row>
    <row r="1409" spans="29:38" x14ac:dyDescent="0.25"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</row>
    <row r="1410" spans="29:38" x14ac:dyDescent="0.25"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</row>
    <row r="1411" spans="29:38" x14ac:dyDescent="0.25"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</row>
    <row r="1412" spans="29:38" x14ac:dyDescent="0.25"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</row>
    <row r="1413" spans="29:38" x14ac:dyDescent="0.25"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</row>
    <row r="1414" spans="29:38" x14ac:dyDescent="0.25"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</row>
    <row r="1415" spans="29:38" x14ac:dyDescent="0.25"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</row>
    <row r="1416" spans="29:38" x14ac:dyDescent="0.25"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</row>
    <row r="1417" spans="29:38" x14ac:dyDescent="0.25"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</row>
    <row r="1418" spans="29:38" x14ac:dyDescent="0.25"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</row>
    <row r="1419" spans="29:38" x14ac:dyDescent="0.25"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</row>
    <row r="1420" spans="29:38" x14ac:dyDescent="0.25"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</row>
    <row r="1421" spans="29:38" x14ac:dyDescent="0.25"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</row>
    <row r="1422" spans="29:38" x14ac:dyDescent="0.25"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</row>
    <row r="1423" spans="29:38" x14ac:dyDescent="0.25"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</row>
    <row r="1424" spans="29:38" x14ac:dyDescent="0.25"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</row>
    <row r="1425" spans="29:38" x14ac:dyDescent="0.25"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</row>
    <row r="1426" spans="29:38" x14ac:dyDescent="0.25"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</row>
    <row r="1427" spans="29:38" x14ac:dyDescent="0.25"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</row>
    <row r="1428" spans="29:38" x14ac:dyDescent="0.25"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</row>
    <row r="1429" spans="29:38" x14ac:dyDescent="0.25"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</row>
    <row r="1430" spans="29:38" x14ac:dyDescent="0.25"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</row>
    <row r="1431" spans="29:38" x14ac:dyDescent="0.25"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</row>
    <row r="1432" spans="29:38" x14ac:dyDescent="0.25"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</row>
    <row r="1433" spans="29:38" x14ac:dyDescent="0.25"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</row>
    <row r="1434" spans="29:38" x14ac:dyDescent="0.25"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</row>
    <row r="1435" spans="29:38" x14ac:dyDescent="0.25"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</row>
    <row r="1436" spans="29:38" x14ac:dyDescent="0.25"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</row>
    <row r="1437" spans="29:38" x14ac:dyDescent="0.25"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</row>
    <row r="1438" spans="29:38" x14ac:dyDescent="0.25"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</row>
    <row r="1439" spans="29:38" x14ac:dyDescent="0.25"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</row>
    <row r="1440" spans="29:38" x14ac:dyDescent="0.25"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</row>
    <row r="1441" spans="29:38" x14ac:dyDescent="0.25"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</row>
    <row r="1442" spans="29:38" x14ac:dyDescent="0.25"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</row>
    <row r="1443" spans="29:38" x14ac:dyDescent="0.25"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</row>
    <row r="1444" spans="29:38" x14ac:dyDescent="0.25"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</row>
    <row r="1445" spans="29:38" x14ac:dyDescent="0.25"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</row>
    <row r="1446" spans="29:38" x14ac:dyDescent="0.25"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</row>
    <row r="1447" spans="29:38" x14ac:dyDescent="0.25"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</row>
    <row r="1448" spans="29:38" x14ac:dyDescent="0.25"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</row>
    <row r="1449" spans="29:38" x14ac:dyDescent="0.25"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</row>
    <row r="1450" spans="29:38" x14ac:dyDescent="0.25"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</row>
    <row r="1451" spans="29:38" x14ac:dyDescent="0.25"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</row>
    <row r="1452" spans="29:38" x14ac:dyDescent="0.25"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</row>
    <row r="1453" spans="29:38" x14ac:dyDescent="0.25"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</row>
    <row r="1454" spans="29:38" x14ac:dyDescent="0.25"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</row>
    <row r="1455" spans="29:38" x14ac:dyDescent="0.25"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</row>
    <row r="1456" spans="29:38" x14ac:dyDescent="0.25"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</row>
    <row r="1457" spans="29:38" x14ac:dyDescent="0.25"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</row>
    <row r="1458" spans="29:38" x14ac:dyDescent="0.25"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</row>
    <row r="1459" spans="29:38" x14ac:dyDescent="0.25"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</row>
    <row r="1460" spans="29:38" x14ac:dyDescent="0.25"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</row>
    <row r="1461" spans="29:38" x14ac:dyDescent="0.25"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</row>
    <row r="1462" spans="29:38" x14ac:dyDescent="0.25"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</row>
    <row r="1463" spans="29:38" x14ac:dyDescent="0.25"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</row>
    <row r="1464" spans="29:38" x14ac:dyDescent="0.25"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</row>
    <row r="1465" spans="29:38" x14ac:dyDescent="0.25"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</row>
    <row r="1466" spans="29:38" x14ac:dyDescent="0.25"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</row>
    <row r="1467" spans="29:38" x14ac:dyDescent="0.25"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</row>
    <row r="1468" spans="29:38" x14ac:dyDescent="0.25"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</row>
    <row r="1469" spans="29:38" x14ac:dyDescent="0.25"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</row>
    <row r="1470" spans="29:38" x14ac:dyDescent="0.25"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</row>
    <row r="1471" spans="29:38" x14ac:dyDescent="0.25"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</row>
    <row r="1472" spans="29:38" x14ac:dyDescent="0.25"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</row>
    <row r="1473" spans="29:38" x14ac:dyDescent="0.25"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</row>
    <row r="1474" spans="29:38" x14ac:dyDescent="0.25"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</row>
    <row r="1475" spans="29:38" x14ac:dyDescent="0.25"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</row>
    <row r="1476" spans="29:38" x14ac:dyDescent="0.25"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</row>
    <row r="1477" spans="29:38" x14ac:dyDescent="0.25"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</row>
    <row r="1478" spans="29:38" x14ac:dyDescent="0.25"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</row>
    <row r="1479" spans="29:38" x14ac:dyDescent="0.25"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</row>
    <row r="1480" spans="29:38" x14ac:dyDescent="0.25"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</row>
    <row r="1481" spans="29:38" x14ac:dyDescent="0.25"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</row>
    <row r="1482" spans="29:38" x14ac:dyDescent="0.25"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</row>
    <row r="1483" spans="29:38" x14ac:dyDescent="0.25"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</row>
    <row r="1484" spans="29:38" x14ac:dyDescent="0.25"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</row>
    <row r="1485" spans="29:38" x14ac:dyDescent="0.25"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</row>
    <row r="1486" spans="29:38" x14ac:dyDescent="0.25"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</row>
    <row r="1487" spans="29:38" x14ac:dyDescent="0.25"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</row>
    <row r="1488" spans="29:38" x14ac:dyDescent="0.25"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</row>
    <row r="1489" spans="29:38" x14ac:dyDescent="0.25"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</row>
    <row r="1490" spans="29:38" x14ac:dyDescent="0.25"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</row>
    <row r="1491" spans="29:38" x14ac:dyDescent="0.25"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</row>
    <row r="1492" spans="29:38" x14ac:dyDescent="0.25"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</row>
    <row r="1493" spans="29:38" x14ac:dyDescent="0.25"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</row>
    <row r="1494" spans="29:38" x14ac:dyDescent="0.25"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</row>
    <row r="1495" spans="29:38" x14ac:dyDescent="0.25"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</row>
    <row r="1496" spans="29:38" x14ac:dyDescent="0.25"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</row>
    <row r="1497" spans="29:38" x14ac:dyDescent="0.25"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</row>
    <row r="1498" spans="29:38" x14ac:dyDescent="0.25"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</row>
    <row r="1499" spans="29:38" x14ac:dyDescent="0.25"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</row>
    <row r="1500" spans="29:38" x14ac:dyDescent="0.25"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</row>
    <row r="1501" spans="29:38" x14ac:dyDescent="0.25"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</row>
    <row r="1502" spans="29:38" x14ac:dyDescent="0.25"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</row>
    <row r="1503" spans="29:38" x14ac:dyDescent="0.25"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</row>
    <row r="1504" spans="29:38" x14ac:dyDescent="0.25"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</row>
    <row r="1505" spans="29:38" x14ac:dyDescent="0.25"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</row>
    <row r="1506" spans="29:38" x14ac:dyDescent="0.25"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</row>
    <row r="1507" spans="29:38" x14ac:dyDescent="0.25"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</row>
    <row r="1508" spans="29:38" x14ac:dyDescent="0.25"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</row>
    <row r="1509" spans="29:38" x14ac:dyDescent="0.25"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</row>
    <row r="1510" spans="29:38" x14ac:dyDescent="0.25"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</row>
    <row r="1511" spans="29:38" x14ac:dyDescent="0.25"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</row>
    <row r="1512" spans="29:38" x14ac:dyDescent="0.25"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</row>
    <row r="1513" spans="29:38" x14ac:dyDescent="0.25"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</row>
    <row r="1514" spans="29:38" x14ac:dyDescent="0.25"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</row>
    <row r="1515" spans="29:38" x14ac:dyDescent="0.25"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</row>
    <row r="1516" spans="29:38" x14ac:dyDescent="0.25"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</row>
    <row r="1517" spans="29:38" x14ac:dyDescent="0.25"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</row>
    <row r="1518" spans="29:38" x14ac:dyDescent="0.25"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</row>
    <row r="1519" spans="29:38" x14ac:dyDescent="0.25"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</row>
    <row r="1520" spans="29:38" x14ac:dyDescent="0.25"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</row>
    <row r="1521" spans="29:38" x14ac:dyDescent="0.25"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</row>
    <row r="1522" spans="29:38" x14ac:dyDescent="0.25"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</row>
    <row r="1523" spans="29:38" x14ac:dyDescent="0.25"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</row>
    <row r="1524" spans="29:38" x14ac:dyDescent="0.25"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</row>
    <row r="1525" spans="29:38" x14ac:dyDescent="0.25"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</row>
    <row r="1526" spans="29:38" x14ac:dyDescent="0.25"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</row>
    <row r="1527" spans="29:38" x14ac:dyDescent="0.25"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</row>
    <row r="1528" spans="29:38" x14ac:dyDescent="0.25"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</row>
    <row r="1529" spans="29:38" x14ac:dyDescent="0.25"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</row>
    <row r="1530" spans="29:38" x14ac:dyDescent="0.25"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</row>
    <row r="1531" spans="29:38" x14ac:dyDescent="0.25"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</row>
    <row r="1532" spans="29:38" x14ac:dyDescent="0.25"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</row>
    <row r="1533" spans="29:38" x14ac:dyDescent="0.25"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</row>
    <row r="1534" spans="29:38" x14ac:dyDescent="0.25"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</row>
    <row r="1535" spans="29:38" x14ac:dyDescent="0.25"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</row>
    <row r="1536" spans="29:38" x14ac:dyDescent="0.25"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</row>
    <row r="1537" spans="29:38" x14ac:dyDescent="0.25"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</row>
    <row r="1538" spans="29:38" x14ac:dyDescent="0.25"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</row>
    <row r="1539" spans="29:38" x14ac:dyDescent="0.25"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</row>
    <row r="1540" spans="29:38" x14ac:dyDescent="0.25"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</row>
    <row r="1541" spans="29:38" x14ac:dyDescent="0.25"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</row>
    <row r="1542" spans="29:38" x14ac:dyDescent="0.25"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</row>
    <row r="1543" spans="29:38" x14ac:dyDescent="0.25"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</row>
    <row r="1544" spans="29:38" x14ac:dyDescent="0.25"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</row>
    <row r="1545" spans="29:38" x14ac:dyDescent="0.25"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</row>
    <row r="1546" spans="29:38" x14ac:dyDescent="0.25"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</row>
    <row r="1547" spans="29:38" x14ac:dyDescent="0.25"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</row>
    <row r="1548" spans="29:38" x14ac:dyDescent="0.25"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</row>
    <row r="1549" spans="29:38" x14ac:dyDescent="0.25"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</row>
    <row r="1550" spans="29:38" x14ac:dyDescent="0.25"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</row>
    <row r="1551" spans="29:38" x14ac:dyDescent="0.25"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</row>
    <row r="1552" spans="29:38" x14ac:dyDescent="0.25"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</row>
    <row r="1553" spans="29:38" x14ac:dyDescent="0.25"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</row>
    <row r="1554" spans="29:38" x14ac:dyDescent="0.25"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</row>
    <row r="1555" spans="29:38" x14ac:dyDescent="0.25"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</row>
    <row r="1556" spans="29:38" x14ac:dyDescent="0.25"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</row>
    <row r="1557" spans="29:38" x14ac:dyDescent="0.25"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</row>
    <row r="1558" spans="29:38" x14ac:dyDescent="0.25"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</row>
    <row r="1559" spans="29:38" x14ac:dyDescent="0.25"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</row>
    <row r="1560" spans="29:38" x14ac:dyDescent="0.25"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</row>
    <row r="1561" spans="29:38" x14ac:dyDescent="0.25"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</row>
    <row r="1562" spans="29:38" x14ac:dyDescent="0.25"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</row>
    <row r="1563" spans="29:38" x14ac:dyDescent="0.25"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</row>
    <row r="1564" spans="29:38" x14ac:dyDescent="0.25"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</row>
    <row r="1565" spans="29:38" x14ac:dyDescent="0.25"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</row>
    <row r="1566" spans="29:38" x14ac:dyDescent="0.25"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</row>
    <row r="1567" spans="29:38" x14ac:dyDescent="0.25"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</row>
    <row r="1568" spans="29:38" x14ac:dyDescent="0.25"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</row>
    <row r="1569" spans="29:38" x14ac:dyDescent="0.25"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</row>
    <row r="1570" spans="29:38" x14ac:dyDescent="0.25"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</row>
    <row r="1571" spans="29:38" x14ac:dyDescent="0.25"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</row>
    <row r="1572" spans="29:38" x14ac:dyDescent="0.25"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</row>
    <row r="1573" spans="29:38" x14ac:dyDescent="0.25"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</row>
    <row r="1574" spans="29:38" x14ac:dyDescent="0.25"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</row>
    <row r="1575" spans="29:38" x14ac:dyDescent="0.25"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</row>
    <row r="1576" spans="29:38" x14ac:dyDescent="0.25"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</row>
    <row r="1577" spans="29:38" x14ac:dyDescent="0.25"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</row>
    <row r="1578" spans="29:38" x14ac:dyDescent="0.25"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</row>
    <row r="1579" spans="29:38" x14ac:dyDescent="0.25"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</row>
    <row r="1580" spans="29:38" x14ac:dyDescent="0.25"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</row>
    <row r="1581" spans="29:38" x14ac:dyDescent="0.25"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</row>
    <row r="1582" spans="29:38" x14ac:dyDescent="0.25"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</row>
    <row r="1583" spans="29:38" x14ac:dyDescent="0.25"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</row>
    <row r="1584" spans="29:38" x14ac:dyDescent="0.25"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</row>
    <row r="1585" spans="29:38" x14ac:dyDescent="0.25"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</row>
    <row r="1586" spans="29:38" x14ac:dyDescent="0.25"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</row>
    <row r="1587" spans="29:38" x14ac:dyDescent="0.25"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</row>
    <row r="1588" spans="29:38" x14ac:dyDescent="0.25"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</row>
    <row r="1589" spans="29:38" x14ac:dyDescent="0.25"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</row>
    <row r="1590" spans="29:38" x14ac:dyDescent="0.25"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</row>
    <row r="1591" spans="29:38" x14ac:dyDescent="0.25"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</row>
    <row r="1592" spans="29:38" x14ac:dyDescent="0.25"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</row>
    <row r="1593" spans="29:38" x14ac:dyDescent="0.25"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</row>
    <row r="1594" spans="29:38" x14ac:dyDescent="0.25"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</row>
    <row r="1595" spans="29:38" x14ac:dyDescent="0.25"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</row>
    <row r="1596" spans="29:38" x14ac:dyDescent="0.25"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</row>
    <row r="1597" spans="29:38" x14ac:dyDescent="0.25"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</row>
    <row r="1598" spans="29:38" x14ac:dyDescent="0.25"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</row>
    <row r="1599" spans="29:38" x14ac:dyDescent="0.25"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</row>
    <row r="1600" spans="29:38" x14ac:dyDescent="0.25"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</row>
    <row r="1601" spans="29:38" x14ac:dyDescent="0.25"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</row>
    <row r="1602" spans="29:38" x14ac:dyDescent="0.25"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</row>
    <row r="1603" spans="29:38" x14ac:dyDescent="0.25"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</row>
    <row r="1604" spans="29:38" x14ac:dyDescent="0.25"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</row>
    <row r="1605" spans="29:38" x14ac:dyDescent="0.25"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</row>
    <row r="1606" spans="29:38" x14ac:dyDescent="0.25"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</row>
    <row r="1607" spans="29:38" x14ac:dyDescent="0.25"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</row>
    <row r="1608" spans="29:38" x14ac:dyDescent="0.25"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</row>
    <row r="1609" spans="29:38" x14ac:dyDescent="0.25"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</row>
    <row r="1610" spans="29:38" x14ac:dyDescent="0.25"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</row>
    <row r="1611" spans="29:38" x14ac:dyDescent="0.25"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</row>
    <row r="1612" spans="29:38" x14ac:dyDescent="0.25"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</row>
    <row r="1613" spans="29:38" x14ac:dyDescent="0.25"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</row>
    <row r="1614" spans="29:38" x14ac:dyDescent="0.25"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</row>
    <row r="1615" spans="29:38" x14ac:dyDescent="0.25"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</row>
    <row r="1616" spans="29:38" x14ac:dyDescent="0.25"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</row>
    <row r="1617" spans="29:38" x14ac:dyDescent="0.25"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</row>
    <row r="1618" spans="29:38" x14ac:dyDescent="0.25"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</row>
    <row r="1619" spans="29:38" x14ac:dyDescent="0.25"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</row>
    <row r="1620" spans="29:38" x14ac:dyDescent="0.25"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</row>
    <row r="1621" spans="29:38" x14ac:dyDescent="0.25"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</row>
    <row r="1622" spans="29:38" x14ac:dyDescent="0.25"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</row>
    <row r="1623" spans="29:38" x14ac:dyDescent="0.25"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</row>
    <row r="1624" spans="29:38" x14ac:dyDescent="0.25"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</row>
    <row r="1625" spans="29:38" x14ac:dyDescent="0.25"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</row>
    <row r="1626" spans="29:38" x14ac:dyDescent="0.25"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</row>
    <row r="1627" spans="29:38" x14ac:dyDescent="0.25"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</row>
    <row r="1628" spans="29:38" x14ac:dyDescent="0.25"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</row>
    <row r="1629" spans="29:38" x14ac:dyDescent="0.25"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</row>
    <row r="1630" spans="29:38" x14ac:dyDescent="0.25"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</row>
    <row r="1631" spans="29:38" x14ac:dyDescent="0.25"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</row>
    <row r="1632" spans="29:38" x14ac:dyDescent="0.25"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</row>
    <row r="1633" spans="29:38" x14ac:dyDescent="0.25"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</row>
    <row r="1634" spans="29:38" x14ac:dyDescent="0.25"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</row>
    <row r="1635" spans="29:38" x14ac:dyDescent="0.25"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</row>
    <row r="1636" spans="29:38" x14ac:dyDescent="0.25"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</row>
    <row r="1637" spans="29:38" x14ac:dyDescent="0.25"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</row>
    <row r="1638" spans="29:38" x14ac:dyDescent="0.25"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</row>
    <row r="1639" spans="29:38" x14ac:dyDescent="0.25"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</row>
    <row r="1640" spans="29:38" x14ac:dyDescent="0.25"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</row>
    <row r="1641" spans="29:38" x14ac:dyDescent="0.25"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</row>
    <row r="1642" spans="29:38" x14ac:dyDescent="0.25"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</row>
    <row r="1643" spans="29:38" x14ac:dyDescent="0.25"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</row>
    <row r="1644" spans="29:38" x14ac:dyDescent="0.25"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</row>
    <row r="1645" spans="29:38" x14ac:dyDescent="0.25"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</row>
    <row r="1646" spans="29:38" x14ac:dyDescent="0.25"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</row>
    <row r="1647" spans="29:38" x14ac:dyDescent="0.25"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</row>
    <row r="1648" spans="29:38" x14ac:dyDescent="0.25"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</row>
    <row r="1649" spans="29:38" x14ac:dyDescent="0.25"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</row>
    <row r="1650" spans="29:38" x14ac:dyDescent="0.25"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</row>
    <row r="1651" spans="29:38" x14ac:dyDescent="0.25"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</row>
    <row r="1652" spans="29:38" x14ac:dyDescent="0.25"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</row>
    <row r="1653" spans="29:38" x14ac:dyDescent="0.25"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</row>
    <row r="1654" spans="29:38" x14ac:dyDescent="0.25"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</row>
    <row r="1655" spans="29:38" x14ac:dyDescent="0.25"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</row>
    <row r="1656" spans="29:38" x14ac:dyDescent="0.25"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</row>
    <row r="1657" spans="29:38" x14ac:dyDescent="0.25"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</row>
    <row r="1658" spans="29:38" x14ac:dyDescent="0.25"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</row>
    <row r="1659" spans="29:38" x14ac:dyDescent="0.25"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</row>
    <row r="1660" spans="29:38" x14ac:dyDescent="0.25"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</row>
    <row r="1661" spans="29:38" x14ac:dyDescent="0.25"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</row>
    <row r="1662" spans="29:38" x14ac:dyDescent="0.25"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</row>
    <row r="1663" spans="29:38" x14ac:dyDescent="0.25"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</row>
    <row r="1664" spans="29:38" x14ac:dyDescent="0.25"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</row>
    <row r="1665" spans="29:38" x14ac:dyDescent="0.25"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</row>
    <row r="1666" spans="29:38" x14ac:dyDescent="0.25"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</row>
    <row r="1667" spans="29:38" x14ac:dyDescent="0.25"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</row>
    <row r="1668" spans="29:38" x14ac:dyDescent="0.25"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</row>
    <row r="1669" spans="29:38" x14ac:dyDescent="0.25"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</row>
    <row r="1670" spans="29:38" x14ac:dyDescent="0.25"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</row>
    <row r="1671" spans="29:38" x14ac:dyDescent="0.25"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</row>
    <row r="1672" spans="29:38" x14ac:dyDescent="0.25"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</row>
    <row r="1673" spans="29:38" x14ac:dyDescent="0.25"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</row>
    <row r="1674" spans="29:38" x14ac:dyDescent="0.25"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</row>
    <row r="1675" spans="29:38" x14ac:dyDescent="0.25"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</row>
    <row r="1676" spans="29:38" x14ac:dyDescent="0.25"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</row>
    <row r="1677" spans="29:38" x14ac:dyDescent="0.25"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</row>
    <row r="1678" spans="29:38" x14ac:dyDescent="0.25"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</row>
    <row r="1679" spans="29:38" x14ac:dyDescent="0.25"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</row>
    <row r="1680" spans="29:38" x14ac:dyDescent="0.25"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</row>
    <row r="1681" spans="29:38" x14ac:dyDescent="0.25"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</row>
    <row r="1682" spans="29:38" x14ac:dyDescent="0.25"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</row>
    <row r="1683" spans="29:38" x14ac:dyDescent="0.25"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</row>
    <row r="1684" spans="29:38" x14ac:dyDescent="0.25"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</row>
    <row r="1685" spans="29:38" x14ac:dyDescent="0.25"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</row>
    <row r="1686" spans="29:38" x14ac:dyDescent="0.25"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</row>
    <row r="1687" spans="29:38" x14ac:dyDescent="0.25"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</row>
    <row r="1688" spans="29:38" x14ac:dyDescent="0.25"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</row>
    <row r="1689" spans="29:38" x14ac:dyDescent="0.25"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</row>
    <row r="1690" spans="29:38" x14ac:dyDescent="0.25"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</row>
    <row r="1691" spans="29:38" x14ac:dyDescent="0.25"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</row>
    <row r="1692" spans="29:38" x14ac:dyDescent="0.25"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</row>
    <row r="1693" spans="29:38" x14ac:dyDescent="0.25"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</row>
    <row r="1694" spans="29:38" x14ac:dyDescent="0.25"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</row>
    <row r="1695" spans="29:38" x14ac:dyDescent="0.25"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</row>
    <row r="1696" spans="29:38" x14ac:dyDescent="0.25"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</row>
    <row r="1697" spans="29:38" x14ac:dyDescent="0.25"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</row>
    <row r="1698" spans="29:38" x14ac:dyDescent="0.25"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</row>
    <row r="1699" spans="29:38" x14ac:dyDescent="0.25"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</row>
    <row r="1700" spans="29:38" x14ac:dyDescent="0.25"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</row>
    <row r="1701" spans="29:38" x14ac:dyDescent="0.25"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</row>
    <row r="1702" spans="29:38" x14ac:dyDescent="0.25"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</row>
    <row r="1703" spans="29:38" x14ac:dyDescent="0.25"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</row>
    <row r="1704" spans="29:38" x14ac:dyDescent="0.25"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</row>
    <row r="1705" spans="29:38" x14ac:dyDescent="0.25"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</row>
    <row r="1706" spans="29:38" x14ac:dyDescent="0.25"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</row>
    <row r="1707" spans="29:38" x14ac:dyDescent="0.25"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</row>
    <row r="1708" spans="29:38" x14ac:dyDescent="0.25"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</row>
    <row r="1709" spans="29:38" x14ac:dyDescent="0.25"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</row>
    <row r="1710" spans="29:38" x14ac:dyDescent="0.25"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</row>
    <row r="1711" spans="29:38" x14ac:dyDescent="0.25"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</row>
    <row r="1712" spans="29:38" x14ac:dyDescent="0.25"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</row>
    <row r="1713" spans="29:38" x14ac:dyDescent="0.25"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</row>
    <row r="1714" spans="29:38" x14ac:dyDescent="0.25"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</row>
    <row r="1715" spans="29:38" x14ac:dyDescent="0.25"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</row>
    <row r="1716" spans="29:38" x14ac:dyDescent="0.25"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</row>
    <row r="1717" spans="29:38" x14ac:dyDescent="0.25"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</row>
    <row r="1718" spans="29:38" x14ac:dyDescent="0.25"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</row>
    <row r="1719" spans="29:38" x14ac:dyDescent="0.25"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</row>
    <row r="1720" spans="29:38" x14ac:dyDescent="0.25"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</row>
    <row r="1721" spans="29:38" x14ac:dyDescent="0.25"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</row>
    <row r="1722" spans="29:38" x14ac:dyDescent="0.25"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</row>
    <row r="1723" spans="29:38" x14ac:dyDescent="0.25"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</row>
    <row r="1724" spans="29:38" x14ac:dyDescent="0.25"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</row>
    <row r="1725" spans="29:38" x14ac:dyDescent="0.25"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</row>
    <row r="1726" spans="29:38" x14ac:dyDescent="0.25"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</row>
    <row r="1727" spans="29:38" x14ac:dyDescent="0.25"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</row>
    <row r="1728" spans="29:38" x14ac:dyDescent="0.25"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</row>
    <row r="1729" spans="29:38" x14ac:dyDescent="0.25"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</row>
    <row r="1730" spans="29:38" x14ac:dyDescent="0.25"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</row>
    <row r="1731" spans="29:38" x14ac:dyDescent="0.25"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</row>
    <row r="1732" spans="29:38" x14ac:dyDescent="0.25"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</row>
    <row r="1733" spans="29:38" x14ac:dyDescent="0.25"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</row>
    <row r="1734" spans="29:38" x14ac:dyDescent="0.25"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</row>
    <row r="1735" spans="29:38" x14ac:dyDescent="0.25"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</row>
    <row r="1736" spans="29:38" x14ac:dyDescent="0.25"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</row>
    <row r="1737" spans="29:38" x14ac:dyDescent="0.25"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</row>
    <row r="1738" spans="29:38" x14ac:dyDescent="0.25"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</row>
    <row r="1739" spans="29:38" x14ac:dyDescent="0.25"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</row>
    <row r="1740" spans="29:38" x14ac:dyDescent="0.25"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</row>
    <row r="1741" spans="29:38" x14ac:dyDescent="0.25"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</row>
    <row r="1742" spans="29:38" x14ac:dyDescent="0.25"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</row>
    <row r="1743" spans="29:38" x14ac:dyDescent="0.25"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</row>
    <row r="1744" spans="29:38" x14ac:dyDescent="0.25"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</row>
    <row r="1745" spans="29:38" x14ac:dyDescent="0.25"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</row>
    <row r="1746" spans="29:38" x14ac:dyDescent="0.25"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</row>
    <row r="1747" spans="29:38" x14ac:dyDescent="0.25"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</row>
    <row r="1748" spans="29:38" x14ac:dyDescent="0.25"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</row>
    <row r="1749" spans="29:38" x14ac:dyDescent="0.25"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</row>
    <row r="1750" spans="29:38" x14ac:dyDescent="0.25"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</row>
    <row r="1751" spans="29:38" x14ac:dyDescent="0.25"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</row>
    <row r="1752" spans="29:38" x14ac:dyDescent="0.25"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</row>
    <row r="1753" spans="29:38" x14ac:dyDescent="0.25"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</row>
    <row r="1754" spans="29:38" x14ac:dyDescent="0.25"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</row>
    <row r="1755" spans="29:38" x14ac:dyDescent="0.25"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</row>
    <row r="1756" spans="29:38" x14ac:dyDescent="0.25"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</row>
    <row r="1757" spans="29:38" x14ac:dyDescent="0.25"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</row>
    <row r="1758" spans="29:38" x14ac:dyDescent="0.25"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</row>
    <row r="1759" spans="29:38" x14ac:dyDescent="0.25"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</row>
    <row r="1760" spans="29:38" x14ac:dyDescent="0.25"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</row>
    <row r="1761" spans="29:38" x14ac:dyDescent="0.25"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</row>
    <row r="1762" spans="29:38" x14ac:dyDescent="0.25"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</row>
    <row r="1763" spans="29:38" x14ac:dyDescent="0.25"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</row>
    <row r="1764" spans="29:38" x14ac:dyDescent="0.25"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</row>
    <row r="1765" spans="29:38" x14ac:dyDescent="0.25"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</row>
    <row r="1766" spans="29:38" x14ac:dyDescent="0.25"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</row>
    <row r="1767" spans="29:38" x14ac:dyDescent="0.25"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</row>
    <row r="1768" spans="29:38" x14ac:dyDescent="0.25"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</row>
    <row r="1769" spans="29:38" x14ac:dyDescent="0.25"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</row>
    <row r="1770" spans="29:38" x14ac:dyDescent="0.25"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</row>
    <row r="1771" spans="29:38" x14ac:dyDescent="0.25"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</row>
    <row r="1772" spans="29:38" x14ac:dyDescent="0.25"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</row>
    <row r="1773" spans="29:38" x14ac:dyDescent="0.25"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</row>
    <row r="1774" spans="29:38" x14ac:dyDescent="0.25"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</row>
    <row r="1775" spans="29:38" x14ac:dyDescent="0.25"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</row>
    <row r="1776" spans="29:38" x14ac:dyDescent="0.25"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</row>
    <row r="1777" spans="29:38" x14ac:dyDescent="0.25"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</row>
    <row r="1778" spans="29:38" x14ac:dyDescent="0.25"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</row>
    <row r="1779" spans="29:38" x14ac:dyDescent="0.25"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</row>
    <row r="1780" spans="29:38" x14ac:dyDescent="0.25"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</row>
    <row r="1781" spans="29:38" x14ac:dyDescent="0.25"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</row>
    <row r="1782" spans="29:38" x14ac:dyDescent="0.25"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</row>
    <row r="1783" spans="29:38" x14ac:dyDescent="0.25"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</row>
    <row r="1784" spans="29:38" x14ac:dyDescent="0.25"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</row>
    <row r="1785" spans="29:38" x14ac:dyDescent="0.25"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</row>
    <row r="1786" spans="29:38" x14ac:dyDescent="0.25"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</row>
    <row r="1787" spans="29:38" x14ac:dyDescent="0.25"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</row>
    <row r="1788" spans="29:38" x14ac:dyDescent="0.25"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</row>
    <row r="1789" spans="29:38" x14ac:dyDescent="0.25"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</row>
    <row r="1790" spans="29:38" x14ac:dyDescent="0.25"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</row>
    <row r="1791" spans="29:38" x14ac:dyDescent="0.25"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</row>
    <row r="1792" spans="29:38" x14ac:dyDescent="0.25"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</row>
    <row r="1793" spans="29:38" x14ac:dyDescent="0.25"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</row>
    <row r="1794" spans="29:38" x14ac:dyDescent="0.25"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</row>
    <row r="1795" spans="29:38" x14ac:dyDescent="0.25"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</row>
    <row r="1796" spans="29:38" x14ac:dyDescent="0.25"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</row>
    <row r="1797" spans="29:38" x14ac:dyDescent="0.25"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</row>
    <row r="1798" spans="29:38" x14ac:dyDescent="0.25"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</row>
    <row r="1799" spans="29:38" x14ac:dyDescent="0.25"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</row>
    <row r="1800" spans="29:38" x14ac:dyDescent="0.25"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</row>
    <row r="1801" spans="29:38" x14ac:dyDescent="0.25"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</row>
    <row r="1802" spans="29:38" x14ac:dyDescent="0.25"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</row>
    <row r="1803" spans="29:38" x14ac:dyDescent="0.25"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</row>
    <row r="1804" spans="29:38" x14ac:dyDescent="0.25"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</row>
    <row r="1805" spans="29:38" x14ac:dyDescent="0.25"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</row>
    <row r="1806" spans="29:38" x14ac:dyDescent="0.25"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</row>
    <row r="1807" spans="29:38" x14ac:dyDescent="0.25"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</row>
    <row r="1808" spans="29:38" x14ac:dyDescent="0.25"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</row>
    <row r="1809" spans="29:38" x14ac:dyDescent="0.25"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</row>
    <row r="1810" spans="29:38" x14ac:dyDescent="0.25"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</row>
    <row r="1811" spans="29:38" x14ac:dyDescent="0.25"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</row>
    <row r="1812" spans="29:38" x14ac:dyDescent="0.25"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</row>
    <row r="1813" spans="29:38" x14ac:dyDescent="0.25"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</row>
    <row r="1814" spans="29:38" x14ac:dyDescent="0.25"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</row>
    <row r="1815" spans="29:38" x14ac:dyDescent="0.25"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</row>
    <row r="1816" spans="29:38" x14ac:dyDescent="0.25"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</row>
    <row r="1817" spans="29:38" x14ac:dyDescent="0.25"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</row>
    <row r="1818" spans="29:38" x14ac:dyDescent="0.25"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</row>
    <row r="1819" spans="29:38" x14ac:dyDescent="0.25"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</row>
    <row r="1820" spans="29:38" x14ac:dyDescent="0.25"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</row>
    <row r="1821" spans="29:38" x14ac:dyDescent="0.25"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</row>
    <row r="1822" spans="29:38" x14ac:dyDescent="0.25"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</row>
    <row r="1823" spans="29:38" x14ac:dyDescent="0.25"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</row>
    <row r="1824" spans="29:38" x14ac:dyDescent="0.25"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</row>
  </sheetData>
  <mergeCells count="6">
    <mergeCell ref="Z6:Z7"/>
    <mergeCell ref="A6:A7"/>
    <mergeCell ref="B6:B7"/>
    <mergeCell ref="C6:C7"/>
    <mergeCell ref="D6:D7"/>
    <mergeCell ref="E6:E7"/>
  </mergeCells>
  <phoneticPr fontId="2"/>
  <printOptions horizontalCentered="1"/>
  <pageMargins left="0.23622047244094491" right="0.15748031496062992" top="0.23622047244094491" bottom="0.59055118110236227" header="0" footer="0"/>
  <pageSetup paperSize="9" scale="87" fitToHeight="0" orientation="landscape" r:id="rId1"/>
  <headerFooter alignWithMargins="0">
    <oddHeader xml:space="preserve">&amp;R&amp;"Meiryo UI,標準"&amp;14Ver.2       </oddHeader>
    <oddFooter>&amp;L注１）　審査は、本書式で行いますので、必ずこの書式を使用してください。　　　　注２）　価格は数量（ｇ）(廃棄量込み）で計算して下さい。
注３）　エネルギーは整数、その他少数点以下第1位（少数点以下第2位を四捨五入）で記載して下さい。　　　　注４）　この献立表は、照会時に備えて、必ずコピーをして下さい。
&amp;Rpage &amp;P</oddFooter>
  </headerFooter>
  <rowBreaks count="1" manualBreakCount="1">
    <brk id="4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21</vt:i4>
      </vt:variant>
    </vt:vector>
  </HeadingPairs>
  <TitlesOfParts>
    <vt:vector size="34" baseType="lpstr">
      <vt:lpstr>栄養データ</vt:lpstr>
      <vt:lpstr>食品価格データ一覧表単価確定</vt:lpstr>
      <vt:lpstr>献立表記入例 </vt:lpstr>
      <vt:lpstr>治療朝（様式4-1朝）</vt:lpstr>
      <vt:lpstr>治療昼（様式4-1昼）</vt:lpstr>
      <vt:lpstr>治療夕（様式4-1夕）</vt:lpstr>
      <vt:lpstr>治療食部門総括表（様式3-1）</vt:lpstr>
      <vt:lpstr>一般朝（様式4-2朝）</vt:lpstr>
      <vt:lpstr>一般昼（様式4-2昼）</vt:lpstr>
      <vt:lpstr>一般夕（様式4-2夕）</vt:lpstr>
      <vt:lpstr>一般食部門総括表（様式3-2）</vt:lpstr>
      <vt:lpstr>行事夕（様式4-3夕）</vt:lpstr>
      <vt:lpstr>行事食部門総括表（様式3-3）</vt:lpstr>
      <vt:lpstr>'一般食部門総括表（様式3-2）'!Print_Area</vt:lpstr>
      <vt:lpstr>'一般昼（様式4-2昼）'!Print_Area</vt:lpstr>
      <vt:lpstr>'一般朝（様式4-2朝）'!Print_Area</vt:lpstr>
      <vt:lpstr>'一般夕（様式4-2夕）'!Print_Area</vt:lpstr>
      <vt:lpstr>'献立表記入例 '!Print_Area</vt:lpstr>
      <vt:lpstr>'行事食部門総括表（様式3-3）'!Print_Area</vt:lpstr>
      <vt:lpstr>'行事夕（様式4-3夕）'!Print_Area</vt:lpstr>
      <vt:lpstr>'治療食部門総括表（様式3-1）'!Print_Area</vt:lpstr>
      <vt:lpstr>'治療昼（様式4-1昼）'!Print_Area</vt:lpstr>
      <vt:lpstr>'治療朝（様式4-1朝）'!Print_Area</vt:lpstr>
      <vt:lpstr>'治療夕（様式4-1夕）'!Print_Area</vt:lpstr>
      <vt:lpstr>食品価格データ一覧表単価確定!Print_Area</vt:lpstr>
      <vt:lpstr>'一般昼（様式4-2昼）'!Print_Titles</vt:lpstr>
      <vt:lpstr>'一般朝（様式4-2朝）'!Print_Titles</vt:lpstr>
      <vt:lpstr>'一般夕（様式4-2夕）'!Print_Titles</vt:lpstr>
      <vt:lpstr>栄養データ!Print_Titles</vt:lpstr>
      <vt:lpstr>'献立表記入例 '!Print_Titles</vt:lpstr>
      <vt:lpstr>'行事夕（様式4-3夕）'!Print_Titles</vt:lpstr>
      <vt:lpstr>'治療昼（様式4-1昼）'!Print_Titles</vt:lpstr>
      <vt:lpstr>'治療朝（様式4-1朝）'!Print_Titles</vt:lpstr>
      <vt:lpstr>'治療夕（様式4-1夕）'!Print_Titles</vt:lpstr>
    </vt:vector>
  </TitlesOfParts>
  <Company>レオックジャパン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レオックジャパン</dc:creator>
  <cp:lastModifiedBy>MKCL58</cp:lastModifiedBy>
  <cp:lastPrinted>2017-11-08T00:00:51Z</cp:lastPrinted>
  <dcterms:created xsi:type="dcterms:W3CDTF">2004-07-21T05:13:47Z</dcterms:created>
  <dcterms:modified xsi:type="dcterms:W3CDTF">2017-11-10T06:47:58Z</dcterms:modified>
</cp:coreProperties>
</file>