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-EG02_A\Desktop\"/>
    </mc:Choice>
  </mc:AlternateContent>
  <xr:revisionPtr revIDLastSave="0" documentId="13_ncr:1_{835D4248-11B8-4001-8ADF-272FC4483F8B}" xr6:coauthVersionLast="47" xr6:coauthVersionMax="47" xr10:uidLastSave="{00000000-0000-0000-0000-000000000000}"/>
  <bookViews>
    <workbookView xWindow="-108" yWindow="-108" windowWidth="23256" windowHeight="12576" tabRatio="917" firstSheet="4" activeTab="10" xr2:uid="{00000000-000D-0000-FFFF-FFFF00000000}"/>
  </bookViews>
  <sheets>
    <sheet name="食材マスタ" sheetId="37" state="hidden" r:id="rId1"/>
    <sheet name="食品価格表" sheetId="61" r:id="rId2"/>
    <sheet name="献立表記入例" sheetId="60" r:id="rId3"/>
    <sheet name="治療朝（様式4-1朝）" sheetId="46" r:id="rId4"/>
    <sheet name="治療昼（様式4-1昼）" sheetId="54" r:id="rId5"/>
    <sheet name="治療夕（様式4-1夕）" sheetId="55" r:id="rId6"/>
    <sheet name="治療食部門総括表（様式3-1）" sheetId="24" r:id="rId7"/>
    <sheet name="一般食（様式4-2）" sheetId="57" r:id="rId8"/>
    <sheet name="一般食部門総括表（様式3-2）" sheetId="56" r:id="rId9"/>
    <sheet name="行事食（様式4-3）" sheetId="58" r:id="rId10"/>
    <sheet name="行事食部門総括表（様式3-3）" sheetId="59" r:id="rId11"/>
  </sheets>
  <definedNames>
    <definedName name="_xlnm._FilterDatabase" localSheetId="0" hidden="1">食材マスタ!$A$2:$S$436</definedName>
    <definedName name="_xlnm._FilterDatabase" localSheetId="1" hidden="1">食品価格表!$A$5:$I$474</definedName>
    <definedName name="_xlnm.Print_Area" localSheetId="7">'一般食（様式4-2）'!$A$1:$Z$119</definedName>
    <definedName name="_xlnm.Print_Area" localSheetId="8">'一般食部門総括表（様式3-2）'!$A$1:$I$23</definedName>
    <definedName name="_xlnm.Print_Area" localSheetId="2">献立表記入例!$A$1:$Z$44</definedName>
    <definedName name="_xlnm.Print_Area" localSheetId="9">'行事食（様式4-3）'!$A$1:$Z$119</definedName>
    <definedName name="_xlnm.Print_Area" localSheetId="10">'行事食部門総括表（様式3-3）'!$A$1:$I$23</definedName>
    <definedName name="_xlnm.Print_Area" localSheetId="6">'治療食部門総括表（様式3-1）'!$A$1:$I$26</definedName>
    <definedName name="_xlnm.Print_Area" localSheetId="4">'治療昼（様式4-1昼）'!$A$1:$Z$119</definedName>
    <definedName name="_xlnm.Print_Area" localSheetId="3">'治療朝（様式4-1朝）'!$A$1:$Z$119</definedName>
    <definedName name="_xlnm.Print_Area" localSheetId="5">'治療夕（様式4-1夕）'!$A$1:$Z$119</definedName>
    <definedName name="_xlnm.Print_Area" localSheetId="0">食材マスタ!$D$360:$S$361</definedName>
    <definedName name="_xlnm.Print_Titles" localSheetId="7">'一般食（様式4-2）'!$1:$7</definedName>
    <definedName name="_xlnm.Print_Titles" localSheetId="2">献立表記入例!$1:$7</definedName>
    <definedName name="_xlnm.Print_Titles" localSheetId="9">'行事食（様式4-3）'!$1:$7</definedName>
    <definedName name="_xlnm.Print_Titles" localSheetId="4">'治療昼（様式4-1昼）'!$1:$7</definedName>
    <definedName name="_xlnm.Print_Titles" localSheetId="3">'治療朝（様式4-1朝）'!$1:$7</definedName>
    <definedName name="_xlnm.Print_Titles" localSheetId="5">'治療夕（様式4-1夕）'!$1:$7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9" i="58" l="1"/>
  <c r="AK109" i="58"/>
  <c r="AJ109" i="58"/>
  <c r="AI109" i="58"/>
  <c r="AH109" i="58"/>
  <c r="AG109" i="58"/>
  <c r="AF109" i="58"/>
  <c r="AE109" i="58"/>
  <c r="L109" i="58" s="1"/>
  <c r="AD109" i="58"/>
  <c r="E109" i="58" s="1"/>
  <c r="AC109" i="58"/>
  <c r="X109" i="58"/>
  <c r="W109" i="58" s="1"/>
  <c r="V109" i="58"/>
  <c r="U109" i="58" s="1"/>
  <c r="T109" i="58"/>
  <c r="S109" i="58" s="1"/>
  <c r="R109" i="58"/>
  <c r="Q109" i="58" s="1"/>
  <c r="P109" i="58"/>
  <c r="O109" i="58" s="1"/>
  <c r="N109" i="58"/>
  <c r="M109" i="58" s="1"/>
  <c r="K109" i="58"/>
  <c r="I109" i="58"/>
  <c r="H109" i="58" s="1"/>
  <c r="G109" i="58"/>
  <c r="F109" i="58" s="1"/>
  <c r="AL108" i="58"/>
  <c r="AK108" i="58"/>
  <c r="AJ108" i="58"/>
  <c r="AI108" i="58"/>
  <c r="AH108" i="58"/>
  <c r="AG108" i="58"/>
  <c r="AF108" i="58"/>
  <c r="AE108" i="58"/>
  <c r="L108" i="58" s="1"/>
  <c r="AD108" i="58"/>
  <c r="E108" i="58" s="1"/>
  <c r="AC108" i="58"/>
  <c r="X108" i="58"/>
  <c r="W108" i="58" s="1"/>
  <c r="V108" i="58"/>
  <c r="U108" i="58" s="1"/>
  <c r="T108" i="58"/>
  <c r="S108" i="58" s="1"/>
  <c r="R108" i="58"/>
  <c r="Q108" i="58" s="1"/>
  <c r="P108" i="58"/>
  <c r="O108" i="58" s="1"/>
  <c r="N108" i="58"/>
  <c r="M108" i="58" s="1"/>
  <c r="K108" i="58"/>
  <c r="I108" i="58"/>
  <c r="H108" i="58" s="1"/>
  <c r="G108" i="58"/>
  <c r="F108" i="58" s="1"/>
  <c r="D108" i="58"/>
  <c r="AL26" i="58" l="1"/>
  <c r="AK26" i="58"/>
  <c r="AJ26" i="58"/>
  <c r="AI26" i="58"/>
  <c r="AH26" i="58"/>
  <c r="AG26" i="58"/>
  <c r="AF26" i="58"/>
  <c r="AE26" i="58"/>
  <c r="L26" i="58" s="1"/>
  <c r="AD26" i="58"/>
  <c r="E26" i="58" s="1"/>
  <c r="AC26" i="58"/>
  <c r="X26" i="58"/>
  <c r="W26" i="58" s="1"/>
  <c r="V26" i="58"/>
  <c r="U26" i="58" s="1"/>
  <c r="T26" i="58"/>
  <c r="S26" i="58" s="1"/>
  <c r="R26" i="58"/>
  <c r="Q26" i="58" s="1"/>
  <c r="P26" i="58"/>
  <c r="O26" i="58" s="1"/>
  <c r="N26" i="58"/>
  <c r="M26" i="58" s="1"/>
  <c r="K26" i="58"/>
  <c r="I26" i="58"/>
  <c r="H26" i="58" s="1"/>
  <c r="G26" i="58"/>
  <c r="F26" i="58" s="1"/>
  <c r="D26" i="58"/>
  <c r="AL25" i="58"/>
  <c r="AK25" i="58"/>
  <c r="AJ25" i="58"/>
  <c r="AI25" i="58"/>
  <c r="AH25" i="58"/>
  <c r="AG25" i="58"/>
  <c r="AF25" i="58"/>
  <c r="AE25" i="58"/>
  <c r="L25" i="58" s="1"/>
  <c r="AD25" i="58"/>
  <c r="E25" i="58" s="1"/>
  <c r="AC25" i="58"/>
  <c r="X25" i="58"/>
  <c r="W25" i="58" s="1"/>
  <c r="V25" i="58"/>
  <c r="U25" i="58" s="1"/>
  <c r="T25" i="58"/>
  <c r="S25" i="58" s="1"/>
  <c r="R25" i="58"/>
  <c r="Q25" i="58" s="1"/>
  <c r="P25" i="58"/>
  <c r="O25" i="58" s="1"/>
  <c r="N25" i="58"/>
  <c r="M25" i="58" s="1"/>
  <c r="K25" i="58"/>
  <c r="I25" i="58"/>
  <c r="H25" i="58" s="1"/>
  <c r="G25" i="58"/>
  <c r="F25" i="58" s="1"/>
  <c r="D25" i="58"/>
  <c r="AL24" i="58"/>
  <c r="AK24" i="58"/>
  <c r="AJ24" i="58"/>
  <c r="AI24" i="58"/>
  <c r="AH24" i="58"/>
  <c r="AG24" i="58"/>
  <c r="AF24" i="58"/>
  <c r="AE24" i="58"/>
  <c r="L24" i="58" s="1"/>
  <c r="AD24" i="58"/>
  <c r="E24" i="58" s="1"/>
  <c r="AC24" i="58"/>
  <c r="X24" i="58"/>
  <c r="W24" i="58" s="1"/>
  <c r="V24" i="58"/>
  <c r="U24" i="58" s="1"/>
  <c r="T24" i="58"/>
  <c r="S24" i="58" s="1"/>
  <c r="R24" i="58"/>
  <c r="Q24" i="58" s="1"/>
  <c r="P24" i="58"/>
  <c r="O24" i="58" s="1"/>
  <c r="N24" i="58"/>
  <c r="M24" i="58" s="1"/>
  <c r="K24" i="58"/>
  <c r="I24" i="58"/>
  <c r="H24" i="58" s="1"/>
  <c r="G24" i="58"/>
  <c r="F24" i="58" s="1"/>
  <c r="D24" i="58"/>
  <c r="AL23" i="58"/>
  <c r="AK23" i="58"/>
  <c r="AJ23" i="58"/>
  <c r="AI23" i="58"/>
  <c r="AH23" i="58"/>
  <c r="AG23" i="58"/>
  <c r="AF23" i="58"/>
  <c r="AE23" i="58"/>
  <c r="L23" i="58" s="1"/>
  <c r="AD23" i="58"/>
  <c r="E23" i="58" s="1"/>
  <c r="AC23" i="58"/>
  <c r="X23" i="58"/>
  <c r="W23" i="58" s="1"/>
  <c r="V23" i="58"/>
  <c r="U23" i="58" s="1"/>
  <c r="T23" i="58"/>
  <c r="S23" i="58" s="1"/>
  <c r="R23" i="58"/>
  <c r="Q23" i="58" s="1"/>
  <c r="P23" i="58"/>
  <c r="O23" i="58" s="1"/>
  <c r="N23" i="58"/>
  <c r="M23" i="58" s="1"/>
  <c r="K23" i="58"/>
  <c r="I23" i="58"/>
  <c r="H23" i="58" s="1"/>
  <c r="G23" i="58"/>
  <c r="F23" i="58" s="1"/>
  <c r="D23" i="58"/>
  <c r="AL22" i="58"/>
  <c r="AK22" i="58"/>
  <c r="AJ22" i="58"/>
  <c r="AI22" i="58"/>
  <c r="AH22" i="58"/>
  <c r="AG22" i="58"/>
  <c r="AF22" i="58"/>
  <c r="AE22" i="58"/>
  <c r="L22" i="58" s="1"/>
  <c r="AD22" i="58"/>
  <c r="E22" i="58" s="1"/>
  <c r="AC22" i="58"/>
  <c r="X22" i="58"/>
  <c r="W22" i="58" s="1"/>
  <c r="V22" i="58"/>
  <c r="U22" i="58" s="1"/>
  <c r="T22" i="58"/>
  <c r="S22" i="58" s="1"/>
  <c r="R22" i="58"/>
  <c r="Q22" i="58" s="1"/>
  <c r="P22" i="58"/>
  <c r="O22" i="58" s="1"/>
  <c r="N22" i="58"/>
  <c r="M22" i="58" s="1"/>
  <c r="K22" i="58"/>
  <c r="I22" i="58"/>
  <c r="H22" i="58" s="1"/>
  <c r="G22" i="58"/>
  <c r="F22" i="58"/>
  <c r="D22" i="58"/>
  <c r="AL21" i="58"/>
  <c r="AK21" i="58"/>
  <c r="AJ21" i="58"/>
  <c r="AI21" i="58"/>
  <c r="AH21" i="58"/>
  <c r="AG21" i="58"/>
  <c r="AF21" i="58"/>
  <c r="AE21" i="58"/>
  <c r="L21" i="58" s="1"/>
  <c r="AD21" i="58"/>
  <c r="E21" i="58" s="1"/>
  <c r="AC21" i="58"/>
  <c r="X21" i="58"/>
  <c r="W21" i="58" s="1"/>
  <c r="V21" i="58"/>
  <c r="U21" i="58" s="1"/>
  <c r="T21" i="58"/>
  <c r="S21" i="58" s="1"/>
  <c r="R21" i="58"/>
  <c r="Q21" i="58" s="1"/>
  <c r="P21" i="58"/>
  <c r="O21" i="58" s="1"/>
  <c r="N21" i="58"/>
  <c r="M21" i="58" s="1"/>
  <c r="K21" i="58"/>
  <c r="I21" i="58"/>
  <c r="H21" i="58" s="1"/>
  <c r="G21" i="58"/>
  <c r="F21" i="58" s="1"/>
  <c r="D21" i="58"/>
  <c r="AL20" i="58"/>
  <c r="AK20" i="58"/>
  <c r="AJ20" i="58"/>
  <c r="AI20" i="58"/>
  <c r="AH20" i="58"/>
  <c r="AG20" i="58"/>
  <c r="AF20" i="58"/>
  <c r="AE20" i="58"/>
  <c r="L20" i="58" s="1"/>
  <c r="AD20" i="58"/>
  <c r="E20" i="58" s="1"/>
  <c r="AC20" i="58"/>
  <c r="X20" i="58"/>
  <c r="W20" i="58" s="1"/>
  <c r="V20" i="58"/>
  <c r="U20" i="58" s="1"/>
  <c r="T20" i="58"/>
  <c r="S20" i="58" s="1"/>
  <c r="R20" i="58"/>
  <c r="Q20" i="58" s="1"/>
  <c r="P20" i="58"/>
  <c r="O20" i="58" s="1"/>
  <c r="N20" i="58"/>
  <c r="M20" i="58" s="1"/>
  <c r="K20" i="58"/>
  <c r="I20" i="58"/>
  <c r="H20" i="58" s="1"/>
  <c r="G20" i="58"/>
  <c r="F20" i="58" s="1"/>
  <c r="D20" i="58"/>
  <c r="AL19" i="58"/>
  <c r="AK19" i="58"/>
  <c r="AJ19" i="58"/>
  <c r="AI19" i="58"/>
  <c r="AH19" i="58"/>
  <c r="AG19" i="58"/>
  <c r="AF19" i="58"/>
  <c r="AE19" i="58"/>
  <c r="L19" i="58" s="1"/>
  <c r="AD19" i="58"/>
  <c r="E19" i="58" s="1"/>
  <c r="AC19" i="58"/>
  <c r="X19" i="58"/>
  <c r="W19" i="58" s="1"/>
  <c r="V19" i="58"/>
  <c r="U19" i="58" s="1"/>
  <c r="T19" i="58"/>
  <c r="S19" i="58" s="1"/>
  <c r="R19" i="58"/>
  <c r="Q19" i="58" s="1"/>
  <c r="P19" i="58"/>
  <c r="O19" i="58" s="1"/>
  <c r="N19" i="58"/>
  <c r="M19" i="58" s="1"/>
  <c r="K19" i="58"/>
  <c r="I19" i="58"/>
  <c r="H19" i="58" s="1"/>
  <c r="G19" i="58"/>
  <c r="F19" i="58" s="1"/>
  <c r="D19" i="58"/>
  <c r="AL18" i="58"/>
  <c r="AK18" i="58"/>
  <c r="AJ18" i="58"/>
  <c r="AI18" i="58"/>
  <c r="AH18" i="58"/>
  <c r="AG18" i="58"/>
  <c r="AF18" i="58"/>
  <c r="AE18" i="58"/>
  <c r="L18" i="58" s="1"/>
  <c r="AD18" i="58"/>
  <c r="E18" i="58" s="1"/>
  <c r="AC18" i="58"/>
  <c r="X18" i="58"/>
  <c r="W18" i="58" s="1"/>
  <c r="V18" i="58"/>
  <c r="U18" i="58" s="1"/>
  <c r="T18" i="58"/>
  <c r="S18" i="58" s="1"/>
  <c r="R18" i="58"/>
  <c r="Q18" i="58" s="1"/>
  <c r="P18" i="58"/>
  <c r="O18" i="58" s="1"/>
  <c r="N18" i="58"/>
  <c r="M18" i="58" s="1"/>
  <c r="K18" i="58"/>
  <c r="I18" i="58"/>
  <c r="H18" i="58" s="1"/>
  <c r="G18" i="58"/>
  <c r="F18" i="58" s="1"/>
  <c r="D18" i="58"/>
  <c r="AL17" i="58"/>
  <c r="AK17" i="58"/>
  <c r="AJ17" i="58"/>
  <c r="AI17" i="58"/>
  <c r="AH17" i="58"/>
  <c r="AG17" i="58"/>
  <c r="AF17" i="58"/>
  <c r="AE17" i="58"/>
  <c r="L17" i="58" s="1"/>
  <c r="AD17" i="58"/>
  <c r="E17" i="58" s="1"/>
  <c r="AC17" i="58"/>
  <c r="X17" i="58"/>
  <c r="W17" i="58" s="1"/>
  <c r="V17" i="58"/>
  <c r="U17" i="58" s="1"/>
  <c r="T17" i="58"/>
  <c r="S17" i="58" s="1"/>
  <c r="R17" i="58"/>
  <c r="Q17" i="58" s="1"/>
  <c r="P17" i="58"/>
  <c r="O17" i="58" s="1"/>
  <c r="N17" i="58"/>
  <c r="M17" i="58" s="1"/>
  <c r="K17" i="58"/>
  <c r="I17" i="58"/>
  <c r="H17" i="58" s="1"/>
  <c r="G17" i="58"/>
  <c r="F17" i="58" s="1"/>
  <c r="D17" i="58"/>
  <c r="AL16" i="58"/>
  <c r="AK16" i="58"/>
  <c r="AJ16" i="58"/>
  <c r="AI16" i="58"/>
  <c r="AH16" i="58"/>
  <c r="AG16" i="58"/>
  <c r="AF16" i="58"/>
  <c r="AE16" i="58"/>
  <c r="L16" i="58" s="1"/>
  <c r="AD16" i="58"/>
  <c r="E16" i="58" s="1"/>
  <c r="AC16" i="58"/>
  <c r="X16" i="58"/>
  <c r="W16" i="58" s="1"/>
  <c r="V16" i="58"/>
  <c r="U16" i="58" s="1"/>
  <c r="T16" i="58"/>
  <c r="S16" i="58" s="1"/>
  <c r="R16" i="58"/>
  <c r="Q16" i="58" s="1"/>
  <c r="P16" i="58"/>
  <c r="O16" i="58" s="1"/>
  <c r="N16" i="58"/>
  <c r="M16" i="58" s="1"/>
  <c r="K16" i="58"/>
  <c r="I16" i="58"/>
  <c r="H16" i="58" s="1"/>
  <c r="G16" i="58"/>
  <c r="F16" i="58" s="1"/>
  <c r="D16" i="58"/>
  <c r="AL15" i="58"/>
  <c r="AK15" i="58"/>
  <c r="AJ15" i="58"/>
  <c r="AI15" i="58"/>
  <c r="AH15" i="58"/>
  <c r="AG15" i="58"/>
  <c r="AF15" i="58"/>
  <c r="AE15" i="58"/>
  <c r="L15" i="58" s="1"/>
  <c r="AD15" i="58"/>
  <c r="E15" i="58" s="1"/>
  <c r="AC15" i="58"/>
  <c r="X15" i="58"/>
  <c r="W15" i="58" s="1"/>
  <c r="V15" i="58"/>
  <c r="U15" i="58" s="1"/>
  <c r="T15" i="58"/>
  <c r="S15" i="58" s="1"/>
  <c r="R15" i="58"/>
  <c r="Q15" i="58" s="1"/>
  <c r="P15" i="58"/>
  <c r="O15" i="58" s="1"/>
  <c r="N15" i="58"/>
  <c r="M15" i="58" s="1"/>
  <c r="K15" i="58"/>
  <c r="I15" i="58"/>
  <c r="H15" i="58" s="1"/>
  <c r="G15" i="58"/>
  <c r="F15" i="58" s="1"/>
  <c r="D15" i="58"/>
  <c r="AL14" i="58"/>
  <c r="AK14" i="58"/>
  <c r="AJ14" i="58"/>
  <c r="AI14" i="58"/>
  <c r="AH14" i="58"/>
  <c r="AG14" i="58"/>
  <c r="AF14" i="58"/>
  <c r="AE14" i="58"/>
  <c r="L14" i="58" s="1"/>
  <c r="AD14" i="58"/>
  <c r="E14" i="58" s="1"/>
  <c r="AC14" i="58"/>
  <c r="X14" i="58"/>
  <c r="W14" i="58" s="1"/>
  <c r="V14" i="58"/>
  <c r="U14" i="58" s="1"/>
  <c r="T14" i="58"/>
  <c r="S14" i="58" s="1"/>
  <c r="R14" i="58"/>
  <c r="Q14" i="58" s="1"/>
  <c r="P14" i="58"/>
  <c r="O14" i="58" s="1"/>
  <c r="N14" i="58"/>
  <c r="M14" i="58" s="1"/>
  <c r="K14" i="58"/>
  <c r="I14" i="58"/>
  <c r="H14" i="58" s="1"/>
  <c r="G14" i="58"/>
  <c r="F14" i="58" s="1"/>
  <c r="D14" i="58"/>
  <c r="AL13" i="58"/>
  <c r="AK13" i="58"/>
  <c r="AJ13" i="58"/>
  <c r="AI13" i="58"/>
  <c r="AH13" i="58"/>
  <c r="AG13" i="58"/>
  <c r="AF13" i="58"/>
  <c r="AE13" i="58"/>
  <c r="L13" i="58" s="1"/>
  <c r="AD13" i="58"/>
  <c r="E13" i="58" s="1"/>
  <c r="AC13" i="58"/>
  <c r="X13" i="58"/>
  <c r="W13" i="58" s="1"/>
  <c r="V13" i="58"/>
  <c r="U13" i="58" s="1"/>
  <c r="T13" i="58"/>
  <c r="S13" i="58" s="1"/>
  <c r="R13" i="58"/>
  <c r="Q13" i="58" s="1"/>
  <c r="P13" i="58"/>
  <c r="O13" i="58" s="1"/>
  <c r="N13" i="58"/>
  <c r="M13" i="58" s="1"/>
  <c r="K13" i="58"/>
  <c r="I13" i="58"/>
  <c r="H13" i="58" s="1"/>
  <c r="G13" i="58"/>
  <c r="F13" i="58" s="1"/>
  <c r="D13" i="58"/>
  <c r="AL12" i="58"/>
  <c r="AK12" i="58"/>
  <c r="AJ12" i="58"/>
  <c r="AI12" i="58"/>
  <c r="AH12" i="58"/>
  <c r="AG12" i="58"/>
  <c r="AF12" i="58"/>
  <c r="AE12" i="58"/>
  <c r="L12" i="58" s="1"/>
  <c r="AD12" i="58"/>
  <c r="E12" i="58" s="1"/>
  <c r="AC12" i="58"/>
  <c r="X12" i="58"/>
  <c r="W12" i="58" s="1"/>
  <c r="V12" i="58"/>
  <c r="U12" i="58" s="1"/>
  <c r="T12" i="58"/>
  <c r="S12" i="58" s="1"/>
  <c r="R12" i="58"/>
  <c r="Q12" i="58" s="1"/>
  <c r="P12" i="58"/>
  <c r="O12" i="58" s="1"/>
  <c r="N12" i="58"/>
  <c r="M12" i="58"/>
  <c r="K12" i="58"/>
  <c r="I12" i="58"/>
  <c r="H12" i="58" s="1"/>
  <c r="G12" i="58"/>
  <c r="F12" i="58" s="1"/>
  <c r="D12" i="58"/>
  <c r="AL11" i="58"/>
  <c r="AK11" i="58"/>
  <c r="AJ11" i="58"/>
  <c r="AI11" i="58"/>
  <c r="AH11" i="58"/>
  <c r="AG11" i="58"/>
  <c r="AF11" i="58"/>
  <c r="AE11" i="58"/>
  <c r="L11" i="58" s="1"/>
  <c r="AD11" i="58"/>
  <c r="E11" i="58" s="1"/>
  <c r="AC11" i="58"/>
  <c r="X11" i="58"/>
  <c r="W11" i="58" s="1"/>
  <c r="V11" i="58"/>
  <c r="U11" i="58" s="1"/>
  <c r="T11" i="58"/>
  <c r="S11" i="58" s="1"/>
  <c r="R11" i="58"/>
  <c r="Q11" i="58" s="1"/>
  <c r="P11" i="58"/>
  <c r="O11" i="58" s="1"/>
  <c r="N11" i="58"/>
  <c r="M11" i="58" s="1"/>
  <c r="K11" i="58"/>
  <c r="I11" i="58"/>
  <c r="H11" i="58" s="1"/>
  <c r="G11" i="58"/>
  <c r="F11" i="58" s="1"/>
  <c r="D11" i="58"/>
  <c r="AL10" i="58"/>
  <c r="AK10" i="58"/>
  <c r="AJ10" i="58"/>
  <c r="AI10" i="58"/>
  <c r="AH10" i="58"/>
  <c r="AG10" i="58"/>
  <c r="AF10" i="58"/>
  <c r="AE10" i="58"/>
  <c r="L10" i="58" s="1"/>
  <c r="AD10" i="58"/>
  <c r="E10" i="58" s="1"/>
  <c r="AC10" i="58"/>
  <c r="X10" i="58"/>
  <c r="W10" i="58" s="1"/>
  <c r="V10" i="58"/>
  <c r="U10" i="58" s="1"/>
  <c r="T10" i="58"/>
  <c r="S10" i="58" s="1"/>
  <c r="R10" i="58"/>
  <c r="Q10" i="58" s="1"/>
  <c r="P10" i="58"/>
  <c r="O10" i="58" s="1"/>
  <c r="N10" i="58"/>
  <c r="M10" i="58" s="1"/>
  <c r="K10" i="58"/>
  <c r="I10" i="58"/>
  <c r="H10" i="58" s="1"/>
  <c r="G10" i="58"/>
  <c r="F10" i="58" s="1"/>
  <c r="D10" i="58"/>
  <c r="AL46" i="58"/>
  <c r="AK46" i="58"/>
  <c r="AJ46" i="58"/>
  <c r="AI46" i="58"/>
  <c r="AH46" i="58"/>
  <c r="AG46" i="58"/>
  <c r="AF46" i="58"/>
  <c r="AE46" i="58"/>
  <c r="L46" i="58" s="1"/>
  <c r="AD46" i="58"/>
  <c r="E46" i="58" s="1"/>
  <c r="AC46" i="58"/>
  <c r="X46" i="58"/>
  <c r="W46" i="58" s="1"/>
  <c r="V46" i="58"/>
  <c r="U46" i="58" s="1"/>
  <c r="T46" i="58"/>
  <c r="S46" i="58" s="1"/>
  <c r="R46" i="58"/>
  <c r="Q46" i="58" s="1"/>
  <c r="P46" i="58"/>
  <c r="O46" i="58" s="1"/>
  <c r="N46" i="58"/>
  <c r="M46" i="58" s="1"/>
  <c r="K46" i="58"/>
  <c r="I46" i="58"/>
  <c r="H46" i="58" s="1"/>
  <c r="G46" i="58"/>
  <c r="F46" i="58" s="1"/>
  <c r="D46" i="58"/>
  <c r="AL45" i="58"/>
  <c r="AK45" i="58"/>
  <c r="AJ45" i="58"/>
  <c r="AI45" i="58"/>
  <c r="AH45" i="58"/>
  <c r="AG45" i="58"/>
  <c r="AF45" i="58"/>
  <c r="AE45" i="58"/>
  <c r="L45" i="58" s="1"/>
  <c r="AD45" i="58"/>
  <c r="E45" i="58" s="1"/>
  <c r="AC45" i="58"/>
  <c r="X45" i="58"/>
  <c r="W45" i="58" s="1"/>
  <c r="V45" i="58"/>
  <c r="U45" i="58" s="1"/>
  <c r="T45" i="58"/>
  <c r="S45" i="58" s="1"/>
  <c r="R45" i="58"/>
  <c r="Q45" i="58" s="1"/>
  <c r="P45" i="58"/>
  <c r="O45" i="58" s="1"/>
  <c r="N45" i="58"/>
  <c r="M45" i="58" s="1"/>
  <c r="K45" i="58"/>
  <c r="I45" i="58"/>
  <c r="H45" i="58" s="1"/>
  <c r="G45" i="58"/>
  <c r="F45" i="58" s="1"/>
  <c r="D45" i="58"/>
  <c r="AL44" i="58"/>
  <c r="AK44" i="58"/>
  <c r="AJ44" i="58"/>
  <c r="AI44" i="58"/>
  <c r="AH44" i="58"/>
  <c r="AG44" i="58"/>
  <c r="AF44" i="58"/>
  <c r="AE44" i="58"/>
  <c r="L44" i="58" s="1"/>
  <c r="AD44" i="58"/>
  <c r="E44" i="58" s="1"/>
  <c r="AC44" i="58"/>
  <c r="X44" i="58"/>
  <c r="W44" i="58" s="1"/>
  <c r="V44" i="58"/>
  <c r="U44" i="58" s="1"/>
  <c r="T44" i="58"/>
  <c r="S44" i="58" s="1"/>
  <c r="R44" i="58"/>
  <c r="Q44" i="58" s="1"/>
  <c r="P44" i="58"/>
  <c r="O44" i="58" s="1"/>
  <c r="N44" i="58"/>
  <c r="M44" i="58" s="1"/>
  <c r="K44" i="58"/>
  <c r="I44" i="58"/>
  <c r="H44" i="58" s="1"/>
  <c r="G44" i="58"/>
  <c r="F44" i="58" s="1"/>
  <c r="D44" i="58"/>
  <c r="AL43" i="58"/>
  <c r="AK43" i="58"/>
  <c r="AJ43" i="58"/>
  <c r="AI43" i="58"/>
  <c r="AH43" i="58"/>
  <c r="AG43" i="58"/>
  <c r="AF43" i="58"/>
  <c r="AE43" i="58"/>
  <c r="L43" i="58" s="1"/>
  <c r="AD43" i="58"/>
  <c r="E43" i="58" s="1"/>
  <c r="AC43" i="58"/>
  <c r="X43" i="58"/>
  <c r="W43" i="58" s="1"/>
  <c r="V43" i="58"/>
  <c r="U43" i="58" s="1"/>
  <c r="T43" i="58"/>
  <c r="S43" i="58" s="1"/>
  <c r="R43" i="58"/>
  <c r="Q43" i="58" s="1"/>
  <c r="P43" i="58"/>
  <c r="O43" i="58" s="1"/>
  <c r="N43" i="58"/>
  <c r="M43" i="58" s="1"/>
  <c r="K43" i="58"/>
  <c r="I43" i="58"/>
  <c r="H43" i="58" s="1"/>
  <c r="G43" i="58"/>
  <c r="F43" i="58" s="1"/>
  <c r="D43" i="58"/>
  <c r="AL42" i="58"/>
  <c r="AK42" i="58"/>
  <c r="AJ42" i="58"/>
  <c r="AI42" i="58"/>
  <c r="AH42" i="58"/>
  <c r="AG42" i="58"/>
  <c r="AF42" i="58"/>
  <c r="AE42" i="58"/>
  <c r="L42" i="58" s="1"/>
  <c r="AD42" i="58"/>
  <c r="E42" i="58" s="1"/>
  <c r="AC42" i="58"/>
  <c r="X42" i="58"/>
  <c r="W42" i="58" s="1"/>
  <c r="V42" i="58"/>
  <c r="U42" i="58" s="1"/>
  <c r="T42" i="58"/>
  <c r="S42" i="58" s="1"/>
  <c r="R42" i="58"/>
  <c r="Q42" i="58" s="1"/>
  <c r="P42" i="58"/>
  <c r="O42" i="58" s="1"/>
  <c r="N42" i="58"/>
  <c r="M42" i="58" s="1"/>
  <c r="K42" i="58"/>
  <c r="I42" i="58"/>
  <c r="H42" i="58" s="1"/>
  <c r="G42" i="58"/>
  <c r="F42" i="58" s="1"/>
  <c r="D42" i="58"/>
  <c r="AL41" i="58"/>
  <c r="AK41" i="58"/>
  <c r="AJ41" i="58"/>
  <c r="AI41" i="58"/>
  <c r="AH41" i="58"/>
  <c r="AG41" i="58"/>
  <c r="AF41" i="58"/>
  <c r="AE41" i="58"/>
  <c r="L41" i="58" s="1"/>
  <c r="AD41" i="58"/>
  <c r="E41" i="58" s="1"/>
  <c r="AC41" i="58"/>
  <c r="X41" i="58"/>
  <c r="W41" i="58" s="1"/>
  <c r="V41" i="58"/>
  <c r="U41" i="58" s="1"/>
  <c r="T41" i="58"/>
  <c r="S41" i="58" s="1"/>
  <c r="R41" i="58"/>
  <c r="Q41" i="58" s="1"/>
  <c r="P41" i="58"/>
  <c r="O41" i="58" s="1"/>
  <c r="N41" i="58"/>
  <c r="M41" i="58" s="1"/>
  <c r="K41" i="58"/>
  <c r="I41" i="58"/>
  <c r="H41" i="58" s="1"/>
  <c r="G41" i="58"/>
  <c r="F41" i="58" s="1"/>
  <c r="D41" i="58"/>
  <c r="AL40" i="58"/>
  <c r="AK40" i="58"/>
  <c r="AJ40" i="58"/>
  <c r="AI40" i="58"/>
  <c r="AH40" i="58"/>
  <c r="AG40" i="58"/>
  <c r="AF40" i="58"/>
  <c r="AE40" i="58"/>
  <c r="L40" i="58" s="1"/>
  <c r="AD40" i="58"/>
  <c r="E40" i="58" s="1"/>
  <c r="AC40" i="58"/>
  <c r="X40" i="58"/>
  <c r="W40" i="58" s="1"/>
  <c r="V40" i="58"/>
  <c r="U40" i="58" s="1"/>
  <c r="T40" i="58"/>
  <c r="S40" i="58" s="1"/>
  <c r="R40" i="58"/>
  <c r="Q40" i="58" s="1"/>
  <c r="P40" i="58"/>
  <c r="O40" i="58" s="1"/>
  <c r="N40" i="58"/>
  <c r="M40" i="58" s="1"/>
  <c r="K40" i="58"/>
  <c r="I40" i="58"/>
  <c r="H40" i="58" s="1"/>
  <c r="G40" i="58"/>
  <c r="F40" i="58" s="1"/>
  <c r="D40" i="58"/>
  <c r="AL39" i="58"/>
  <c r="AK39" i="58"/>
  <c r="AJ39" i="58"/>
  <c r="AI39" i="58"/>
  <c r="AH39" i="58"/>
  <c r="AG39" i="58"/>
  <c r="AF39" i="58"/>
  <c r="AE39" i="58"/>
  <c r="L39" i="58" s="1"/>
  <c r="AD39" i="58"/>
  <c r="E39" i="58" s="1"/>
  <c r="AC39" i="58"/>
  <c r="X39" i="58"/>
  <c r="W39" i="58" s="1"/>
  <c r="V39" i="58"/>
  <c r="U39" i="58" s="1"/>
  <c r="T39" i="58"/>
  <c r="S39" i="58" s="1"/>
  <c r="R39" i="58"/>
  <c r="Q39" i="58" s="1"/>
  <c r="P39" i="58"/>
  <c r="O39" i="58" s="1"/>
  <c r="N39" i="58"/>
  <c r="M39" i="58" s="1"/>
  <c r="K39" i="58"/>
  <c r="I39" i="58"/>
  <c r="H39" i="58" s="1"/>
  <c r="G39" i="58"/>
  <c r="F39" i="58" s="1"/>
  <c r="D39" i="58"/>
  <c r="AL38" i="58"/>
  <c r="AK38" i="58"/>
  <c r="AJ38" i="58"/>
  <c r="AI38" i="58"/>
  <c r="AH38" i="58"/>
  <c r="AG38" i="58"/>
  <c r="AF38" i="58"/>
  <c r="AE38" i="58"/>
  <c r="L38" i="58" s="1"/>
  <c r="AD38" i="58"/>
  <c r="E38" i="58" s="1"/>
  <c r="AC38" i="58"/>
  <c r="X38" i="58"/>
  <c r="W38" i="58" s="1"/>
  <c r="V38" i="58"/>
  <c r="U38" i="58" s="1"/>
  <c r="T38" i="58"/>
  <c r="S38" i="58" s="1"/>
  <c r="R38" i="58"/>
  <c r="Q38" i="58" s="1"/>
  <c r="P38" i="58"/>
  <c r="O38" i="58" s="1"/>
  <c r="N38" i="58"/>
  <c r="M38" i="58" s="1"/>
  <c r="K38" i="58"/>
  <c r="I38" i="58"/>
  <c r="H38" i="58" s="1"/>
  <c r="G38" i="58"/>
  <c r="F38" i="58" s="1"/>
  <c r="D38" i="58"/>
  <c r="AL37" i="58"/>
  <c r="AK37" i="58"/>
  <c r="AJ37" i="58"/>
  <c r="AI37" i="58"/>
  <c r="AH37" i="58"/>
  <c r="AG37" i="58"/>
  <c r="AF37" i="58"/>
  <c r="AE37" i="58"/>
  <c r="L37" i="58" s="1"/>
  <c r="AD37" i="58"/>
  <c r="E37" i="58" s="1"/>
  <c r="AC37" i="58"/>
  <c r="X37" i="58"/>
  <c r="W37" i="58" s="1"/>
  <c r="V37" i="58"/>
  <c r="U37" i="58" s="1"/>
  <c r="T37" i="58"/>
  <c r="S37" i="58" s="1"/>
  <c r="R37" i="58"/>
  <c r="Q37" i="58" s="1"/>
  <c r="P37" i="58"/>
  <c r="O37" i="58" s="1"/>
  <c r="N37" i="58"/>
  <c r="M37" i="58" s="1"/>
  <c r="K37" i="58"/>
  <c r="I37" i="58"/>
  <c r="H37" i="58" s="1"/>
  <c r="G37" i="58"/>
  <c r="F37" i="58" s="1"/>
  <c r="D37" i="58"/>
  <c r="AL36" i="58"/>
  <c r="AK36" i="58"/>
  <c r="AJ36" i="58"/>
  <c r="AI36" i="58"/>
  <c r="AH36" i="58"/>
  <c r="AG36" i="58"/>
  <c r="AF36" i="58"/>
  <c r="AE36" i="58"/>
  <c r="L36" i="58" s="1"/>
  <c r="AD36" i="58"/>
  <c r="E36" i="58" s="1"/>
  <c r="AC36" i="58"/>
  <c r="X36" i="58"/>
  <c r="W36" i="58" s="1"/>
  <c r="V36" i="58"/>
  <c r="U36" i="58" s="1"/>
  <c r="T36" i="58"/>
  <c r="S36" i="58" s="1"/>
  <c r="R36" i="58"/>
  <c r="Q36" i="58" s="1"/>
  <c r="P36" i="58"/>
  <c r="O36" i="58" s="1"/>
  <c r="N36" i="58"/>
  <c r="M36" i="58" s="1"/>
  <c r="K36" i="58"/>
  <c r="I36" i="58"/>
  <c r="H36" i="58" s="1"/>
  <c r="G36" i="58"/>
  <c r="F36" i="58" s="1"/>
  <c r="D36" i="58"/>
  <c r="AL35" i="58"/>
  <c r="AK35" i="58"/>
  <c r="AJ35" i="58"/>
  <c r="AI35" i="58"/>
  <c r="AH35" i="58"/>
  <c r="AG35" i="58"/>
  <c r="AF35" i="58"/>
  <c r="AE35" i="58"/>
  <c r="L35" i="58" s="1"/>
  <c r="AD35" i="58"/>
  <c r="E35" i="58" s="1"/>
  <c r="AC35" i="58"/>
  <c r="X35" i="58"/>
  <c r="W35" i="58" s="1"/>
  <c r="V35" i="58"/>
  <c r="U35" i="58" s="1"/>
  <c r="T35" i="58"/>
  <c r="S35" i="58" s="1"/>
  <c r="R35" i="58"/>
  <c r="Q35" i="58" s="1"/>
  <c r="P35" i="58"/>
  <c r="O35" i="58" s="1"/>
  <c r="N35" i="58"/>
  <c r="M35" i="58" s="1"/>
  <c r="K35" i="58"/>
  <c r="I35" i="58"/>
  <c r="H35" i="58" s="1"/>
  <c r="G35" i="58"/>
  <c r="F35" i="58" s="1"/>
  <c r="D35" i="58"/>
  <c r="AL34" i="58"/>
  <c r="AK34" i="58"/>
  <c r="AJ34" i="58"/>
  <c r="AI34" i="58"/>
  <c r="AH34" i="58"/>
  <c r="AG34" i="58"/>
  <c r="AF34" i="58"/>
  <c r="AE34" i="58"/>
  <c r="L34" i="58" s="1"/>
  <c r="AD34" i="58"/>
  <c r="E34" i="58" s="1"/>
  <c r="AC34" i="58"/>
  <c r="X34" i="58"/>
  <c r="W34" i="58" s="1"/>
  <c r="V34" i="58"/>
  <c r="U34" i="58" s="1"/>
  <c r="T34" i="58"/>
  <c r="S34" i="58" s="1"/>
  <c r="R34" i="58"/>
  <c r="Q34" i="58" s="1"/>
  <c r="P34" i="58"/>
  <c r="O34" i="58" s="1"/>
  <c r="N34" i="58"/>
  <c r="M34" i="58" s="1"/>
  <c r="K34" i="58"/>
  <c r="I34" i="58"/>
  <c r="H34" i="58" s="1"/>
  <c r="G34" i="58"/>
  <c r="F34" i="58" s="1"/>
  <c r="D34" i="58"/>
  <c r="AL33" i="58"/>
  <c r="AK33" i="58"/>
  <c r="AJ33" i="58"/>
  <c r="AI33" i="58"/>
  <c r="AH33" i="58"/>
  <c r="AG33" i="58"/>
  <c r="AF33" i="58"/>
  <c r="AE33" i="58"/>
  <c r="L33" i="58" s="1"/>
  <c r="AD33" i="58"/>
  <c r="E33" i="58" s="1"/>
  <c r="AC33" i="58"/>
  <c r="X33" i="58"/>
  <c r="W33" i="58" s="1"/>
  <c r="V33" i="58"/>
  <c r="U33" i="58" s="1"/>
  <c r="T33" i="58"/>
  <c r="S33" i="58" s="1"/>
  <c r="R33" i="58"/>
  <c r="Q33" i="58" s="1"/>
  <c r="P33" i="58"/>
  <c r="O33" i="58" s="1"/>
  <c r="N33" i="58"/>
  <c r="M33" i="58" s="1"/>
  <c r="K33" i="58"/>
  <c r="I33" i="58"/>
  <c r="H33" i="58" s="1"/>
  <c r="G33" i="58"/>
  <c r="F33" i="58" s="1"/>
  <c r="D33" i="58"/>
  <c r="AL32" i="58"/>
  <c r="AK32" i="58"/>
  <c r="AJ32" i="58"/>
  <c r="AI32" i="58"/>
  <c r="AH32" i="58"/>
  <c r="AG32" i="58"/>
  <c r="AF32" i="58"/>
  <c r="AE32" i="58"/>
  <c r="L32" i="58" s="1"/>
  <c r="AD32" i="58"/>
  <c r="E32" i="58" s="1"/>
  <c r="AC32" i="58"/>
  <c r="X32" i="58"/>
  <c r="W32" i="58" s="1"/>
  <c r="V32" i="58"/>
  <c r="U32" i="58" s="1"/>
  <c r="T32" i="58"/>
  <c r="S32" i="58" s="1"/>
  <c r="R32" i="58"/>
  <c r="Q32" i="58" s="1"/>
  <c r="P32" i="58"/>
  <c r="O32" i="58" s="1"/>
  <c r="N32" i="58"/>
  <c r="M32" i="58" s="1"/>
  <c r="K32" i="58"/>
  <c r="I32" i="58"/>
  <c r="H32" i="58" s="1"/>
  <c r="G32" i="58"/>
  <c r="F32" i="58" s="1"/>
  <c r="D32" i="58"/>
  <c r="AL31" i="58"/>
  <c r="AK31" i="58"/>
  <c r="AJ31" i="58"/>
  <c r="AI31" i="58"/>
  <c r="AH31" i="58"/>
  <c r="AG31" i="58"/>
  <c r="AF31" i="58"/>
  <c r="AE31" i="58"/>
  <c r="L31" i="58" s="1"/>
  <c r="AD31" i="58"/>
  <c r="E31" i="58" s="1"/>
  <c r="AC31" i="58"/>
  <c r="X31" i="58"/>
  <c r="W31" i="58" s="1"/>
  <c r="V31" i="58"/>
  <c r="U31" i="58" s="1"/>
  <c r="T31" i="58"/>
  <c r="S31" i="58" s="1"/>
  <c r="R31" i="58"/>
  <c r="Q31" i="58" s="1"/>
  <c r="P31" i="58"/>
  <c r="O31" i="58" s="1"/>
  <c r="N31" i="58"/>
  <c r="M31" i="58" s="1"/>
  <c r="K31" i="58"/>
  <c r="I31" i="58"/>
  <c r="H31" i="58" s="1"/>
  <c r="G31" i="58"/>
  <c r="F31" i="58" s="1"/>
  <c r="D31" i="58"/>
  <c r="AL30" i="58"/>
  <c r="AK30" i="58"/>
  <c r="AJ30" i="58"/>
  <c r="AI30" i="58"/>
  <c r="AH30" i="58"/>
  <c r="AG30" i="58"/>
  <c r="AF30" i="58"/>
  <c r="AE30" i="58"/>
  <c r="L30" i="58" s="1"/>
  <c r="AD30" i="58"/>
  <c r="E30" i="58" s="1"/>
  <c r="AC30" i="58"/>
  <c r="X30" i="58"/>
  <c r="W30" i="58" s="1"/>
  <c r="V30" i="58"/>
  <c r="U30" i="58" s="1"/>
  <c r="T30" i="58"/>
  <c r="S30" i="58" s="1"/>
  <c r="R30" i="58"/>
  <c r="Q30" i="58" s="1"/>
  <c r="P30" i="58"/>
  <c r="O30" i="58" s="1"/>
  <c r="N30" i="58"/>
  <c r="M30" i="58" s="1"/>
  <c r="K30" i="58"/>
  <c r="I30" i="58"/>
  <c r="H30" i="58" s="1"/>
  <c r="G30" i="58"/>
  <c r="F30" i="58" s="1"/>
  <c r="D30" i="58"/>
  <c r="AL29" i="58"/>
  <c r="AK29" i="58"/>
  <c r="AJ29" i="58"/>
  <c r="AI29" i="58"/>
  <c r="AH29" i="58"/>
  <c r="AG29" i="58"/>
  <c r="AF29" i="58"/>
  <c r="AE29" i="58"/>
  <c r="L29" i="58" s="1"/>
  <c r="AD29" i="58"/>
  <c r="E29" i="58" s="1"/>
  <c r="AC29" i="58"/>
  <c r="X29" i="58"/>
  <c r="W29" i="58" s="1"/>
  <c r="V29" i="58"/>
  <c r="U29" i="58" s="1"/>
  <c r="T29" i="58"/>
  <c r="S29" i="58" s="1"/>
  <c r="R29" i="58"/>
  <c r="Q29" i="58" s="1"/>
  <c r="P29" i="58"/>
  <c r="O29" i="58" s="1"/>
  <c r="N29" i="58"/>
  <c r="M29" i="58" s="1"/>
  <c r="K29" i="58"/>
  <c r="I29" i="58"/>
  <c r="H29" i="58" s="1"/>
  <c r="G29" i="58"/>
  <c r="F29" i="58" s="1"/>
  <c r="D29" i="58"/>
  <c r="AL28" i="58"/>
  <c r="AK28" i="58"/>
  <c r="AJ28" i="58"/>
  <c r="AI28" i="58"/>
  <c r="AH28" i="58"/>
  <c r="AG28" i="58"/>
  <c r="AF28" i="58"/>
  <c r="AE28" i="58"/>
  <c r="L28" i="58" s="1"/>
  <c r="AD28" i="58"/>
  <c r="E28" i="58" s="1"/>
  <c r="AC28" i="58"/>
  <c r="X28" i="58"/>
  <c r="W28" i="58" s="1"/>
  <c r="V28" i="58"/>
  <c r="U28" i="58" s="1"/>
  <c r="T28" i="58"/>
  <c r="S28" i="58" s="1"/>
  <c r="R28" i="58"/>
  <c r="Q28" i="58" s="1"/>
  <c r="P28" i="58"/>
  <c r="O28" i="58" s="1"/>
  <c r="N28" i="58"/>
  <c r="M28" i="58" s="1"/>
  <c r="K28" i="58"/>
  <c r="I28" i="58"/>
  <c r="H28" i="58" s="1"/>
  <c r="G28" i="58"/>
  <c r="F28" i="58" s="1"/>
  <c r="D28" i="58"/>
  <c r="AL27" i="58"/>
  <c r="AK27" i="58"/>
  <c r="AJ27" i="58"/>
  <c r="AI27" i="58"/>
  <c r="AH27" i="58"/>
  <c r="AG27" i="58"/>
  <c r="AF27" i="58"/>
  <c r="AE27" i="58"/>
  <c r="L27" i="58" s="1"/>
  <c r="AD27" i="58"/>
  <c r="E27" i="58" s="1"/>
  <c r="AC27" i="58"/>
  <c r="X27" i="58"/>
  <c r="W27" i="58" s="1"/>
  <c r="V27" i="58"/>
  <c r="U27" i="58" s="1"/>
  <c r="T27" i="58"/>
  <c r="S27" i="58" s="1"/>
  <c r="R27" i="58"/>
  <c r="Q27" i="58" s="1"/>
  <c r="P27" i="58"/>
  <c r="O27" i="58" s="1"/>
  <c r="N27" i="58"/>
  <c r="M27" i="58" s="1"/>
  <c r="K27" i="58"/>
  <c r="I27" i="58"/>
  <c r="H27" i="58" s="1"/>
  <c r="G27" i="58"/>
  <c r="F27" i="58" s="1"/>
  <c r="D27" i="58"/>
  <c r="AL26" i="57"/>
  <c r="AK26" i="57"/>
  <c r="AJ26" i="57"/>
  <c r="AI26" i="57"/>
  <c r="AH26" i="57"/>
  <c r="AG26" i="57"/>
  <c r="AF26" i="57"/>
  <c r="AE26" i="57"/>
  <c r="L26" i="57" s="1"/>
  <c r="AD26" i="57"/>
  <c r="E26" i="57" s="1"/>
  <c r="AC26" i="57"/>
  <c r="X26" i="57"/>
  <c r="W26" i="57" s="1"/>
  <c r="V26" i="57"/>
  <c r="U26" i="57" s="1"/>
  <c r="T26" i="57"/>
  <c r="S26" i="57" s="1"/>
  <c r="R26" i="57"/>
  <c r="Q26" i="57" s="1"/>
  <c r="P26" i="57"/>
  <c r="O26" i="57" s="1"/>
  <c r="N26" i="57"/>
  <c r="M26" i="57" s="1"/>
  <c r="K26" i="57"/>
  <c r="I26" i="57"/>
  <c r="H26" i="57" s="1"/>
  <c r="G26" i="57"/>
  <c r="F26" i="57" s="1"/>
  <c r="D26" i="57"/>
  <c r="AL25" i="57"/>
  <c r="AK25" i="57"/>
  <c r="AJ25" i="57"/>
  <c r="AI25" i="57"/>
  <c r="AH25" i="57"/>
  <c r="AG25" i="57"/>
  <c r="AF25" i="57"/>
  <c r="AE25" i="57"/>
  <c r="L25" i="57" s="1"/>
  <c r="AD25" i="57"/>
  <c r="E25" i="57" s="1"/>
  <c r="AC25" i="57"/>
  <c r="X25" i="57"/>
  <c r="W25" i="57" s="1"/>
  <c r="V25" i="57"/>
  <c r="U25" i="57" s="1"/>
  <c r="T25" i="57"/>
  <c r="S25" i="57" s="1"/>
  <c r="R25" i="57"/>
  <c r="Q25" i="57" s="1"/>
  <c r="P25" i="57"/>
  <c r="O25" i="57" s="1"/>
  <c r="N25" i="57"/>
  <c r="M25" i="57" s="1"/>
  <c r="K25" i="57"/>
  <c r="I25" i="57"/>
  <c r="H25" i="57" s="1"/>
  <c r="G25" i="57"/>
  <c r="F25" i="57" s="1"/>
  <c r="D25" i="57"/>
  <c r="AL24" i="57"/>
  <c r="AK24" i="57"/>
  <c r="AJ24" i="57"/>
  <c r="AI24" i="57"/>
  <c r="AH24" i="57"/>
  <c r="AG24" i="57"/>
  <c r="AF24" i="57"/>
  <c r="AE24" i="57"/>
  <c r="L24" i="57" s="1"/>
  <c r="AD24" i="57"/>
  <c r="E24" i="57" s="1"/>
  <c r="AC24" i="57"/>
  <c r="X24" i="57"/>
  <c r="W24" i="57" s="1"/>
  <c r="V24" i="57"/>
  <c r="U24" i="57" s="1"/>
  <c r="T24" i="57"/>
  <c r="S24" i="57" s="1"/>
  <c r="R24" i="57"/>
  <c r="Q24" i="57" s="1"/>
  <c r="P24" i="57"/>
  <c r="O24" i="57" s="1"/>
  <c r="N24" i="57"/>
  <c r="M24" i="57" s="1"/>
  <c r="K24" i="57"/>
  <c r="I24" i="57"/>
  <c r="H24" i="57" s="1"/>
  <c r="G24" i="57"/>
  <c r="F24" i="57" s="1"/>
  <c r="D24" i="57"/>
  <c r="AL23" i="57"/>
  <c r="AK23" i="57"/>
  <c r="AJ23" i="57"/>
  <c r="AI23" i="57"/>
  <c r="AH23" i="57"/>
  <c r="AG23" i="57"/>
  <c r="AF23" i="57"/>
  <c r="AE23" i="57"/>
  <c r="L23" i="57" s="1"/>
  <c r="AD23" i="57"/>
  <c r="E23" i="57" s="1"/>
  <c r="AC23" i="57"/>
  <c r="X23" i="57"/>
  <c r="W23" i="57" s="1"/>
  <c r="V23" i="57"/>
  <c r="U23" i="57" s="1"/>
  <c r="T23" i="57"/>
  <c r="S23" i="57" s="1"/>
  <c r="R23" i="57"/>
  <c r="Q23" i="57" s="1"/>
  <c r="P23" i="57"/>
  <c r="O23" i="57" s="1"/>
  <c r="N23" i="57"/>
  <c r="M23" i="57" s="1"/>
  <c r="K23" i="57"/>
  <c r="I23" i="57"/>
  <c r="H23" i="57" s="1"/>
  <c r="G23" i="57"/>
  <c r="F23" i="57" s="1"/>
  <c r="D23" i="57"/>
  <c r="AL22" i="57"/>
  <c r="AK22" i="57"/>
  <c r="AJ22" i="57"/>
  <c r="AI22" i="57"/>
  <c r="AH22" i="57"/>
  <c r="AG22" i="57"/>
  <c r="AF22" i="57"/>
  <c r="AE22" i="57"/>
  <c r="L22" i="57" s="1"/>
  <c r="AD22" i="57"/>
  <c r="E22" i="57" s="1"/>
  <c r="AC22" i="57"/>
  <c r="X22" i="57"/>
  <c r="W22" i="57" s="1"/>
  <c r="V22" i="57"/>
  <c r="U22" i="57" s="1"/>
  <c r="T22" i="57"/>
  <c r="S22" i="57" s="1"/>
  <c r="R22" i="57"/>
  <c r="Q22" i="57" s="1"/>
  <c r="P22" i="57"/>
  <c r="O22" i="57" s="1"/>
  <c r="N22" i="57"/>
  <c r="M22" i="57" s="1"/>
  <c r="K22" i="57"/>
  <c r="I22" i="57"/>
  <c r="H22" i="57" s="1"/>
  <c r="G22" i="57"/>
  <c r="F22" i="57" s="1"/>
  <c r="D22" i="57"/>
  <c r="AL21" i="57"/>
  <c r="AK21" i="57"/>
  <c r="AJ21" i="57"/>
  <c r="AI21" i="57"/>
  <c r="AH21" i="57"/>
  <c r="AG21" i="57"/>
  <c r="AF21" i="57"/>
  <c r="AE21" i="57"/>
  <c r="L21" i="57" s="1"/>
  <c r="AD21" i="57"/>
  <c r="E21" i="57" s="1"/>
  <c r="AC21" i="57"/>
  <c r="X21" i="57"/>
  <c r="W21" i="57" s="1"/>
  <c r="V21" i="57"/>
  <c r="U21" i="57" s="1"/>
  <c r="T21" i="57"/>
  <c r="S21" i="57" s="1"/>
  <c r="R21" i="57"/>
  <c r="Q21" i="57" s="1"/>
  <c r="P21" i="57"/>
  <c r="O21" i="57" s="1"/>
  <c r="N21" i="57"/>
  <c r="M21" i="57" s="1"/>
  <c r="K21" i="57"/>
  <c r="I21" i="57"/>
  <c r="H21" i="57" s="1"/>
  <c r="G21" i="57"/>
  <c r="F21" i="57" s="1"/>
  <c r="D21" i="57"/>
  <c r="AL20" i="57"/>
  <c r="AK20" i="57"/>
  <c r="AJ20" i="57"/>
  <c r="AI20" i="57"/>
  <c r="AH20" i="57"/>
  <c r="AG20" i="57"/>
  <c r="AF20" i="57"/>
  <c r="AE20" i="57"/>
  <c r="L20" i="57" s="1"/>
  <c r="AD20" i="57"/>
  <c r="E20" i="57" s="1"/>
  <c r="AC20" i="57"/>
  <c r="X20" i="57"/>
  <c r="W20" i="57" s="1"/>
  <c r="V20" i="57"/>
  <c r="U20" i="57" s="1"/>
  <c r="T20" i="57"/>
  <c r="S20" i="57" s="1"/>
  <c r="R20" i="57"/>
  <c r="Q20" i="57" s="1"/>
  <c r="P20" i="57"/>
  <c r="O20" i="57" s="1"/>
  <c r="N20" i="57"/>
  <c r="M20" i="57" s="1"/>
  <c r="K20" i="57"/>
  <c r="I20" i="57"/>
  <c r="H20" i="57" s="1"/>
  <c r="G20" i="57"/>
  <c r="F20" i="57" s="1"/>
  <c r="D20" i="57"/>
  <c r="AL19" i="57"/>
  <c r="AK19" i="57"/>
  <c r="AJ19" i="57"/>
  <c r="AI19" i="57"/>
  <c r="AH19" i="57"/>
  <c r="AG19" i="57"/>
  <c r="AF19" i="57"/>
  <c r="AE19" i="57"/>
  <c r="L19" i="57" s="1"/>
  <c r="AD19" i="57"/>
  <c r="E19" i="57" s="1"/>
  <c r="AC19" i="57"/>
  <c r="X19" i="57"/>
  <c r="W19" i="57" s="1"/>
  <c r="V19" i="57"/>
  <c r="U19" i="57" s="1"/>
  <c r="T19" i="57"/>
  <c r="S19" i="57" s="1"/>
  <c r="R19" i="57"/>
  <c r="Q19" i="57" s="1"/>
  <c r="P19" i="57"/>
  <c r="O19" i="57" s="1"/>
  <c r="N19" i="57"/>
  <c r="M19" i="57" s="1"/>
  <c r="K19" i="57"/>
  <c r="I19" i="57"/>
  <c r="H19" i="57" s="1"/>
  <c r="G19" i="57"/>
  <c r="F19" i="57" s="1"/>
  <c r="D19" i="57"/>
  <c r="AL18" i="57"/>
  <c r="AK18" i="57"/>
  <c r="AJ18" i="57"/>
  <c r="AI18" i="57"/>
  <c r="AH18" i="57"/>
  <c r="AG18" i="57"/>
  <c r="AF18" i="57"/>
  <c r="AE18" i="57"/>
  <c r="L18" i="57" s="1"/>
  <c r="AD18" i="57"/>
  <c r="E18" i="57" s="1"/>
  <c r="AC18" i="57"/>
  <c r="X18" i="57"/>
  <c r="W18" i="57" s="1"/>
  <c r="V18" i="57"/>
  <c r="U18" i="57" s="1"/>
  <c r="T18" i="57"/>
  <c r="S18" i="57" s="1"/>
  <c r="R18" i="57"/>
  <c r="Q18" i="57"/>
  <c r="P18" i="57"/>
  <c r="O18" i="57" s="1"/>
  <c r="N18" i="57"/>
  <c r="M18" i="57" s="1"/>
  <c r="K18" i="57"/>
  <c r="I18" i="57"/>
  <c r="H18" i="57" s="1"/>
  <c r="G18" i="57"/>
  <c r="F18" i="57" s="1"/>
  <c r="D18" i="57"/>
  <c r="AL17" i="57"/>
  <c r="AK17" i="57"/>
  <c r="AJ17" i="57"/>
  <c r="AI17" i="57"/>
  <c r="AH17" i="57"/>
  <c r="AG17" i="57"/>
  <c r="AF17" i="57"/>
  <c r="AE17" i="57"/>
  <c r="L17" i="57" s="1"/>
  <c r="AD17" i="57"/>
  <c r="E17" i="57" s="1"/>
  <c r="AC17" i="57"/>
  <c r="X17" i="57"/>
  <c r="W17" i="57" s="1"/>
  <c r="V17" i="57"/>
  <c r="U17" i="57" s="1"/>
  <c r="T17" i="57"/>
  <c r="S17" i="57" s="1"/>
  <c r="R17" i="57"/>
  <c r="Q17" i="57" s="1"/>
  <c r="P17" i="57"/>
  <c r="O17" i="57" s="1"/>
  <c r="N17" i="57"/>
  <c r="M17" i="57" s="1"/>
  <c r="K17" i="57"/>
  <c r="I17" i="57"/>
  <c r="H17" i="57" s="1"/>
  <c r="G17" i="57"/>
  <c r="F17" i="57" s="1"/>
  <c r="D17" i="57"/>
  <c r="AL16" i="57"/>
  <c r="AK16" i="57"/>
  <c r="AJ16" i="57"/>
  <c r="AI16" i="57"/>
  <c r="AH16" i="57"/>
  <c r="AG16" i="57"/>
  <c r="AF16" i="57"/>
  <c r="AE16" i="57"/>
  <c r="L16" i="57" s="1"/>
  <c r="AD16" i="57"/>
  <c r="E16" i="57" s="1"/>
  <c r="AC16" i="57"/>
  <c r="X16" i="57"/>
  <c r="W16" i="57" s="1"/>
  <c r="V16" i="57"/>
  <c r="U16" i="57" s="1"/>
  <c r="T16" i="57"/>
  <c r="S16" i="57" s="1"/>
  <c r="R16" i="57"/>
  <c r="Q16" i="57" s="1"/>
  <c r="P16" i="57"/>
  <c r="O16" i="57" s="1"/>
  <c r="N16" i="57"/>
  <c r="M16" i="57" s="1"/>
  <c r="K16" i="57"/>
  <c r="I16" i="57"/>
  <c r="H16" i="57" s="1"/>
  <c r="G16" i="57"/>
  <c r="F16" i="57" s="1"/>
  <c r="D16" i="57"/>
  <c r="AL15" i="57"/>
  <c r="AK15" i="57"/>
  <c r="AJ15" i="57"/>
  <c r="AI15" i="57"/>
  <c r="AH15" i="57"/>
  <c r="AG15" i="57"/>
  <c r="AF15" i="57"/>
  <c r="AE15" i="57"/>
  <c r="L15" i="57" s="1"/>
  <c r="AD15" i="57"/>
  <c r="E15" i="57" s="1"/>
  <c r="AC15" i="57"/>
  <c r="X15" i="57"/>
  <c r="W15" i="57" s="1"/>
  <c r="V15" i="57"/>
  <c r="U15" i="57" s="1"/>
  <c r="T15" i="57"/>
  <c r="S15" i="57" s="1"/>
  <c r="R15" i="57"/>
  <c r="Q15" i="57" s="1"/>
  <c r="P15" i="57"/>
  <c r="O15" i="57" s="1"/>
  <c r="N15" i="57"/>
  <c r="M15" i="57" s="1"/>
  <c r="K15" i="57"/>
  <c r="I15" i="57"/>
  <c r="H15" i="57" s="1"/>
  <c r="G15" i="57"/>
  <c r="F15" i="57" s="1"/>
  <c r="D15" i="57"/>
  <c r="AL14" i="57"/>
  <c r="AK14" i="57"/>
  <c r="AJ14" i="57"/>
  <c r="AI14" i="57"/>
  <c r="AH14" i="57"/>
  <c r="AG14" i="57"/>
  <c r="AF14" i="57"/>
  <c r="AE14" i="57"/>
  <c r="L14" i="57" s="1"/>
  <c r="AD14" i="57"/>
  <c r="E14" i="57" s="1"/>
  <c r="AC14" i="57"/>
  <c r="X14" i="57"/>
  <c r="W14" i="57" s="1"/>
  <c r="V14" i="57"/>
  <c r="U14" i="57" s="1"/>
  <c r="T14" i="57"/>
  <c r="S14" i="57" s="1"/>
  <c r="R14" i="57"/>
  <c r="Q14" i="57" s="1"/>
  <c r="P14" i="57"/>
  <c r="O14" i="57" s="1"/>
  <c r="N14" i="57"/>
  <c r="M14" i="57" s="1"/>
  <c r="K14" i="57"/>
  <c r="I14" i="57"/>
  <c r="H14" i="57" s="1"/>
  <c r="G14" i="57"/>
  <c r="F14" i="57" s="1"/>
  <c r="D14" i="57"/>
  <c r="AL13" i="57"/>
  <c r="AK13" i="57"/>
  <c r="AJ13" i="57"/>
  <c r="AI13" i="57"/>
  <c r="AH13" i="57"/>
  <c r="AG13" i="57"/>
  <c r="AF13" i="57"/>
  <c r="AE13" i="57"/>
  <c r="L13" i="57" s="1"/>
  <c r="AD13" i="57"/>
  <c r="E13" i="57" s="1"/>
  <c r="AC13" i="57"/>
  <c r="X13" i="57"/>
  <c r="W13" i="57" s="1"/>
  <c r="V13" i="57"/>
  <c r="U13" i="57" s="1"/>
  <c r="T13" i="57"/>
  <c r="S13" i="57" s="1"/>
  <c r="R13" i="57"/>
  <c r="Q13" i="57" s="1"/>
  <c r="P13" i="57"/>
  <c r="O13" i="57" s="1"/>
  <c r="N13" i="57"/>
  <c r="M13" i="57" s="1"/>
  <c r="K13" i="57"/>
  <c r="I13" i="57"/>
  <c r="H13" i="57" s="1"/>
  <c r="G13" i="57"/>
  <c r="F13" i="57" s="1"/>
  <c r="D13" i="57"/>
  <c r="AL12" i="57"/>
  <c r="X12" i="57" s="1"/>
  <c r="W12" i="57" s="1"/>
  <c r="AK12" i="57"/>
  <c r="V12" i="57" s="1"/>
  <c r="U12" i="57" s="1"/>
  <c r="AJ12" i="57"/>
  <c r="T12" i="57" s="1"/>
  <c r="S12" i="57" s="1"/>
  <c r="AI12" i="57"/>
  <c r="AH12" i="57"/>
  <c r="AG12" i="57"/>
  <c r="AF12" i="57"/>
  <c r="AE12" i="57"/>
  <c r="L12" i="57" s="1"/>
  <c r="K12" i="57" s="1"/>
  <c r="G12" i="57" s="1"/>
  <c r="F12" i="57" s="1"/>
  <c r="AD12" i="57"/>
  <c r="E12" i="57" s="1"/>
  <c r="D12" i="57" s="1"/>
  <c r="AC12" i="57"/>
  <c r="R12" i="57"/>
  <c r="Q12" i="57" s="1"/>
  <c r="P12" i="57"/>
  <c r="O12" i="57" s="1"/>
  <c r="N12" i="57"/>
  <c r="M12" i="57" s="1"/>
  <c r="AL11" i="57"/>
  <c r="AK11" i="57"/>
  <c r="AJ11" i="57"/>
  <c r="AI11" i="57"/>
  <c r="AH11" i="57"/>
  <c r="AG11" i="57"/>
  <c r="AF11" i="57"/>
  <c r="AE11" i="57"/>
  <c r="L11" i="57" s="1"/>
  <c r="AD11" i="57"/>
  <c r="E11" i="57" s="1"/>
  <c r="AC11" i="57"/>
  <c r="X11" i="57"/>
  <c r="W11" i="57" s="1"/>
  <c r="V11" i="57"/>
  <c r="U11" i="57" s="1"/>
  <c r="T11" i="57"/>
  <c r="S11" i="57" s="1"/>
  <c r="R11" i="57"/>
  <c r="Q11" i="57" s="1"/>
  <c r="P11" i="57"/>
  <c r="O11" i="57"/>
  <c r="N11" i="57"/>
  <c r="M11" i="57" s="1"/>
  <c r="K11" i="57"/>
  <c r="I11" i="57"/>
  <c r="H11" i="57" s="1"/>
  <c r="G11" i="57"/>
  <c r="F11" i="57" s="1"/>
  <c r="D11" i="57"/>
  <c r="AL10" i="57"/>
  <c r="AK10" i="57"/>
  <c r="AJ10" i="57"/>
  <c r="AI10" i="57"/>
  <c r="AH10" i="57"/>
  <c r="AG10" i="57"/>
  <c r="AF10" i="57"/>
  <c r="AE10" i="57"/>
  <c r="L10" i="57" s="1"/>
  <c r="AD10" i="57"/>
  <c r="E10" i="57" s="1"/>
  <c r="AC10" i="57"/>
  <c r="X10" i="57"/>
  <c r="W10" i="57" s="1"/>
  <c r="V10" i="57"/>
  <c r="U10" i="57" s="1"/>
  <c r="T10" i="57"/>
  <c r="S10" i="57" s="1"/>
  <c r="R10" i="57"/>
  <c r="Q10" i="57" s="1"/>
  <c r="P10" i="57"/>
  <c r="O10" i="57" s="1"/>
  <c r="N10" i="57"/>
  <c r="M10" i="57" s="1"/>
  <c r="K10" i="57"/>
  <c r="I10" i="57"/>
  <c r="H10" i="57" s="1"/>
  <c r="G10" i="57"/>
  <c r="F10" i="57" s="1"/>
  <c r="D10" i="57"/>
  <c r="AL46" i="57"/>
  <c r="AK46" i="57"/>
  <c r="AJ46" i="57"/>
  <c r="AI46" i="57"/>
  <c r="AH46" i="57"/>
  <c r="AG46" i="57"/>
  <c r="AF46" i="57"/>
  <c r="AE46" i="57"/>
  <c r="L46" i="57" s="1"/>
  <c r="AD46" i="57"/>
  <c r="E46" i="57" s="1"/>
  <c r="AC46" i="57"/>
  <c r="X46" i="57"/>
  <c r="W46" i="57" s="1"/>
  <c r="V46" i="57"/>
  <c r="U46" i="57" s="1"/>
  <c r="T46" i="57"/>
  <c r="S46" i="57" s="1"/>
  <c r="R46" i="57"/>
  <c r="Q46" i="57" s="1"/>
  <c r="P46" i="57"/>
  <c r="O46" i="57" s="1"/>
  <c r="N46" i="57"/>
  <c r="M46" i="57" s="1"/>
  <c r="K46" i="57"/>
  <c r="I46" i="57"/>
  <c r="H46" i="57" s="1"/>
  <c r="G46" i="57"/>
  <c r="F46" i="57" s="1"/>
  <c r="D46" i="57"/>
  <c r="AL45" i="57"/>
  <c r="AK45" i="57"/>
  <c r="AJ45" i="57"/>
  <c r="AI45" i="57"/>
  <c r="AH45" i="57"/>
  <c r="AG45" i="57"/>
  <c r="AF45" i="57"/>
  <c r="AE45" i="57"/>
  <c r="L45" i="57" s="1"/>
  <c r="AD45" i="57"/>
  <c r="E45" i="57" s="1"/>
  <c r="AC45" i="57"/>
  <c r="X45" i="57"/>
  <c r="W45" i="57" s="1"/>
  <c r="V45" i="57"/>
  <c r="U45" i="57" s="1"/>
  <c r="T45" i="57"/>
  <c r="S45" i="57" s="1"/>
  <c r="R45" i="57"/>
  <c r="Q45" i="57" s="1"/>
  <c r="P45" i="57"/>
  <c r="O45" i="57" s="1"/>
  <c r="N45" i="57"/>
  <c r="M45" i="57" s="1"/>
  <c r="K45" i="57"/>
  <c r="I45" i="57"/>
  <c r="H45" i="57" s="1"/>
  <c r="G45" i="57"/>
  <c r="F45" i="57" s="1"/>
  <c r="D45" i="57"/>
  <c r="AL44" i="57"/>
  <c r="AK44" i="57"/>
  <c r="AJ44" i="57"/>
  <c r="AI44" i="57"/>
  <c r="AH44" i="57"/>
  <c r="AG44" i="57"/>
  <c r="AF44" i="57"/>
  <c r="AE44" i="57"/>
  <c r="L44" i="57" s="1"/>
  <c r="AD44" i="57"/>
  <c r="E44" i="57" s="1"/>
  <c r="AC44" i="57"/>
  <c r="X44" i="57"/>
  <c r="W44" i="57" s="1"/>
  <c r="V44" i="57"/>
  <c r="U44" i="57" s="1"/>
  <c r="T44" i="57"/>
  <c r="S44" i="57" s="1"/>
  <c r="R44" i="57"/>
  <c r="Q44" i="57" s="1"/>
  <c r="P44" i="57"/>
  <c r="O44" i="57" s="1"/>
  <c r="N44" i="57"/>
  <c r="M44" i="57" s="1"/>
  <c r="K44" i="57"/>
  <c r="I44" i="57"/>
  <c r="H44" i="57" s="1"/>
  <c r="G44" i="57"/>
  <c r="F44" i="57" s="1"/>
  <c r="D44" i="57"/>
  <c r="AL43" i="57"/>
  <c r="AK43" i="57"/>
  <c r="AJ43" i="57"/>
  <c r="AI43" i="57"/>
  <c r="AH43" i="57"/>
  <c r="AG43" i="57"/>
  <c r="AF43" i="57"/>
  <c r="AE43" i="57"/>
  <c r="L43" i="57" s="1"/>
  <c r="AD43" i="57"/>
  <c r="E43" i="57" s="1"/>
  <c r="AC43" i="57"/>
  <c r="X43" i="57"/>
  <c r="W43" i="57" s="1"/>
  <c r="V43" i="57"/>
  <c r="U43" i="57" s="1"/>
  <c r="T43" i="57"/>
  <c r="S43" i="57" s="1"/>
  <c r="R43" i="57"/>
  <c r="Q43" i="57" s="1"/>
  <c r="P43" i="57"/>
  <c r="O43" i="57" s="1"/>
  <c r="N43" i="57"/>
  <c r="M43" i="57" s="1"/>
  <c r="K43" i="57"/>
  <c r="I43" i="57"/>
  <c r="H43" i="57" s="1"/>
  <c r="G43" i="57"/>
  <c r="F43" i="57" s="1"/>
  <c r="D43" i="57"/>
  <c r="AL42" i="57"/>
  <c r="AK42" i="57"/>
  <c r="AJ42" i="57"/>
  <c r="AI42" i="57"/>
  <c r="AH42" i="57"/>
  <c r="AG42" i="57"/>
  <c r="AF42" i="57"/>
  <c r="AE42" i="57"/>
  <c r="L42" i="57" s="1"/>
  <c r="AD42" i="57"/>
  <c r="E42" i="57" s="1"/>
  <c r="AC42" i="57"/>
  <c r="X42" i="57"/>
  <c r="W42" i="57" s="1"/>
  <c r="V42" i="57"/>
  <c r="U42" i="57" s="1"/>
  <c r="T42" i="57"/>
  <c r="S42" i="57" s="1"/>
  <c r="R42" i="57"/>
  <c r="Q42" i="57" s="1"/>
  <c r="P42" i="57"/>
  <c r="O42" i="57" s="1"/>
  <c r="N42" i="57"/>
  <c r="M42" i="57" s="1"/>
  <c r="K42" i="57"/>
  <c r="I42" i="57"/>
  <c r="H42" i="57" s="1"/>
  <c r="G42" i="57"/>
  <c r="F42" i="57" s="1"/>
  <c r="D42" i="57"/>
  <c r="AL41" i="57"/>
  <c r="AK41" i="57"/>
  <c r="AJ41" i="57"/>
  <c r="AI41" i="57"/>
  <c r="AH41" i="57"/>
  <c r="AG41" i="57"/>
  <c r="AF41" i="57"/>
  <c r="AE41" i="57"/>
  <c r="L41" i="57" s="1"/>
  <c r="AD41" i="57"/>
  <c r="E41" i="57" s="1"/>
  <c r="AC41" i="57"/>
  <c r="X41" i="57"/>
  <c r="W41" i="57" s="1"/>
  <c r="V41" i="57"/>
  <c r="U41" i="57" s="1"/>
  <c r="T41" i="57"/>
  <c r="S41" i="57" s="1"/>
  <c r="R41" i="57"/>
  <c r="Q41" i="57" s="1"/>
  <c r="P41" i="57"/>
  <c r="O41" i="57" s="1"/>
  <c r="N41" i="57"/>
  <c r="M41" i="57" s="1"/>
  <c r="K41" i="57"/>
  <c r="I41" i="57"/>
  <c r="H41" i="57" s="1"/>
  <c r="G41" i="57"/>
  <c r="F41" i="57" s="1"/>
  <c r="D41" i="57"/>
  <c r="AL40" i="57"/>
  <c r="AK40" i="57"/>
  <c r="AJ40" i="57"/>
  <c r="AI40" i="57"/>
  <c r="AH40" i="57"/>
  <c r="AG40" i="57"/>
  <c r="AF40" i="57"/>
  <c r="AE40" i="57"/>
  <c r="L40" i="57" s="1"/>
  <c r="AD40" i="57"/>
  <c r="E40" i="57" s="1"/>
  <c r="AC40" i="57"/>
  <c r="X40" i="57"/>
  <c r="W40" i="57" s="1"/>
  <c r="V40" i="57"/>
  <c r="U40" i="57" s="1"/>
  <c r="T40" i="57"/>
  <c r="S40" i="57" s="1"/>
  <c r="R40" i="57"/>
  <c r="Q40" i="57" s="1"/>
  <c r="P40" i="57"/>
  <c r="O40" i="57" s="1"/>
  <c r="N40" i="57"/>
  <c r="M40" i="57" s="1"/>
  <c r="K40" i="57"/>
  <c r="I40" i="57"/>
  <c r="H40" i="57" s="1"/>
  <c r="G40" i="57"/>
  <c r="F40" i="57" s="1"/>
  <c r="D40" i="57"/>
  <c r="AL39" i="57"/>
  <c r="AK39" i="57"/>
  <c r="AJ39" i="57"/>
  <c r="AI39" i="57"/>
  <c r="AH39" i="57"/>
  <c r="AG39" i="57"/>
  <c r="AF39" i="57"/>
  <c r="AE39" i="57"/>
  <c r="L39" i="57" s="1"/>
  <c r="AD39" i="57"/>
  <c r="E39" i="57" s="1"/>
  <c r="AC39" i="57"/>
  <c r="X39" i="57"/>
  <c r="W39" i="57" s="1"/>
  <c r="V39" i="57"/>
  <c r="U39" i="57" s="1"/>
  <c r="T39" i="57"/>
  <c r="S39" i="57" s="1"/>
  <c r="R39" i="57"/>
  <c r="Q39" i="57" s="1"/>
  <c r="P39" i="57"/>
  <c r="O39" i="57" s="1"/>
  <c r="N39" i="57"/>
  <c r="M39" i="57" s="1"/>
  <c r="K39" i="57"/>
  <c r="I39" i="57"/>
  <c r="H39" i="57" s="1"/>
  <c r="G39" i="57"/>
  <c r="F39" i="57" s="1"/>
  <c r="D39" i="57"/>
  <c r="AL38" i="57"/>
  <c r="AK38" i="57"/>
  <c r="AJ38" i="57"/>
  <c r="AI38" i="57"/>
  <c r="AH38" i="57"/>
  <c r="AG38" i="57"/>
  <c r="AF38" i="57"/>
  <c r="AE38" i="57"/>
  <c r="L38" i="57" s="1"/>
  <c r="AD38" i="57"/>
  <c r="E38" i="57" s="1"/>
  <c r="AC38" i="57"/>
  <c r="X38" i="57"/>
  <c r="W38" i="57" s="1"/>
  <c r="V38" i="57"/>
  <c r="U38" i="57" s="1"/>
  <c r="T38" i="57"/>
  <c r="S38" i="57" s="1"/>
  <c r="R38" i="57"/>
  <c r="Q38" i="57" s="1"/>
  <c r="P38" i="57"/>
  <c r="O38" i="57" s="1"/>
  <c r="N38" i="57"/>
  <c r="M38" i="57" s="1"/>
  <c r="K38" i="57"/>
  <c r="I38" i="57"/>
  <c r="H38" i="57" s="1"/>
  <c r="G38" i="57"/>
  <c r="F38" i="57" s="1"/>
  <c r="D38" i="57"/>
  <c r="AL37" i="57"/>
  <c r="AK37" i="57"/>
  <c r="AJ37" i="57"/>
  <c r="AI37" i="57"/>
  <c r="AH37" i="57"/>
  <c r="AG37" i="57"/>
  <c r="AF37" i="57"/>
  <c r="AE37" i="57"/>
  <c r="L37" i="57" s="1"/>
  <c r="AD37" i="57"/>
  <c r="E37" i="57" s="1"/>
  <c r="AC37" i="57"/>
  <c r="X37" i="57"/>
  <c r="W37" i="57" s="1"/>
  <c r="V37" i="57"/>
  <c r="U37" i="57" s="1"/>
  <c r="T37" i="57"/>
  <c r="S37" i="57" s="1"/>
  <c r="R37" i="57"/>
  <c r="Q37" i="57" s="1"/>
  <c r="P37" i="57"/>
  <c r="O37" i="57" s="1"/>
  <c r="N37" i="57"/>
  <c r="M37" i="57" s="1"/>
  <c r="K37" i="57"/>
  <c r="I37" i="57"/>
  <c r="H37" i="57" s="1"/>
  <c r="G37" i="57"/>
  <c r="F37" i="57" s="1"/>
  <c r="D37" i="57"/>
  <c r="AL36" i="57"/>
  <c r="AK36" i="57"/>
  <c r="AJ36" i="57"/>
  <c r="AI36" i="57"/>
  <c r="AH36" i="57"/>
  <c r="AG36" i="57"/>
  <c r="AF36" i="57"/>
  <c r="AE36" i="57"/>
  <c r="L36" i="57" s="1"/>
  <c r="AD36" i="57"/>
  <c r="E36" i="57" s="1"/>
  <c r="AC36" i="57"/>
  <c r="X36" i="57"/>
  <c r="W36" i="57" s="1"/>
  <c r="V36" i="57"/>
  <c r="U36" i="57" s="1"/>
  <c r="T36" i="57"/>
  <c r="S36" i="57" s="1"/>
  <c r="R36" i="57"/>
  <c r="Q36" i="57" s="1"/>
  <c r="P36" i="57"/>
  <c r="O36" i="57" s="1"/>
  <c r="N36" i="57"/>
  <c r="M36" i="57" s="1"/>
  <c r="K36" i="57"/>
  <c r="I36" i="57"/>
  <c r="H36" i="57" s="1"/>
  <c r="G36" i="57"/>
  <c r="F36" i="57" s="1"/>
  <c r="D36" i="57"/>
  <c r="AL35" i="57"/>
  <c r="AK35" i="57"/>
  <c r="AJ35" i="57"/>
  <c r="AI35" i="57"/>
  <c r="AH35" i="57"/>
  <c r="AG35" i="57"/>
  <c r="AF35" i="57"/>
  <c r="AE35" i="57"/>
  <c r="AD35" i="57"/>
  <c r="E35" i="57" s="1"/>
  <c r="AC35" i="57"/>
  <c r="X35" i="57"/>
  <c r="W35" i="57" s="1"/>
  <c r="V35" i="57"/>
  <c r="U35" i="57" s="1"/>
  <c r="T35" i="57"/>
  <c r="S35" i="57" s="1"/>
  <c r="R35" i="57"/>
  <c r="Q35" i="57" s="1"/>
  <c r="P35" i="57"/>
  <c r="O35" i="57" s="1"/>
  <c r="N35" i="57"/>
  <c r="M35" i="57" s="1"/>
  <c r="L35" i="57"/>
  <c r="K35" i="57"/>
  <c r="I35" i="57"/>
  <c r="H35" i="57" s="1"/>
  <c r="G35" i="57"/>
  <c r="F35" i="57" s="1"/>
  <c r="D35" i="57"/>
  <c r="AL34" i="57"/>
  <c r="AK34" i="57"/>
  <c r="AJ34" i="57"/>
  <c r="AI34" i="57"/>
  <c r="AH34" i="57"/>
  <c r="AG34" i="57"/>
  <c r="AF34" i="57"/>
  <c r="AE34" i="57"/>
  <c r="L34" i="57" s="1"/>
  <c r="AD34" i="57"/>
  <c r="E34" i="57" s="1"/>
  <c r="AC34" i="57"/>
  <c r="X34" i="57"/>
  <c r="W34" i="57" s="1"/>
  <c r="V34" i="57"/>
  <c r="U34" i="57" s="1"/>
  <c r="T34" i="57"/>
  <c r="S34" i="57" s="1"/>
  <c r="R34" i="57"/>
  <c r="Q34" i="57" s="1"/>
  <c r="P34" i="57"/>
  <c r="O34" i="57" s="1"/>
  <c r="N34" i="57"/>
  <c r="M34" i="57" s="1"/>
  <c r="K34" i="57"/>
  <c r="I34" i="57"/>
  <c r="H34" i="57" s="1"/>
  <c r="G34" i="57"/>
  <c r="F34" i="57" s="1"/>
  <c r="D34" i="57"/>
  <c r="AL33" i="57"/>
  <c r="AK33" i="57"/>
  <c r="AJ33" i="57"/>
  <c r="AI33" i="57"/>
  <c r="AH33" i="57"/>
  <c r="AG33" i="57"/>
  <c r="AF33" i="57"/>
  <c r="AE33" i="57"/>
  <c r="L33" i="57" s="1"/>
  <c r="AD33" i="57"/>
  <c r="E33" i="57" s="1"/>
  <c r="AC33" i="57"/>
  <c r="X33" i="57"/>
  <c r="W33" i="57" s="1"/>
  <c r="V33" i="57"/>
  <c r="U33" i="57" s="1"/>
  <c r="T33" i="57"/>
  <c r="S33" i="57" s="1"/>
  <c r="R33" i="57"/>
  <c r="Q33" i="57" s="1"/>
  <c r="P33" i="57"/>
  <c r="O33" i="57" s="1"/>
  <c r="N33" i="57"/>
  <c r="M33" i="57" s="1"/>
  <c r="K33" i="57"/>
  <c r="I33" i="57"/>
  <c r="H33" i="57" s="1"/>
  <c r="G33" i="57"/>
  <c r="F33" i="57" s="1"/>
  <c r="D33" i="57"/>
  <c r="AL32" i="57"/>
  <c r="AK32" i="57"/>
  <c r="AJ32" i="57"/>
  <c r="AI32" i="57"/>
  <c r="AH32" i="57"/>
  <c r="AG32" i="57"/>
  <c r="AF32" i="57"/>
  <c r="AE32" i="57"/>
  <c r="L32" i="57" s="1"/>
  <c r="AD32" i="57"/>
  <c r="E32" i="57" s="1"/>
  <c r="AC32" i="57"/>
  <c r="X32" i="57"/>
  <c r="W32" i="57" s="1"/>
  <c r="V32" i="57"/>
  <c r="U32" i="57" s="1"/>
  <c r="T32" i="57"/>
  <c r="S32" i="57" s="1"/>
  <c r="R32" i="57"/>
  <c r="Q32" i="57" s="1"/>
  <c r="P32" i="57"/>
  <c r="O32" i="57" s="1"/>
  <c r="N32" i="57"/>
  <c r="M32" i="57" s="1"/>
  <c r="K32" i="57"/>
  <c r="I32" i="57"/>
  <c r="H32" i="57" s="1"/>
  <c r="G32" i="57"/>
  <c r="F32" i="57" s="1"/>
  <c r="D32" i="57"/>
  <c r="AL31" i="57"/>
  <c r="AK31" i="57"/>
  <c r="AJ31" i="57"/>
  <c r="AI31" i="57"/>
  <c r="AH31" i="57"/>
  <c r="AG31" i="57"/>
  <c r="AF31" i="57"/>
  <c r="AE31" i="57"/>
  <c r="L31" i="57" s="1"/>
  <c r="AD31" i="57"/>
  <c r="E31" i="57" s="1"/>
  <c r="AC31" i="57"/>
  <c r="X31" i="57"/>
  <c r="W31" i="57" s="1"/>
  <c r="V31" i="57"/>
  <c r="U31" i="57" s="1"/>
  <c r="T31" i="57"/>
  <c r="S31" i="57" s="1"/>
  <c r="R31" i="57"/>
  <c r="Q31" i="57" s="1"/>
  <c r="P31" i="57"/>
  <c r="O31" i="57" s="1"/>
  <c r="N31" i="57"/>
  <c r="M31" i="57" s="1"/>
  <c r="K31" i="57"/>
  <c r="I31" i="57"/>
  <c r="H31" i="57" s="1"/>
  <c r="G31" i="57"/>
  <c r="F31" i="57" s="1"/>
  <c r="D31" i="57"/>
  <c r="AL30" i="57"/>
  <c r="AK30" i="57"/>
  <c r="AJ30" i="57"/>
  <c r="AI30" i="57"/>
  <c r="AH30" i="57"/>
  <c r="AG30" i="57"/>
  <c r="AF30" i="57"/>
  <c r="AE30" i="57"/>
  <c r="L30" i="57" s="1"/>
  <c r="AD30" i="57"/>
  <c r="E30" i="57" s="1"/>
  <c r="AC30" i="57"/>
  <c r="X30" i="57"/>
  <c r="W30" i="57" s="1"/>
  <c r="V30" i="57"/>
  <c r="U30" i="57" s="1"/>
  <c r="T30" i="57"/>
  <c r="S30" i="57" s="1"/>
  <c r="R30" i="57"/>
  <c r="Q30" i="57" s="1"/>
  <c r="P30" i="57"/>
  <c r="O30" i="57" s="1"/>
  <c r="N30" i="57"/>
  <c r="M30" i="57" s="1"/>
  <c r="K30" i="57"/>
  <c r="I30" i="57"/>
  <c r="H30" i="57" s="1"/>
  <c r="G30" i="57"/>
  <c r="F30" i="57" s="1"/>
  <c r="D30" i="57"/>
  <c r="AL29" i="57"/>
  <c r="AK29" i="57"/>
  <c r="AJ29" i="57"/>
  <c r="AI29" i="57"/>
  <c r="AH29" i="57"/>
  <c r="AG29" i="57"/>
  <c r="AF29" i="57"/>
  <c r="AE29" i="57"/>
  <c r="L29" i="57" s="1"/>
  <c r="AD29" i="57"/>
  <c r="E29" i="57" s="1"/>
  <c r="AC29" i="57"/>
  <c r="X29" i="57"/>
  <c r="W29" i="57" s="1"/>
  <c r="V29" i="57"/>
  <c r="U29" i="57" s="1"/>
  <c r="T29" i="57"/>
  <c r="S29" i="57" s="1"/>
  <c r="R29" i="57"/>
  <c r="Q29" i="57" s="1"/>
  <c r="P29" i="57"/>
  <c r="O29" i="57" s="1"/>
  <c r="N29" i="57"/>
  <c r="M29" i="57" s="1"/>
  <c r="K29" i="57"/>
  <c r="I29" i="57"/>
  <c r="H29" i="57" s="1"/>
  <c r="G29" i="57"/>
  <c r="F29" i="57" s="1"/>
  <c r="D29" i="57"/>
  <c r="AL28" i="57"/>
  <c r="AK28" i="57"/>
  <c r="AJ28" i="57"/>
  <c r="AI28" i="57"/>
  <c r="AH28" i="57"/>
  <c r="AG28" i="57"/>
  <c r="AF28" i="57"/>
  <c r="AE28" i="57"/>
  <c r="L28" i="57" s="1"/>
  <c r="AD28" i="57"/>
  <c r="E28" i="57" s="1"/>
  <c r="AC28" i="57"/>
  <c r="X28" i="57"/>
  <c r="W28" i="57" s="1"/>
  <c r="V28" i="57"/>
  <c r="U28" i="57" s="1"/>
  <c r="T28" i="57"/>
  <c r="S28" i="57" s="1"/>
  <c r="R28" i="57"/>
  <c r="Q28" i="57" s="1"/>
  <c r="P28" i="57"/>
  <c r="O28" i="57" s="1"/>
  <c r="N28" i="57"/>
  <c r="M28" i="57" s="1"/>
  <c r="K28" i="57"/>
  <c r="I28" i="57"/>
  <c r="H28" i="57" s="1"/>
  <c r="G28" i="57"/>
  <c r="F28" i="57" s="1"/>
  <c r="D28" i="57"/>
  <c r="AL27" i="57"/>
  <c r="AK27" i="57"/>
  <c r="AJ27" i="57"/>
  <c r="AI27" i="57"/>
  <c r="AH27" i="57"/>
  <c r="AG27" i="57"/>
  <c r="AF27" i="57"/>
  <c r="AE27" i="57"/>
  <c r="L27" i="57" s="1"/>
  <c r="AD27" i="57"/>
  <c r="E27" i="57" s="1"/>
  <c r="AC27" i="57"/>
  <c r="X27" i="57"/>
  <c r="W27" i="57" s="1"/>
  <c r="V27" i="57"/>
  <c r="U27" i="57" s="1"/>
  <c r="T27" i="57"/>
  <c r="S27" i="57" s="1"/>
  <c r="R27" i="57"/>
  <c r="Q27" i="57" s="1"/>
  <c r="P27" i="57"/>
  <c r="O27" i="57" s="1"/>
  <c r="N27" i="57"/>
  <c r="M27" i="57" s="1"/>
  <c r="K27" i="57"/>
  <c r="I27" i="57"/>
  <c r="H27" i="57" s="1"/>
  <c r="G27" i="57"/>
  <c r="F27" i="57" s="1"/>
  <c r="D27" i="57"/>
  <c r="AL26" i="55"/>
  <c r="AK26" i="55"/>
  <c r="AJ26" i="55"/>
  <c r="AI26" i="55"/>
  <c r="AH26" i="55"/>
  <c r="AG26" i="55"/>
  <c r="AF26" i="55"/>
  <c r="AE26" i="55"/>
  <c r="L26" i="55" s="1"/>
  <c r="AD26" i="55"/>
  <c r="E26" i="55" s="1"/>
  <c r="AC26" i="55"/>
  <c r="X26" i="55"/>
  <c r="W26" i="55" s="1"/>
  <c r="V26" i="55"/>
  <c r="U26" i="55" s="1"/>
  <c r="T26" i="55"/>
  <c r="S26" i="55" s="1"/>
  <c r="R26" i="55"/>
  <c r="Q26" i="55" s="1"/>
  <c r="P26" i="55"/>
  <c r="O26" i="55" s="1"/>
  <c r="N26" i="55"/>
  <c r="M26" i="55" s="1"/>
  <c r="K26" i="55"/>
  <c r="I26" i="55"/>
  <c r="H26" i="55" s="1"/>
  <c r="G26" i="55"/>
  <c r="F26" i="55" s="1"/>
  <c r="D26" i="55"/>
  <c r="AL25" i="55"/>
  <c r="AK25" i="55"/>
  <c r="AJ25" i="55"/>
  <c r="AI25" i="55"/>
  <c r="AH25" i="55"/>
  <c r="AG25" i="55"/>
  <c r="AF25" i="55"/>
  <c r="AE25" i="55"/>
  <c r="L25" i="55" s="1"/>
  <c r="AD25" i="55"/>
  <c r="E25" i="55" s="1"/>
  <c r="AC25" i="55"/>
  <c r="X25" i="55"/>
  <c r="W25" i="55" s="1"/>
  <c r="V25" i="55"/>
  <c r="U25" i="55" s="1"/>
  <c r="T25" i="55"/>
  <c r="S25" i="55" s="1"/>
  <c r="R25" i="55"/>
  <c r="Q25" i="55" s="1"/>
  <c r="P25" i="55"/>
  <c r="O25" i="55" s="1"/>
  <c r="N25" i="55"/>
  <c r="M25" i="55" s="1"/>
  <c r="K25" i="55"/>
  <c r="I25" i="55"/>
  <c r="H25" i="55" s="1"/>
  <c r="G25" i="55"/>
  <c r="F25" i="55" s="1"/>
  <c r="D25" i="55"/>
  <c r="AL24" i="55"/>
  <c r="AK24" i="55"/>
  <c r="AJ24" i="55"/>
  <c r="AI24" i="55"/>
  <c r="AH24" i="55"/>
  <c r="AG24" i="55"/>
  <c r="AF24" i="55"/>
  <c r="AE24" i="55"/>
  <c r="L24" i="55" s="1"/>
  <c r="AD24" i="55"/>
  <c r="E24" i="55" s="1"/>
  <c r="AC24" i="55"/>
  <c r="X24" i="55"/>
  <c r="W24" i="55" s="1"/>
  <c r="V24" i="55"/>
  <c r="U24" i="55" s="1"/>
  <c r="T24" i="55"/>
  <c r="S24" i="55" s="1"/>
  <c r="R24" i="55"/>
  <c r="Q24" i="55" s="1"/>
  <c r="P24" i="55"/>
  <c r="O24" i="55" s="1"/>
  <c r="N24" i="55"/>
  <c r="M24" i="55" s="1"/>
  <c r="K24" i="55"/>
  <c r="I24" i="55"/>
  <c r="H24" i="55" s="1"/>
  <c r="G24" i="55"/>
  <c r="F24" i="55" s="1"/>
  <c r="D24" i="55"/>
  <c r="AL23" i="55"/>
  <c r="AK23" i="55"/>
  <c r="AJ23" i="55"/>
  <c r="AI23" i="55"/>
  <c r="AH23" i="55"/>
  <c r="AG23" i="55"/>
  <c r="AF23" i="55"/>
  <c r="AE23" i="55"/>
  <c r="L23" i="55" s="1"/>
  <c r="AD23" i="55"/>
  <c r="E23" i="55" s="1"/>
  <c r="AC23" i="55"/>
  <c r="X23" i="55"/>
  <c r="W23" i="55" s="1"/>
  <c r="V23" i="55"/>
  <c r="U23" i="55" s="1"/>
  <c r="T23" i="55"/>
  <c r="S23" i="55" s="1"/>
  <c r="R23" i="55"/>
  <c r="Q23" i="55" s="1"/>
  <c r="P23" i="55"/>
  <c r="O23" i="55" s="1"/>
  <c r="N23" i="55"/>
  <c r="M23" i="55" s="1"/>
  <c r="K23" i="55"/>
  <c r="I23" i="55"/>
  <c r="H23" i="55" s="1"/>
  <c r="G23" i="55"/>
  <c r="F23" i="55" s="1"/>
  <c r="D23" i="55"/>
  <c r="AL22" i="55"/>
  <c r="AK22" i="55"/>
  <c r="AJ22" i="55"/>
  <c r="AI22" i="55"/>
  <c r="AH22" i="55"/>
  <c r="AG22" i="55"/>
  <c r="AF22" i="55"/>
  <c r="AE22" i="55"/>
  <c r="L22" i="55" s="1"/>
  <c r="AD22" i="55"/>
  <c r="E22" i="55" s="1"/>
  <c r="AC22" i="55"/>
  <c r="X22" i="55"/>
  <c r="W22" i="55" s="1"/>
  <c r="V22" i="55"/>
  <c r="U22" i="55" s="1"/>
  <c r="T22" i="55"/>
  <c r="S22" i="55" s="1"/>
  <c r="R22" i="55"/>
  <c r="Q22" i="55" s="1"/>
  <c r="P22" i="55"/>
  <c r="O22" i="55" s="1"/>
  <c r="N22" i="55"/>
  <c r="M22" i="55" s="1"/>
  <c r="K22" i="55"/>
  <c r="I22" i="55"/>
  <c r="H22" i="55" s="1"/>
  <c r="G22" i="55"/>
  <c r="F22" i="55" s="1"/>
  <c r="D22" i="55"/>
  <c r="AL21" i="55"/>
  <c r="AK21" i="55"/>
  <c r="AJ21" i="55"/>
  <c r="AI21" i="55"/>
  <c r="AH21" i="55"/>
  <c r="AG21" i="55"/>
  <c r="AF21" i="55"/>
  <c r="AE21" i="55"/>
  <c r="L21" i="55" s="1"/>
  <c r="AD21" i="55"/>
  <c r="E21" i="55" s="1"/>
  <c r="AC21" i="55"/>
  <c r="X21" i="55"/>
  <c r="W21" i="55" s="1"/>
  <c r="V21" i="55"/>
  <c r="U21" i="55" s="1"/>
  <c r="T21" i="55"/>
  <c r="S21" i="55" s="1"/>
  <c r="R21" i="55"/>
  <c r="Q21" i="55" s="1"/>
  <c r="P21" i="55"/>
  <c r="O21" i="55" s="1"/>
  <c r="N21" i="55"/>
  <c r="M21" i="55" s="1"/>
  <c r="K21" i="55"/>
  <c r="I21" i="55"/>
  <c r="H21" i="55" s="1"/>
  <c r="G21" i="55"/>
  <c r="F21" i="55" s="1"/>
  <c r="D21" i="55"/>
  <c r="AL20" i="55"/>
  <c r="AK20" i="55"/>
  <c r="AJ20" i="55"/>
  <c r="AI20" i="55"/>
  <c r="AH20" i="55"/>
  <c r="AG20" i="55"/>
  <c r="AF20" i="55"/>
  <c r="AE20" i="55"/>
  <c r="L20" i="55" s="1"/>
  <c r="AD20" i="55"/>
  <c r="E20" i="55" s="1"/>
  <c r="AC20" i="55"/>
  <c r="X20" i="55"/>
  <c r="W20" i="55" s="1"/>
  <c r="V20" i="55"/>
  <c r="U20" i="55" s="1"/>
  <c r="T20" i="55"/>
  <c r="S20" i="55" s="1"/>
  <c r="R20" i="55"/>
  <c r="Q20" i="55" s="1"/>
  <c r="P20" i="55"/>
  <c r="O20" i="55" s="1"/>
  <c r="N20" i="55"/>
  <c r="M20" i="55" s="1"/>
  <c r="K20" i="55"/>
  <c r="I20" i="55"/>
  <c r="H20" i="55" s="1"/>
  <c r="G20" i="55"/>
  <c r="F20" i="55" s="1"/>
  <c r="D20" i="55"/>
  <c r="AL19" i="55"/>
  <c r="AK19" i="55"/>
  <c r="AJ19" i="55"/>
  <c r="AI19" i="55"/>
  <c r="AH19" i="55"/>
  <c r="AG19" i="55"/>
  <c r="AF19" i="55"/>
  <c r="AE19" i="55"/>
  <c r="L19" i="55" s="1"/>
  <c r="AD19" i="55"/>
  <c r="E19" i="55" s="1"/>
  <c r="AC19" i="55"/>
  <c r="X19" i="55"/>
  <c r="W19" i="55" s="1"/>
  <c r="V19" i="55"/>
  <c r="U19" i="55" s="1"/>
  <c r="T19" i="55"/>
  <c r="S19" i="55" s="1"/>
  <c r="R19" i="55"/>
  <c r="Q19" i="55" s="1"/>
  <c r="P19" i="55"/>
  <c r="O19" i="55" s="1"/>
  <c r="N19" i="55"/>
  <c r="M19" i="55" s="1"/>
  <c r="K19" i="55"/>
  <c r="I19" i="55"/>
  <c r="H19" i="55" s="1"/>
  <c r="G19" i="55"/>
  <c r="F19" i="55" s="1"/>
  <c r="D19" i="55"/>
  <c r="AL18" i="55"/>
  <c r="AK18" i="55"/>
  <c r="AJ18" i="55"/>
  <c r="AI18" i="55"/>
  <c r="AH18" i="55"/>
  <c r="AG18" i="55"/>
  <c r="AF18" i="55"/>
  <c r="AE18" i="55"/>
  <c r="L18" i="55" s="1"/>
  <c r="AD18" i="55"/>
  <c r="E18" i="55" s="1"/>
  <c r="AC18" i="55"/>
  <c r="X18" i="55"/>
  <c r="W18" i="55" s="1"/>
  <c r="V18" i="55"/>
  <c r="U18" i="55" s="1"/>
  <c r="T18" i="55"/>
  <c r="S18" i="55" s="1"/>
  <c r="R18" i="55"/>
  <c r="Q18" i="55" s="1"/>
  <c r="P18" i="55"/>
  <c r="O18" i="55" s="1"/>
  <c r="N18" i="55"/>
  <c r="M18" i="55" s="1"/>
  <c r="K18" i="55"/>
  <c r="I18" i="55"/>
  <c r="H18" i="55" s="1"/>
  <c r="G18" i="55"/>
  <c r="F18" i="55" s="1"/>
  <c r="D18" i="55"/>
  <c r="AL17" i="55"/>
  <c r="AK17" i="55"/>
  <c r="AJ17" i="55"/>
  <c r="AI17" i="55"/>
  <c r="AH17" i="55"/>
  <c r="AG17" i="55"/>
  <c r="AF17" i="55"/>
  <c r="AE17" i="55"/>
  <c r="L17" i="55" s="1"/>
  <c r="AD17" i="55"/>
  <c r="E17" i="55" s="1"/>
  <c r="AC17" i="55"/>
  <c r="X17" i="55"/>
  <c r="W17" i="55" s="1"/>
  <c r="V17" i="55"/>
  <c r="U17" i="55" s="1"/>
  <c r="T17" i="55"/>
  <c r="S17" i="55" s="1"/>
  <c r="R17" i="55"/>
  <c r="Q17" i="55" s="1"/>
  <c r="P17" i="55"/>
  <c r="O17" i="55" s="1"/>
  <c r="N17" i="55"/>
  <c r="M17" i="55" s="1"/>
  <c r="K17" i="55"/>
  <c r="I17" i="55"/>
  <c r="H17" i="55" s="1"/>
  <c r="G17" i="55"/>
  <c r="F17" i="55" s="1"/>
  <c r="D17" i="55"/>
  <c r="AL16" i="55"/>
  <c r="AK16" i="55"/>
  <c r="AJ16" i="55"/>
  <c r="AI16" i="55"/>
  <c r="AH16" i="55"/>
  <c r="AG16" i="55"/>
  <c r="AF16" i="55"/>
  <c r="AE16" i="55"/>
  <c r="L16" i="55" s="1"/>
  <c r="AD16" i="55"/>
  <c r="E16" i="55" s="1"/>
  <c r="AC16" i="55"/>
  <c r="X16" i="55"/>
  <c r="W16" i="55" s="1"/>
  <c r="V16" i="55"/>
  <c r="U16" i="55" s="1"/>
  <c r="T16" i="55"/>
  <c r="S16" i="55" s="1"/>
  <c r="R16" i="55"/>
  <c r="Q16" i="55" s="1"/>
  <c r="P16" i="55"/>
  <c r="O16" i="55" s="1"/>
  <c r="N16" i="55"/>
  <c r="M16" i="55" s="1"/>
  <c r="K16" i="55"/>
  <c r="I16" i="55"/>
  <c r="H16" i="55" s="1"/>
  <c r="G16" i="55"/>
  <c r="F16" i="55" s="1"/>
  <c r="D16" i="55"/>
  <c r="AL15" i="55"/>
  <c r="AK15" i="55"/>
  <c r="AJ15" i="55"/>
  <c r="AI15" i="55"/>
  <c r="AH15" i="55"/>
  <c r="AG15" i="55"/>
  <c r="AF15" i="55"/>
  <c r="AE15" i="55"/>
  <c r="L15" i="55" s="1"/>
  <c r="AD15" i="55"/>
  <c r="E15" i="55" s="1"/>
  <c r="AC15" i="55"/>
  <c r="X15" i="55"/>
  <c r="W15" i="55" s="1"/>
  <c r="V15" i="55"/>
  <c r="U15" i="55" s="1"/>
  <c r="T15" i="55"/>
  <c r="S15" i="55" s="1"/>
  <c r="R15" i="55"/>
  <c r="Q15" i="55" s="1"/>
  <c r="P15" i="55"/>
  <c r="O15" i="55" s="1"/>
  <c r="N15" i="55"/>
  <c r="M15" i="55" s="1"/>
  <c r="K15" i="55"/>
  <c r="I15" i="55"/>
  <c r="H15" i="55" s="1"/>
  <c r="G15" i="55"/>
  <c r="F15" i="55" s="1"/>
  <c r="D15" i="55"/>
  <c r="AL14" i="55"/>
  <c r="AK14" i="55"/>
  <c r="AJ14" i="55"/>
  <c r="AI14" i="55"/>
  <c r="AH14" i="55"/>
  <c r="AG14" i="55"/>
  <c r="AF14" i="55"/>
  <c r="AE14" i="55"/>
  <c r="L14" i="55" s="1"/>
  <c r="AD14" i="55"/>
  <c r="E14" i="55" s="1"/>
  <c r="AC14" i="55"/>
  <c r="X14" i="55"/>
  <c r="W14" i="55" s="1"/>
  <c r="V14" i="55"/>
  <c r="U14" i="55" s="1"/>
  <c r="T14" i="55"/>
  <c r="S14" i="55" s="1"/>
  <c r="R14" i="55"/>
  <c r="Q14" i="55" s="1"/>
  <c r="P14" i="55"/>
  <c r="O14" i="55" s="1"/>
  <c r="N14" i="55"/>
  <c r="M14" i="55" s="1"/>
  <c r="K14" i="55"/>
  <c r="I14" i="55"/>
  <c r="H14" i="55" s="1"/>
  <c r="G14" i="55"/>
  <c r="F14" i="55" s="1"/>
  <c r="D14" i="55"/>
  <c r="AL13" i="55"/>
  <c r="AK13" i="55"/>
  <c r="AJ13" i="55"/>
  <c r="AI13" i="55"/>
  <c r="AH13" i="55"/>
  <c r="AG13" i="55"/>
  <c r="AF13" i="55"/>
  <c r="AE13" i="55"/>
  <c r="L13" i="55" s="1"/>
  <c r="AD13" i="55"/>
  <c r="E13" i="55" s="1"/>
  <c r="AC13" i="55"/>
  <c r="X13" i="55"/>
  <c r="W13" i="55" s="1"/>
  <c r="V13" i="55"/>
  <c r="U13" i="55"/>
  <c r="T13" i="55"/>
  <c r="S13" i="55" s="1"/>
  <c r="R13" i="55"/>
  <c r="Q13" i="55" s="1"/>
  <c r="P13" i="55"/>
  <c r="O13" i="55" s="1"/>
  <c r="N13" i="55"/>
  <c r="M13" i="55" s="1"/>
  <c r="K13" i="55"/>
  <c r="I13" i="55"/>
  <c r="H13" i="55" s="1"/>
  <c r="G13" i="55"/>
  <c r="F13" i="55" s="1"/>
  <c r="D13" i="55"/>
  <c r="AL12" i="55"/>
  <c r="AK12" i="55"/>
  <c r="AJ12" i="55"/>
  <c r="AI12" i="55"/>
  <c r="AH12" i="55"/>
  <c r="AG12" i="55"/>
  <c r="AF12" i="55"/>
  <c r="AE12" i="55"/>
  <c r="L12" i="55" s="1"/>
  <c r="AD12" i="55"/>
  <c r="E12" i="55" s="1"/>
  <c r="AC12" i="55"/>
  <c r="X12" i="55"/>
  <c r="W12" i="55" s="1"/>
  <c r="V12" i="55"/>
  <c r="U12" i="55" s="1"/>
  <c r="T12" i="55"/>
  <c r="S12" i="55" s="1"/>
  <c r="R12" i="55"/>
  <c r="Q12" i="55" s="1"/>
  <c r="P12" i="55"/>
  <c r="O12" i="55" s="1"/>
  <c r="N12" i="55"/>
  <c r="M12" i="55" s="1"/>
  <c r="K12" i="55"/>
  <c r="I12" i="55"/>
  <c r="H12" i="55" s="1"/>
  <c r="G12" i="55"/>
  <c r="F12" i="55" s="1"/>
  <c r="D12" i="55"/>
  <c r="AL11" i="55"/>
  <c r="AK11" i="55"/>
  <c r="AJ11" i="55"/>
  <c r="AI11" i="55"/>
  <c r="AH11" i="55"/>
  <c r="AG11" i="55"/>
  <c r="AF11" i="55"/>
  <c r="AE11" i="55"/>
  <c r="L11" i="55" s="1"/>
  <c r="AD11" i="55"/>
  <c r="E11" i="55" s="1"/>
  <c r="AC11" i="55"/>
  <c r="X11" i="55"/>
  <c r="W11" i="55" s="1"/>
  <c r="V11" i="55"/>
  <c r="U11" i="55" s="1"/>
  <c r="T11" i="55"/>
  <c r="S11" i="55" s="1"/>
  <c r="R11" i="55"/>
  <c r="Q11" i="55" s="1"/>
  <c r="P11" i="55"/>
  <c r="O11" i="55" s="1"/>
  <c r="N11" i="55"/>
  <c r="M11" i="55" s="1"/>
  <c r="K11" i="55"/>
  <c r="I11" i="55"/>
  <c r="H11" i="55" s="1"/>
  <c r="G11" i="55"/>
  <c r="F11" i="55" s="1"/>
  <c r="D11" i="55"/>
  <c r="AL10" i="55"/>
  <c r="AK10" i="55"/>
  <c r="AJ10" i="55"/>
  <c r="AI10" i="55"/>
  <c r="AH10" i="55"/>
  <c r="AG10" i="55"/>
  <c r="AF10" i="55"/>
  <c r="AE10" i="55"/>
  <c r="L10" i="55" s="1"/>
  <c r="AD10" i="55"/>
  <c r="E10" i="55" s="1"/>
  <c r="AC10" i="55"/>
  <c r="X10" i="55"/>
  <c r="W10" i="55" s="1"/>
  <c r="V10" i="55"/>
  <c r="U10" i="55" s="1"/>
  <c r="T10" i="55"/>
  <c r="S10" i="55" s="1"/>
  <c r="R10" i="55"/>
  <c r="Q10" i="55" s="1"/>
  <c r="P10" i="55"/>
  <c r="O10" i="55" s="1"/>
  <c r="N10" i="55"/>
  <c r="M10" i="55" s="1"/>
  <c r="K10" i="55"/>
  <c r="I10" i="55"/>
  <c r="H10" i="55" s="1"/>
  <c r="G10" i="55"/>
  <c r="F10" i="55" s="1"/>
  <c r="D10" i="55"/>
  <c r="AL46" i="55"/>
  <c r="AK46" i="55"/>
  <c r="AJ46" i="55"/>
  <c r="AI46" i="55"/>
  <c r="AH46" i="55"/>
  <c r="AG46" i="55"/>
  <c r="AF46" i="55"/>
  <c r="AE46" i="55"/>
  <c r="L46" i="55" s="1"/>
  <c r="AD46" i="55"/>
  <c r="E46" i="55" s="1"/>
  <c r="AC46" i="55"/>
  <c r="X46" i="55"/>
  <c r="W46" i="55" s="1"/>
  <c r="V46" i="55"/>
  <c r="U46" i="55" s="1"/>
  <c r="T46" i="55"/>
  <c r="S46" i="55" s="1"/>
  <c r="R46" i="55"/>
  <c r="Q46" i="55" s="1"/>
  <c r="P46" i="55"/>
  <c r="O46" i="55" s="1"/>
  <c r="N46" i="55"/>
  <c r="M46" i="55" s="1"/>
  <c r="K46" i="55"/>
  <c r="I46" i="55"/>
  <c r="H46" i="55" s="1"/>
  <c r="G46" i="55"/>
  <c r="F46" i="55" s="1"/>
  <c r="D46" i="55"/>
  <c r="AL45" i="55"/>
  <c r="AK45" i="55"/>
  <c r="AJ45" i="55"/>
  <c r="AI45" i="55"/>
  <c r="AH45" i="55"/>
  <c r="AG45" i="55"/>
  <c r="AF45" i="55"/>
  <c r="AE45" i="55"/>
  <c r="L45" i="55" s="1"/>
  <c r="AD45" i="55"/>
  <c r="E45" i="55" s="1"/>
  <c r="AC45" i="55"/>
  <c r="X45" i="55"/>
  <c r="W45" i="55" s="1"/>
  <c r="V45" i="55"/>
  <c r="U45" i="55" s="1"/>
  <c r="T45" i="55"/>
  <c r="S45" i="55" s="1"/>
  <c r="R45" i="55"/>
  <c r="Q45" i="55" s="1"/>
  <c r="P45" i="55"/>
  <c r="O45" i="55" s="1"/>
  <c r="N45" i="55"/>
  <c r="M45" i="55" s="1"/>
  <c r="K45" i="55"/>
  <c r="I45" i="55"/>
  <c r="H45" i="55" s="1"/>
  <c r="G45" i="55"/>
  <c r="F45" i="55" s="1"/>
  <c r="D45" i="55"/>
  <c r="AL44" i="55"/>
  <c r="AK44" i="55"/>
  <c r="AJ44" i="55"/>
  <c r="AI44" i="55"/>
  <c r="AH44" i="55"/>
  <c r="AG44" i="55"/>
  <c r="AF44" i="55"/>
  <c r="AE44" i="55"/>
  <c r="L44" i="55" s="1"/>
  <c r="AD44" i="55"/>
  <c r="E44" i="55" s="1"/>
  <c r="AC44" i="55"/>
  <c r="X44" i="55"/>
  <c r="W44" i="55" s="1"/>
  <c r="V44" i="55"/>
  <c r="U44" i="55" s="1"/>
  <c r="T44" i="55"/>
  <c r="S44" i="55" s="1"/>
  <c r="R44" i="55"/>
  <c r="Q44" i="55" s="1"/>
  <c r="P44" i="55"/>
  <c r="O44" i="55" s="1"/>
  <c r="N44" i="55"/>
  <c r="M44" i="55" s="1"/>
  <c r="K44" i="55"/>
  <c r="I44" i="55"/>
  <c r="H44" i="55" s="1"/>
  <c r="G44" i="55"/>
  <c r="F44" i="55" s="1"/>
  <c r="D44" i="55"/>
  <c r="AL43" i="55"/>
  <c r="AK43" i="55"/>
  <c r="AJ43" i="55"/>
  <c r="AI43" i="55"/>
  <c r="AH43" i="55"/>
  <c r="AG43" i="55"/>
  <c r="AF43" i="55"/>
  <c r="AE43" i="55"/>
  <c r="L43" i="55" s="1"/>
  <c r="AD43" i="55"/>
  <c r="E43" i="55" s="1"/>
  <c r="AC43" i="55"/>
  <c r="X43" i="55"/>
  <c r="W43" i="55" s="1"/>
  <c r="V43" i="55"/>
  <c r="U43" i="55" s="1"/>
  <c r="T43" i="55"/>
  <c r="S43" i="55" s="1"/>
  <c r="R43" i="55"/>
  <c r="Q43" i="55" s="1"/>
  <c r="P43" i="55"/>
  <c r="O43" i="55" s="1"/>
  <c r="N43" i="55"/>
  <c r="M43" i="55" s="1"/>
  <c r="K43" i="55"/>
  <c r="I43" i="55"/>
  <c r="H43" i="55" s="1"/>
  <c r="G43" i="55"/>
  <c r="F43" i="55" s="1"/>
  <c r="D43" i="55"/>
  <c r="AL42" i="55"/>
  <c r="AK42" i="55"/>
  <c r="AJ42" i="55"/>
  <c r="AI42" i="55"/>
  <c r="AH42" i="55"/>
  <c r="AG42" i="55"/>
  <c r="AF42" i="55"/>
  <c r="AE42" i="55"/>
  <c r="L42" i="55" s="1"/>
  <c r="AD42" i="55"/>
  <c r="E42" i="55" s="1"/>
  <c r="AC42" i="55"/>
  <c r="X42" i="55"/>
  <c r="W42" i="55" s="1"/>
  <c r="V42" i="55"/>
  <c r="U42" i="55" s="1"/>
  <c r="T42" i="55"/>
  <c r="S42" i="55" s="1"/>
  <c r="R42" i="55"/>
  <c r="Q42" i="55" s="1"/>
  <c r="P42" i="55"/>
  <c r="O42" i="55" s="1"/>
  <c r="N42" i="55"/>
  <c r="M42" i="55" s="1"/>
  <c r="K42" i="55"/>
  <c r="I42" i="55"/>
  <c r="H42" i="55" s="1"/>
  <c r="G42" i="55"/>
  <c r="F42" i="55" s="1"/>
  <c r="D42" i="55"/>
  <c r="AL41" i="55"/>
  <c r="AK41" i="55"/>
  <c r="AJ41" i="55"/>
  <c r="AI41" i="55"/>
  <c r="AH41" i="55"/>
  <c r="AG41" i="55"/>
  <c r="AF41" i="55"/>
  <c r="AE41" i="55"/>
  <c r="L41" i="55" s="1"/>
  <c r="AD41" i="55"/>
  <c r="E41" i="55" s="1"/>
  <c r="AC41" i="55"/>
  <c r="X41" i="55"/>
  <c r="W41" i="55" s="1"/>
  <c r="V41" i="55"/>
  <c r="U41" i="55" s="1"/>
  <c r="T41" i="55"/>
  <c r="S41" i="55" s="1"/>
  <c r="R41" i="55"/>
  <c r="Q41" i="55" s="1"/>
  <c r="P41" i="55"/>
  <c r="O41" i="55" s="1"/>
  <c r="N41" i="55"/>
  <c r="M41" i="55" s="1"/>
  <c r="K41" i="55"/>
  <c r="I41" i="55"/>
  <c r="H41" i="55" s="1"/>
  <c r="G41" i="55"/>
  <c r="F41" i="55" s="1"/>
  <c r="D41" i="55"/>
  <c r="AL40" i="55"/>
  <c r="AK40" i="55"/>
  <c r="AJ40" i="55"/>
  <c r="AI40" i="55"/>
  <c r="AH40" i="55"/>
  <c r="AG40" i="55"/>
  <c r="AF40" i="55"/>
  <c r="AE40" i="55"/>
  <c r="L40" i="55" s="1"/>
  <c r="AD40" i="55"/>
  <c r="E40" i="55" s="1"/>
  <c r="AC40" i="55"/>
  <c r="X40" i="55"/>
  <c r="W40" i="55" s="1"/>
  <c r="V40" i="55"/>
  <c r="U40" i="55" s="1"/>
  <c r="T40" i="55"/>
  <c r="S40" i="55" s="1"/>
  <c r="R40" i="55"/>
  <c r="Q40" i="55" s="1"/>
  <c r="P40" i="55"/>
  <c r="O40" i="55" s="1"/>
  <c r="N40" i="55"/>
  <c r="M40" i="55" s="1"/>
  <c r="K40" i="55"/>
  <c r="I40" i="55"/>
  <c r="H40" i="55" s="1"/>
  <c r="G40" i="55"/>
  <c r="F40" i="55" s="1"/>
  <c r="D40" i="55"/>
  <c r="AL39" i="55"/>
  <c r="AK39" i="55"/>
  <c r="AJ39" i="55"/>
  <c r="AI39" i="55"/>
  <c r="AH39" i="55"/>
  <c r="AG39" i="55"/>
  <c r="AF39" i="55"/>
  <c r="AE39" i="55"/>
  <c r="L39" i="55" s="1"/>
  <c r="AD39" i="55"/>
  <c r="E39" i="55" s="1"/>
  <c r="AC39" i="55"/>
  <c r="X39" i="55"/>
  <c r="W39" i="55" s="1"/>
  <c r="V39" i="55"/>
  <c r="U39" i="55" s="1"/>
  <c r="T39" i="55"/>
  <c r="S39" i="55" s="1"/>
  <c r="R39" i="55"/>
  <c r="Q39" i="55" s="1"/>
  <c r="P39" i="55"/>
  <c r="O39" i="55" s="1"/>
  <c r="N39" i="55"/>
  <c r="M39" i="55" s="1"/>
  <c r="K39" i="55"/>
  <c r="I39" i="55"/>
  <c r="H39" i="55" s="1"/>
  <c r="G39" i="55"/>
  <c r="F39" i="55" s="1"/>
  <c r="D39" i="55"/>
  <c r="AL38" i="55"/>
  <c r="AK38" i="55"/>
  <c r="AJ38" i="55"/>
  <c r="AI38" i="55"/>
  <c r="AH38" i="55"/>
  <c r="AG38" i="55"/>
  <c r="AF38" i="55"/>
  <c r="AE38" i="55"/>
  <c r="L38" i="55" s="1"/>
  <c r="AD38" i="55"/>
  <c r="E38" i="55" s="1"/>
  <c r="AC38" i="55"/>
  <c r="X38" i="55"/>
  <c r="W38" i="55" s="1"/>
  <c r="V38" i="55"/>
  <c r="U38" i="55" s="1"/>
  <c r="T38" i="55"/>
  <c r="S38" i="55" s="1"/>
  <c r="R38" i="55"/>
  <c r="Q38" i="55" s="1"/>
  <c r="P38" i="55"/>
  <c r="O38" i="55" s="1"/>
  <c r="N38" i="55"/>
  <c r="M38" i="55" s="1"/>
  <c r="K38" i="55"/>
  <c r="I38" i="55"/>
  <c r="H38" i="55" s="1"/>
  <c r="G38" i="55"/>
  <c r="F38" i="55" s="1"/>
  <c r="D38" i="55"/>
  <c r="AL37" i="55"/>
  <c r="AK37" i="55"/>
  <c r="AJ37" i="55"/>
  <c r="AI37" i="55"/>
  <c r="AH37" i="55"/>
  <c r="AG37" i="55"/>
  <c r="AF37" i="55"/>
  <c r="AE37" i="55"/>
  <c r="L37" i="55" s="1"/>
  <c r="AD37" i="55"/>
  <c r="E37" i="55" s="1"/>
  <c r="AC37" i="55"/>
  <c r="X37" i="55"/>
  <c r="W37" i="55" s="1"/>
  <c r="V37" i="55"/>
  <c r="U37" i="55" s="1"/>
  <c r="T37" i="55"/>
  <c r="S37" i="55" s="1"/>
  <c r="R37" i="55"/>
  <c r="Q37" i="55" s="1"/>
  <c r="P37" i="55"/>
  <c r="O37" i="55" s="1"/>
  <c r="N37" i="55"/>
  <c r="M37" i="55" s="1"/>
  <c r="K37" i="55"/>
  <c r="I37" i="55"/>
  <c r="H37" i="55" s="1"/>
  <c r="G37" i="55"/>
  <c r="F37" i="55" s="1"/>
  <c r="D37" i="55"/>
  <c r="AL36" i="55"/>
  <c r="AK36" i="55"/>
  <c r="AJ36" i="55"/>
  <c r="AI36" i="55"/>
  <c r="AH36" i="55"/>
  <c r="AG36" i="55"/>
  <c r="AF36" i="55"/>
  <c r="AE36" i="55"/>
  <c r="L36" i="55" s="1"/>
  <c r="AD36" i="55"/>
  <c r="E36" i="55" s="1"/>
  <c r="AC36" i="55"/>
  <c r="X36" i="55"/>
  <c r="W36" i="55" s="1"/>
  <c r="V36" i="55"/>
  <c r="U36" i="55" s="1"/>
  <c r="T36" i="55"/>
  <c r="S36" i="55" s="1"/>
  <c r="R36" i="55"/>
  <c r="Q36" i="55" s="1"/>
  <c r="P36" i="55"/>
  <c r="O36" i="55" s="1"/>
  <c r="N36" i="55"/>
  <c r="M36" i="55" s="1"/>
  <c r="K36" i="55"/>
  <c r="I36" i="55"/>
  <c r="H36" i="55" s="1"/>
  <c r="G36" i="55"/>
  <c r="F36" i="55" s="1"/>
  <c r="D36" i="55"/>
  <c r="AL35" i="55"/>
  <c r="AK35" i="55"/>
  <c r="AJ35" i="55"/>
  <c r="AI35" i="55"/>
  <c r="AH35" i="55"/>
  <c r="AG35" i="55"/>
  <c r="AF35" i="55"/>
  <c r="AE35" i="55"/>
  <c r="L35" i="55" s="1"/>
  <c r="AD35" i="55"/>
  <c r="E35" i="55" s="1"/>
  <c r="AC35" i="55"/>
  <c r="X35" i="55"/>
  <c r="W35" i="55" s="1"/>
  <c r="V35" i="55"/>
  <c r="U35" i="55" s="1"/>
  <c r="T35" i="55"/>
  <c r="S35" i="55" s="1"/>
  <c r="R35" i="55"/>
  <c r="Q35" i="55" s="1"/>
  <c r="P35" i="55"/>
  <c r="O35" i="55" s="1"/>
  <c r="N35" i="55"/>
  <c r="M35" i="55" s="1"/>
  <c r="K35" i="55"/>
  <c r="I35" i="55"/>
  <c r="H35" i="55" s="1"/>
  <c r="G35" i="55"/>
  <c r="F35" i="55" s="1"/>
  <c r="D35" i="55"/>
  <c r="AL34" i="55"/>
  <c r="AK34" i="55"/>
  <c r="AJ34" i="55"/>
  <c r="AI34" i="55"/>
  <c r="AH34" i="55"/>
  <c r="AG34" i="55"/>
  <c r="AF34" i="55"/>
  <c r="AE34" i="55"/>
  <c r="L34" i="55" s="1"/>
  <c r="AD34" i="55"/>
  <c r="E34" i="55" s="1"/>
  <c r="AC34" i="55"/>
  <c r="X34" i="55"/>
  <c r="W34" i="55" s="1"/>
  <c r="V34" i="55"/>
  <c r="U34" i="55" s="1"/>
  <c r="T34" i="55"/>
  <c r="S34" i="55" s="1"/>
  <c r="R34" i="55"/>
  <c r="Q34" i="55" s="1"/>
  <c r="P34" i="55"/>
  <c r="O34" i="55" s="1"/>
  <c r="N34" i="55"/>
  <c r="M34" i="55" s="1"/>
  <c r="K34" i="55"/>
  <c r="I34" i="55"/>
  <c r="H34" i="55" s="1"/>
  <c r="G34" i="55"/>
  <c r="F34" i="55" s="1"/>
  <c r="D34" i="55"/>
  <c r="AL33" i="55"/>
  <c r="AK33" i="55"/>
  <c r="AJ33" i="55"/>
  <c r="AI33" i="55"/>
  <c r="AH33" i="55"/>
  <c r="AG33" i="55"/>
  <c r="AF33" i="55"/>
  <c r="AE33" i="55"/>
  <c r="L33" i="55" s="1"/>
  <c r="AD33" i="55"/>
  <c r="E33" i="55" s="1"/>
  <c r="AC33" i="55"/>
  <c r="X33" i="55"/>
  <c r="W33" i="55" s="1"/>
  <c r="V33" i="55"/>
  <c r="U33" i="55" s="1"/>
  <c r="T33" i="55"/>
  <c r="S33" i="55" s="1"/>
  <c r="R33" i="55"/>
  <c r="Q33" i="55" s="1"/>
  <c r="P33" i="55"/>
  <c r="O33" i="55" s="1"/>
  <c r="N33" i="55"/>
  <c r="M33" i="55" s="1"/>
  <c r="K33" i="55"/>
  <c r="I33" i="55"/>
  <c r="H33" i="55" s="1"/>
  <c r="G33" i="55"/>
  <c r="F33" i="55" s="1"/>
  <c r="D33" i="55"/>
  <c r="AL32" i="55"/>
  <c r="AK32" i="55"/>
  <c r="AJ32" i="55"/>
  <c r="AI32" i="55"/>
  <c r="AH32" i="55"/>
  <c r="AG32" i="55"/>
  <c r="AF32" i="55"/>
  <c r="AE32" i="55"/>
  <c r="L32" i="55" s="1"/>
  <c r="AD32" i="55"/>
  <c r="E32" i="55" s="1"/>
  <c r="AC32" i="55"/>
  <c r="X32" i="55"/>
  <c r="W32" i="55" s="1"/>
  <c r="V32" i="55"/>
  <c r="U32" i="55" s="1"/>
  <c r="T32" i="55"/>
  <c r="S32" i="55" s="1"/>
  <c r="R32" i="55"/>
  <c r="Q32" i="55" s="1"/>
  <c r="P32" i="55"/>
  <c r="O32" i="55" s="1"/>
  <c r="N32" i="55"/>
  <c r="M32" i="55" s="1"/>
  <c r="K32" i="55"/>
  <c r="I32" i="55"/>
  <c r="H32" i="55" s="1"/>
  <c r="G32" i="55"/>
  <c r="F32" i="55" s="1"/>
  <c r="D32" i="55"/>
  <c r="AL31" i="55"/>
  <c r="AK31" i="55"/>
  <c r="AJ31" i="55"/>
  <c r="AI31" i="55"/>
  <c r="AH31" i="55"/>
  <c r="AG31" i="55"/>
  <c r="AF31" i="55"/>
  <c r="AE31" i="55"/>
  <c r="L31" i="55" s="1"/>
  <c r="AD31" i="55"/>
  <c r="E31" i="55" s="1"/>
  <c r="AC31" i="55"/>
  <c r="X31" i="55"/>
  <c r="W31" i="55" s="1"/>
  <c r="V31" i="55"/>
  <c r="U31" i="55" s="1"/>
  <c r="T31" i="55"/>
  <c r="S31" i="55" s="1"/>
  <c r="R31" i="55"/>
  <c r="Q31" i="55" s="1"/>
  <c r="P31" i="55"/>
  <c r="O31" i="55" s="1"/>
  <c r="N31" i="55"/>
  <c r="M31" i="55" s="1"/>
  <c r="K31" i="55"/>
  <c r="I31" i="55"/>
  <c r="H31" i="55" s="1"/>
  <c r="G31" i="55"/>
  <c r="F31" i="55" s="1"/>
  <c r="D31" i="55"/>
  <c r="AL30" i="55"/>
  <c r="AK30" i="55"/>
  <c r="AJ30" i="55"/>
  <c r="AI30" i="55"/>
  <c r="AH30" i="55"/>
  <c r="AG30" i="55"/>
  <c r="AF30" i="55"/>
  <c r="AE30" i="55"/>
  <c r="L30" i="55" s="1"/>
  <c r="AD30" i="55"/>
  <c r="E30" i="55" s="1"/>
  <c r="AC30" i="55"/>
  <c r="X30" i="55"/>
  <c r="W30" i="55" s="1"/>
  <c r="V30" i="55"/>
  <c r="U30" i="55" s="1"/>
  <c r="T30" i="55"/>
  <c r="S30" i="55" s="1"/>
  <c r="R30" i="55"/>
  <c r="Q30" i="55" s="1"/>
  <c r="P30" i="55"/>
  <c r="O30" i="55" s="1"/>
  <c r="N30" i="55"/>
  <c r="M30" i="55" s="1"/>
  <c r="K30" i="55"/>
  <c r="I30" i="55"/>
  <c r="H30" i="55" s="1"/>
  <c r="G30" i="55"/>
  <c r="F30" i="55" s="1"/>
  <c r="D30" i="55"/>
  <c r="AL29" i="55"/>
  <c r="AK29" i="55"/>
  <c r="AJ29" i="55"/>
  <c r="AI29" i="55"/>
  <c r="AH29" i="55"/>
  <c r="AG29" i="55"/>
  <c r="AF29" i="55"/>
  <c r="AE29" i="55"/>
  <c r="L29" i="55" s="1"/>
  <c r="AD29" i="55"/>
  <c r="E29" i="55" s="1"/>
  <c r="AC29" i="55"/>
  <c r="X29" i="55"/>
  <c r="W29" i="55" s="1"/>
  <c r="V29" i="55"/>
  <c r="U29" i="55" s="1"/>
  <c r="T29" i="55"/>
  <c r="S29" i="55" s="1"/>
  <c r="R29" i="55"/>
  <c r="Q29" i="55" s="1"/>
  <c r="P29" i="55"/>
  <c r="O29" i="55" s="1"/>
  <c r="N29" i="55"/>
  <c r="M29" i="55" s="1"/>
  <c r="K29" i="55"/>
  <c r="I29" i="55"/>
  <c r="H29" i="55" s="1"/>
  <c r="G29" i="55"/>
  <c r="F29" i="55" s="1"/>
  <c r="D29" i="55"/>
  <c r="AL28" i="55"/>
  <c r="AK28" i="55"/>
  <c r="AJ28" i="55"/>
  <c r="AI28" i="55"/>
  <c r="AH28" i="55"/>
  <c r="AG28" i="55"/>
  <c r="AF28" i="55"/>
  <c r="AE28" i="55"/>
  <c r="L28" i="55" s="1"/>
  <c r="AD28" i="55"/>
  <c r="E28" i="55" s="1"/>
  <c r="AC28" i="55"/>
  <c r="X28" i="55"/>
  <c r="W28" i="55" s="1"/>
  <c r="V28" i="55"/>
  <c r="U28" i="55" s="1"/>
  <c r="T28" i="55"/>
  <c r="S28" i="55" s="1"/>
  <c r="R28" i="55"/>
  <c r="Q28" i="55" s="1"/>
  <c r="P28" i="55"/>
  <c r="O28" i="55" s="1"/>
  <c r="N28" i="55"/>
  <c r="M28" i="55" s="1"/>
  <c r="K28" i="55"/>
  <c r="I28" i="55"/>
  <c r="H28" i="55" s="1"/>
  <c r="G28" i="55"/>
  <c r="F28" i="55" s="1"/>
  <c r="D28" i="55"/>
  <c r="AL27" i="55"/>
  <c r="AK27" i="55"/>
  <c r="AJ27" i="55"/>
  <c r="AI27" i="55"/>
  <c r="AH27" i="55"/>
  <c r="AG27" i="55"/>
  <c r="AF27" i="55"/>
  <c r="AE27" i="55"/>
  <c r="L27" i="55" s="1"/>
  <c r="AD27" i="55"/>
  <c r="E27" i="55" s="1"/>
  <c r="AC27" i="55"/>
  <c r="X27" i="55"/>
  <c r="W27" i="55" s="1"/>
  <c r="V27" i="55"/>
  <c r="U27" i="55" s="1"/>
  <c r="T27" i="55"/>
  <c r="S27" i="55" s="1"/>
  <c r="R27" i="55"/>
  <c r="Q27" i="55" s="1"/>
  <c r="P27" i="55"/>
  <c r="O27" i="55" s="1"/>
  <c r="N27" i="55"/>
  <c r="M27" i="55" s="1"/>
  <c r="K27" i="55"/>
  <c r="I27" i="55"/>
  <c r="H27" i="55" s="1"/>
  <c r="G27" i="55"/>
  <c r="F27" i="55" s="1"/>
  <c r="D27" i="55"/>
  <c r="AL26" i="54"/>
  <c r="AK26" i="54"/>
  <c r="AJ26" i="54"/>
  <c r="AI26" i="54"/>
  <c r="AH26" i="54"/>
  <c r="AG26" i="54"/>
  <c r="AF26" i="54"/>
  <c r="AE26" i="54"/>
  <c r="L26" i="54" s="1"/>
  <c r="AD26" i="54"/>
  <c r="E26" i="54" s="1"/>
  <c r="AC26" i="54"/>
  <c r="X26" i="54"/>
  <c r="W26" i="54" s="1"/>
  <c r="V26" i="54"/>
  <c r="U26" i="54" s="1"/>
  <c r="T26" i="54"/>
  <c r="S26" i="54" s="1"/>
  <c r="R26" i="54"/>
  <c r="Q26" i="54" s="1"/>
  <c r="P26" i="54"/>
  <c r="O26" i="54" s="1"/>
  <c r="N26" i="54"/>
  <c r="M26" i="54" s="1"/>
  <c r="K26" i="54"/>
  <c r="I26" i="54"/>
  <c r="H26" i="54" s="1"/>
  <c r="G26" i="54"/>
  <c r="F26" i="54" s="1"/>
  <c r="D26" i="54"/>
  <c r="AL25" i="54"/>
  <c r="AK25" i="54"/>
  <c r="AJ25" i="54"/>
  <c r="AI25" i="54"/>
  <c r="AH25" i="54"/>
  <c r="AG25" i="54"/>
  <c r="AF25" i="54"/>
  <c r="AE25" i="54"/>
  <c r="L25" i="54" s="1"/>
  <c r="AD25" i="54"/>
  <c r="E25" i="54" s="1"/>
  <c r="AC25" i="54"/>
  <c r="X25" i="54"/>
  <c r="W25" i="54" s="1"/>
  <c r="V25" i="54"/>
  <c r="U25" i="54" s="1"/>
  <c r="T25" i="54"/>
  <c r="S25" i="54" s="1"/>
  <c r="R25" i="54"/>
  <c r="Q25" i="54" s="1"/>
  <c r="P25" i="54"/>
  <c r="O25" i="54" s="1"/>
  <c r="N25" i="54"/>
  <c r="M25" i="54" s="1"/>
  <c r="K25" i="54"/>
  <c r="I25" i="54"/>
  <c r="H25" i="54"/>
  <c r="G25" i="54"/>
  <c r="F25" i="54" s="1"/>
  <c r="D25" i="54"/>
  <c r="AL24" i="54"/>
  <c r="AK24" i="54"/>
  <c r="AJ24" i="54"/>
  <c r="AI24" i="54"/>
  <c r="AH24" i="54"/>
  <c r="AG24" i="54"/>
  <c r="AF24" i="54"/>
  <c r="AE24" i="54"/>
  <c r="L24" i="54" s="1"/>
  <c r="AD24" i="54"/>
  <c r="E24" i="54" s="1"/>
  <c r="AC24" i="54"/>
  <c r="X24" i="54"/>
  <c r="W24" i="54" s="1"/>
  <c r="V24" i="54"/>
  <c r="U24" i="54" s="1"/>
  <c r="T24" i="54"/>
  <c r="S24" i="54" s="1"/>
  <c r="R24" i="54"/>
  <c r="Q24" i="54" s="1"/>
  <c r="P24" i="54"/>
  <c r="O24" i="54" s="1"/>
  <c r="N24" i="54"/>
  <c r="M24" i="54" s="1"/>
  <c r="K24" i="54"/>
  <c r="I24" i="54"/>
  <c r="H24" i="54" s="1"/>
  <c r="G24" i="54"/>
  <c r="F24" i="54" s="1"/>
  <c r="D24" i="54"/>
  <c r="AL23" i="54"/>
  <c r="AK23" i="54"/>
  <c r="AJ23" i="54"/>
  <c r="AI23" i="54"/>
  <c r="AH23" i="54"/>
  <c r="AG23" i="54"/>
  <c r="AF23" i="54"/>
  <c r="AE23" i="54"/>
  <c r="L23" i="54" s="1"/>
  <c r="AD23" i="54"/>
  <c r="E23" i="54" s="1"/>
  <c r="AC23" i="54"/>
  <c r="X23" i="54"/>
  <c r="W23" i="54" s="1"/>
  <c r="V23" i="54"/>
  <c r="U23" i="54" s="1"/>
  <c r="T23" i="54"/>
  <c r="S23" i="54" s="1"/>
  <c r="R23" i="54"/>
  <c r="Q23" i="54" s="1"/>
  <c r="P23" i="54"/>
  <c r="O23" i="54" s="1"/>
  <c r="N23" i="54"/>
  <c r="M23" i="54" s="1"/>
  <c r="K23" i="54"/>
  <c r="I23" i="54"/>
  <c r="H23" i="54" s="1"/>
  <c r="G23" i="54"/>
  <c r="F23" i="54" s="1"/>
  <c r="D23" i="54"/>
  <c r="AL22" i="54"/>
  <c r="AK22" i="54"/>
  <c r="AJ22" i="54"/>
  <c r="AI22" i="54"/>
  <c r="AH22" i="54"/>
  <c r="AG22" i="54"/>
  <c r="AF22" i="54"/>
  <c r="AE22" i="54"/>
  <c r="L22" i="54" s="1"/>
  <c r="AD22" i="54"/>
  <c r="E22" i="54" s="1"/>
  <c r="AC22" i="54"/>
  <c r="X22" i="54"/>
  <c r="W22" i="54" s="1"/>
  <c r="V22" i="54"/>
  <c r="U22" i="54" s="1"/>
  <c r="T22" i="54"/>
  <c r="S22" i="54" s="1"/>
  <c r="R22" i="54"/>
  <c r="Q22" i="54" s="1"/>
  <c r="P22" i="54"/>
  <c r="O22" i="54" s="1"/>
  <c r="N22" i="54"/>
  <c r="M22" i="54" s="1"/>
  <c r="K22" i="54"/>
  <c r="I22" i="54"/>
  <c r="H22" i="54" s="1"/>
  <c r="G22" i="54"/>
  <c r="F22" i="54" s="1"/>
  <c r="D22" i="54"/>
  <c r="AL21" i="54"/>
  <c r="AK21" i="54"/>
  <c r="AJ21" i="54"/>
  <c r="AI21" i="54"/>
  <c r="AH21" i="54"/>
  <c r="AG21" i="54"/>
  <c r="AF21" i="54"/>
  <c r="AE21" i="54"/>
  <c r="L21" i="54" s="1"/>
  <c r="AD21" i="54"/>
  <c r="E21" i="54" s="1"/>
  <c r="AC21" i="54"/>
  <c r="X21" i="54"/>
  <c r="W21" i="54" s="1"/>
  <c r="V21" i="54"/>
  <c r="U21" i="54" s="1"/>
  <c r="T21" i="54"/>
  <c r="S21" i="54" s="1"/>
  <c r="R21" i="54"/>
  <c r="Q21" i="54" s="1"/>
  <c r="P21" i="54"/>
  <c r="O21" i="54" s="1"/>
  <c r="N21" i="54"/>
  <c r="M21" i="54" s="1"/>
  <c r="K21" i="54"/>
  <c r="I21" i="54"/>
  <c r="H21" i="54" s="1"/>
  <c r="G21" i="54"/>
  <c r="F21" i="54" s="1"/>
  <c r="D21" i="54"/>
  <c r="AL20" i="54"/>
  <c r="AK20" i="54"/>
  <c r="AJ20" i="54"/>
  <c r="AI20" i="54"/>
  <c r="AH20" i="54"/>
  <c r="AG20" i="54"/>
  <c r="AF20" i="54"/>
  <c r="AE20" i="54"/>
  <c r="L20" i="54" s="1"/>
  <c r="AD20" i="54"/>
  <c r="E20" i="54" s="1"/>
  <c r="AC20" i="54"/>
  <c r="X20" i="54"/>
  <c r="W20" i="54" s="1"/>
  <c r="V20" i="54"/>
  <c r="U20" i="54" s="1"/>
  <c r="T20" i="54"/>
  <c r="S20" i="54" s="1"/>
  <c r="R20" i="54"/>
  <c r="Q20" i="54" s="1"/>
  <c r="P20" i="54"/>
  <c r="O20" i="54" s="1"/>
  <c r="N20" i="54"/>
  <c r="M20" i="54" s="1"/>
  <c r="K20" i="54"/>
  <c r="I20" i="54"/>
  <c r="H20" i="54" s="1"/>
  <c r="G20" i="54"/>
  <c r="F20" i="54" s="1"/>
  <c r="D20" i="54"/>
  <c r="AL19" i="54"/>
  <c r="AK19" i="54"/>
  <c r="AJ19" i="54"/>
  <c r="AI19" i="54"/>
  <c r="AH19" i="54"/>
  <c r="AG19" i="54"/>
  <c r="AF19" i="54"/>
  <c r="AE19" i="54"/>
  <c r="L19" i="54" s="1"/>
  <c r="AD19" i="54"/>
  <c r="E19" i="54" s="1"/>
  <c r="AC19" i="54"/>
  <c r="X19" i="54"/>
  <c r="W19" i="54" s="1"/>
  <c r="V19" i="54"/>
  <c r="U19" i="54" s="1"/>
  <c r="T19" i="54"/>
  <c r="S19" i="54" s="1"/>
  <c r="R19" i="54"/>
  <c r="Q19" i="54" s="1"/>
  <c r="P19" i="54"/>
  <c r="O19" i="54" s="1"/>
  <c r="N19" i="54"/>
  <c r="M19" i="54" s="1"/>
  <c r="K19" i="54"/>
  <c r="I19" i="54"/>
  <c r="H19" i="54" s="1"/>
  <c r="G19" i="54"/>
  <c r="F19" i="54" s="1"/>
  <c r="D19" i="54"/>
  <c r="AL18" i="54"/>
  <c r="AK18" i="54"/>
  <c r="AJ18" i="54"/>
  <c r="AI18" i="54"/>
  <c r="AH18" i="54"/>
  <c r="AG18" i="54"/>
  <c r="AF18" i="54"/>
  <c r="AE18" i="54"/>
  <c r="L18" i="54" s="1"/>
  <c r="AD18" i="54"/>
  <c r="E18" i="54" s="1"/>
  <c r="AC18" i="54"/>
  <c r="X18" i="54"/>
  <c r="W18" i="54" s="1"/>
  <c r="V18" i="54"/>
  <c r="U18" i="54" s="1"/>
  <c r="T18" i="54"/>
  <c r="S18" i="54" s="1"/>
  <c r="R18" i="54"/>
  <c r="Q18" i="54" s="1"/>
  <c r="P18" i="54"/>
  <c r="O18" i="54" s="1"/>
  <c r="N18" i="54"/>
  <c r="M18" i="54" s="1"/>
  <c r="K18" i="54"/>
  <c r="I18" i="54"/>
  <c r="H18" i="54" s="1"/>
  <c r="G18" i="54"/>
  <c r="F18" i="54" s="1"/>
  <c r="D18" i="54"/>
  <c r="AL17" i="54"/>
  <c r="AK17" i="54"/>
  <c r="AJ17" i="54"/>
  <c r="AI17" i="54"/>
  <c r="AH17" i="54"/>
  <c r="AG17" i="54"/>
  <c r="AF17" i="54"/>
  <c r="AE17" i="54"/>
  <c r="L17" i="54" s="1"/>
  <c r="AD17" i="54"/>
  <c r="E17" i="54" s="1"/>
  <c r="AC17" i="54"/>
  <c r="X17" i="54"/>
  <c r="W17" i="54"/>
  <c r="V17" i="54"/>
  <c r="U17" i="54" s="1"/>
  <c r="T17" i="54"/>
  <c r="S17" i="54" s="1"/>
  <c r="R17" i="54"/>
  <c r="Q17" i="54" s="1"/>
  <c r="P17" i="54"/>
  <c r="O17" i="54" s="1"/>
  <c r="N17" i="54"/>
  <c r="M17" i="54" s="1"/>
  <c r="K17" i="54"/>
  <c r="I17" i="54"/>
  <c r="H17" i="54" s="1"/>
  <c r="G17" i="54"/>
  <c r="F17" i="54" s="1"/>
  <c r="D17" i="54"/>
  <c r="AL16" i="54"/>
  <c r="AK16" i="54"/>
  <c r="AJ16" i="54"/>
  <c r="AI16" i="54"/>
  <c r="AH16" i="54"/>
  <c r="AG16" i="54"/>
  <c r="AF16" i="54"/>
  <c r="AE16" i="54"/>
  <c r="L16" i="54" s="1"/>
  <c r="AD16" i="54"/>
  <c r="E16" i="54" s="1"/>
  <c r="AC16" i="54"/>
  <c r="X16" i="54"/>
  <c r="W16" i="54" s="1"/>
  <c r="V16" i="54"/>
  <c r="U16" i="54" s="1"/>
  <c r="T16" i="54"/>
  <c r="S16" i="54" s="1"/>
  <c r="R16" i="54"/>
  <c r="Q16" i="54" s="1"/>
  <c r="P16" i="54"/>
  <c r="O16" i="54" s="1"/>
  <c r="N16" i="54"/>
  <c r="M16" i="54" s="1"/>
  <c r="K16" i="54"/>
  <c r="I16" i="54"/>
  <c r="H16" i="54" s="1"/>
  <c r="G16" i="54"/>
  <c r="F16" i="54" s="1"/>
  <c r="D16" i="54"/>
  <c r="AL15" i="54"/>
  <c r="AK15" i="54"/>
  <c r="AJ15" i="54"/>
  <c r="AI15" i="54"/>
  <c r="AH15" i="54"/>
  <c r="AG15" i="54"/>
  <c r="AF15" i="54"/>
  <c r="AE15" i="54"/>
  <c r="L15" i="54" s="1"/>
  <c r="AD15" i="54"/>
  <c r="E15" i="54" s="1"/>
  <c r="AC15" i="54"/>
  <c r="X15" i="54"/>
  <c r="W15" i="54" s="1"/>
  <c r="V15" i="54"/>
  <c r="U15" i="54" s="1"/>
  <c r="T15" i="54"/>
  <c r="S15" i="54" s="1"/>
  <c r="R15" i="54"/>
  <c r="Q15" i="54" s="1"/>
  <c r="P15" i="54"/>
  <c r="O15" i="54" s="1"/>
  <c r="N15" i="54"/>
  <c r="M15" i="54" s="1"/>
  <c r="K15" i="54"/>
  <c r="I15" i="54"/>
  <c r="H15" i="54" s="1"/>
  <c r="G15" i="54"/>
  <c r="F15" i="54" s="1"/>
  <c r="D15" i="54"/>
  <c r="AL14" i="54"/>
  <c r="AK14" i="54"/>
  <c r="AJ14" i="54"/>
  <c r="AI14" i="54"/>
  <c r="AH14" i="54"/>
  <c r="AG14" i="54"/>
  <c r="AF14" i="54"/>
  <c r="AE14" i="54"/>
  <c r="L14" i="54" s="1"/>
  <c r="AD14" i="54"/>
  <c r="E14" i="54" s="1"/>
  <c r="AC14" i="54"/>
  <c r="X14" i="54"/>
  <c r="W14" i="54" s="1"/>
  <c r="V14" i="54"/>
  <c r="U14" i="54" s="1"/>
  <c r="T14" i="54"/>
  <c r="S14" i="54" s="1"/>
  <c r="R14" i="54"/>
  <c r="Q14" i="54" s="1"/>
  <c r="P14" i="54"/>
  <c r="O14" i="54" s="1"/>
  <c r="N14" i="54"/>
  <c r="M14" i="54" s="1"/>
  <c r="K14" i="54"/>
  <c r="I14" i="54"/>
  <c r="H14" i="54" s="1"/>
  <c r="G14" i="54"/>
  <c r="F14" i="54" s="1"/>
  <c r="D14" i="54"/>
  <c r="AL13" i="54"/>
  <c r="AK13" i="54"/>
  <c r="AJ13" i="54"/>
  <c r="AI13" i="54"/>
  <c r="AH13" i="54"/>
  <c r="AG13" i="54"/>
  <c r="AF13" i="54"/>
  <c r="AE13" i="54"/>
  <c r="L13" i="54" s="1"/>
  <c r="AD13" i="54"/>
  <c r="E13" i="54" s="1"/>
  <c r="AC13" i="54"/>
  <c r="X13" i="54"/>
  <c r="W13" i="54" s="1"/>
  <c r="V13" i="54"/>
  <c r="U13" i="54" s="1"/>
  <c r="T13" i="54"/>
  <c r="S13" i="54" s="1"/>
  <c r="R13" i="54"/>
  <c r="Q13" i="54" s="1"/>
  <c r="P13" i="54"/>
  <c r="O13" i="54" s="1"/>
  <c r="N13" i="54"/>
  <c r="M13" i="54" s="1"/>
  <c r="K13" i="54"/>
  <c r="I13" i="54"/>
  <c r="H13" i="54" s="1"/>
  <c r="G13" i="54"/>
  <c r="F13" i="54" s="1"/>
  <c r="D13" i="54"/>
  <c r="AL12" i="54"/>
  <c r="AK12" i="54"/>
  <c r="AJ12" i="54"/>
  <c r="AI12" i="54"/>
  <c r="AH12" i="54"/>
  <c r="AG12" i="54"/>
  <c r="AF12" i="54"/>
  <c r="AE12" i="54"/>
  <c r="L12" i="54" s="1"/>
  <c r="AD12" i="54"/>
  <c r="E12" i="54" s="1"/>
  <c r="AC12" i="54"/>
  <c r="X12" i="54"/>
  <c r="W12" i="54" s="1"/>
  <c r="V12" i="54"/>
  <c r="U12" i="54" s="1"/>
  <c r="T12" i="54"/>
  <c r="S12" i="54" s="1"/>
  <c r="R12" i="54"/>
  <c r="Q12" i="54" s="1"/>
  <c r="P12" i="54"/>
  <c r="O12" i="54" s="1"/>
  <c r="N12" i="54"/>
  <c r="M12" i="54" s="1"/>
  <c r="K12" i="54"/>
  <c r="I12" i="54"/>
  <c r="H12" i="54" s="1"/>
  <c r="G12" i="54"/>
  <c r="F12" i="54" s="1"/>
  <c r="D12" i="54"/>
  <c r="AL11" i="54"/>
  <c r="AK11" i="54"/>
  <c r="AJ11" i="54"/>
  <c r="AI11" i="54"/>
  <c r="AH11" i="54"/>
  <c r="AG11" i="54"/>
  <c r="AF11" i="54"/>
  <c r="AE11" i="54"/>
  <c r="L11" i="54" s="1"/>
  <c r="AD11" i="54"/>
  <c r="E11" i="54" s="1"/>
  <c r="AC11" i="54"/>
  <c r="X11" i="54"/>
  <c r="W11" i="54" s="1"/>
  <c r="V11" i="54"/>
  <c r="U11" i="54" s="1"/>
  <c r="T11" i="54"/>
  <c r="S11" i="54" s="1"/>
  <c r="R11" i="54"/>
  <c r="Q11" i="54" s="1"/>
  <c r="P11" i="54"/>
  <c r="O11" i="54" s="1"/>
  <c r="N11" i="54"/>
  <c r="M11" i="54" s="1"/>
  <c r="K11" i="54"/>
  <c r="I11" i="54"/>
  <c r="H11" i="54" s="1"/>
  <c r="G11" i="54"/>
  <c r="F11" i="54" s="1"/>
  <c r="D11" i="54"/>
  <c r="AL10" i="54"/>
  <c r="AK10" i="54"/>
  <c r="AJ10" i="54"/>
  <c r="AI10" i="54"/>
  <c r="AH10" i="54"/>
  <c r="AG10" i="54"/>
  <c r="AF10" i="54"/>
  <c r="AE10" i="54"/>
  <c r="L10" i="54" s="1"/>
  <c r="AD10" i="54"/>
  <c r="E10" i="54" s="1"/>
  <c r="AC10" i="54"/>
  <c r="X10" i="54"/>
  <c r="W10" i="54" s="1"/>
  <c r="V10" i="54"/>
  <c r="U10" i="54" s="1"/>
  <c r="T10" i="54"/>
  <c r="S10" i="54" s="1"/>
  <c r="R10" i="54"/>
  <c r="Q10" i="54" s="1"/>
  <c r="P10" i="54"/>
  <c r="O10" i="54" s="1"/>
  <c r="N10" i="54"/>
  <c r="M10" i="54" s="1"/>
  <c r="K10" i="54"/>
  <c r="I10" i="54"/>
  <c r="H10" i="54" s="1"/>
  <c r="G10" i="54"/>
  <c r="F10" i="54" s="1"/>
  <c r="D10" i="54"/>
  <c r="AL46" i="54"/>
  <c r="AK46" i="54"/>
  <c r="AJ46" i="54"/>
  <c r="AI46" i="54"/>
  <c r="AH46" i="54"/>
  <c r="AG46" i="54"/>
  <c r="AF46" i="54"/>
  <c r="AE46" i="54"/>
  <c r="L46" i="54" s="1"/>
  <c r="AD46" i="54"/>
  <c r="E46" i="54" s="1"/>
  <c r="AC46" i="54"/>
  <c r="X46" i="54"/>
  <c r="W46" i="54" s="1"/>
  <c r="V46" i="54"/>
  <c r="U46" i="54" s="1"/>
  <c r="T46" i="54"/>
  <c r="S46" i="54" s="1"/>
  <c r="R46" i="54"/>
  <c r="Q46" i="54" s="1"/>
  <c r="P46" i="54"/>
  <c r="O46" i="54" s="1"/>
  <c r="N46" i="54"/>
  <c r="M46" i="54" s="1"/>
  <c r="K46" i="54"/>
  <c r="I46" i="54"/>
  <c r="H46" i="54" s="1"/>
  <c r="G46" i="54"/>
  <c r="F46" i="54" s="1"/>
  <c r="D46" i="54"/>
  <c r="AL45" i="54"/>
  <c r="AK45" i="54"/>
  <c r="AJ45" i="54"/>
  <c r="AI45" i="54"/>
  <c r="AH45" i="54"/>
  <c r="AG45" i="54"/>
  <c r="AF45" i="54"/>
  <c r="AE45" i="54"/>
  <c r="L45" i="54" s="1"/>
  <c r="AD45" i="54"/>
  <c r="E45" i="54" s="1"/>
  <c r="AC45" i="54"/>
  <c r="X45" i="54"/>
  <c r="W45" i="54" s="1"/>
  <c r="V45" i="54"/>
  <c r="U45" i="54" s="1"/>
  <c r="T45" i="54"/>
  <c r="S45" i="54" s="1"/>
  <c r="R45" i="54"/>
  <c r="Q45" i="54" s="1"/>
  <c r="P45" i="54"/>
  <c r="O45" i="54" s="1"/>
  <c r="N45" i="54"/>
  <c r="M45" i="54" s="1"/>
  <c r="K45" i="54"/>
  <c r="I45" i="54"/>
  <c r="H45" i="54" s="1"/>
  <c r="G45" i="54"/>
  <c r="F45" i="54" s="1"/>
  <c r="D45" i="54"/>
  <c r="AL44" i="54"/>
  <c r="AK44" i="54"/>
  <c r="AJ44" i="54"/>
  <c r="AI44" i="54"/>
  <c r="AH44" i="54"/>
  <c r="AG44" i="54"/>
  <c r="AF44" i="54"/>
  <c r="AE44" i="54"/>
  <c r="L44" i="54" s="1"/>
  <c r="AD44" i="54"/>
  <c r="E44" i="54" s="1"/>
  <c r="AC44" i="54"/>
  <c r="X44" i="54"/>
  <c r="W44" i="54" s="1"/>
  <c r="V44" i="54"/>
  <c r="U44" i="54" s="1"/>
  <c r="T44" i="54"/>
  <c r="S44" i="54" s="1"/>
  <c r="R44" i="54"/>
  <c r="Q44" i="54" s="1"/>
  <c r="P44" i="54"/>
  <c r="O44" i="54" s="1"/>
  <c r="N44" i="54"/>
  <c r="M44" i="54" s="1"/>
  <c r="K44" i="54"/>
  <c r="I44" i="54"/>
  <c r="H44" i="54" s="1"/>
  <c r="G44" i="54"/>
  <c r="F44" i="54" s="1"/>
  <c r="D44" i="54"/>
  <c r="AL43" i="54"/>
  <c r="AK43" i="54"/>
  <c r="AJ43" i="54"/>
  <c r="AI43" i="54"/>
  <c r="AH43" i="54"/>
  <c r="AG43" i="54"/>
  <c r="AF43" i="54"/>
  <c r="AE43" i="54"/>
  <c r="L43" i="54" s="1"/>
  <c r="AD43" i="54"/>
  <c r="E43" i="54" s="1"/>
  <c r="AC43" i="54"/>
  <c r="X43" i="54"/>
  <c r="W43" i="54" s="1"/>
  <c r="V43" i="54"/>
  <c r="U43" i="54" s="1"/>
  <c r="T43" i="54"/>
  <c r="S43" i="54" s="1"/>
  <c r="R43" i="54"/>
  <c r="Q43" i="54" s="1"/>
  <c r="P43" i="54"/>
  <c r="O43" i="54"/>
  <c r="N43" i="54"/>
  <c r="M43" i="54" s="1"/>
  <c r="K43" i="54"/>
  <c r="I43" i="54"/>
  <c r="H43" i="54" s="1"/>
  <c r="G43" i="54"/>
  <c r="F43" i="54" s="1"/>
  <c r="D43" i="54"/>
  <c r="AL42" i="54"/>
  <c r="AK42" i="54"/>
  <c r="AJ42" i="54"/>
  <c r="AI42" i="54"/>
  <c r="AH42" i="54"/>
  <c r="AG42" i="54"/>
  <c r="AF42" i="54"/>
  <c r="AE42" i="54"/>
  <c r="L42" i="54" s="1"/>
  <c r="AD42" i="54"/>
  <c r="E42" i="54" s="1"/>
  <c r="AC42" i="54"/>
  <c r="X42" i="54"/>
  <c r="W42" i="54" s="1"/>
  <c r="V42" i="54"/>
  <c r="U42" i="54" s="1"/>
  <c r="T42" i="54"/>
  <c r="S42" i="54" s="1"/>
  <c r="R42" i="54"/>
  <c r="Q42" i="54" s="1"/>
  <c r="P42" i="54"/>
  <c r="O42" i="54" s="1"/>
  <c r="N42" i="54"/>
  <c r="M42" i="54" s="1"/>
  <c r="K42" i="54"/>
  <c r="I42" i="54"/>
  <c r="H42" i="54" s="1"/>
  <c r="G42" i="54"/>
  <c r="F42" i="54" s="1"/>
  <c r="D42" i="54"/>
  <c r="AL41" i="54"/>
  <c r="AK41" i="54"/>
  <c r="AJ41" i="54"/>
  <c r="AI41" i="54"/>
  <c r="AH41" i="54"/>
  <c r="AG41" i="54"/>
  <c r="AF41" i="54"/>
  <c r="AE41" i="54"/>
  <c r="L41" i="54" s="1"/>
  <c r="AD41" i="54"/>
  <c r="E41" i="54" s="1"/>
  <c r="AC41" i="54"/>
  <c r="X41" i="54"/>
  <c r="W41" i="54" s="1"/>
  <c r="V41" i="54"/>
  <c r="U41" i="54" s="1"/>
  <c r="T41" i="54"/>
  <c r="S41" i="54" s="1"/>
  <c r="R41" i="54"/>
  <c r="Q41" i="54" s="1"/>
  <c r="P41" i="54"/>
  <c r="O41" i="54" s="1"/>
  <c r="N41" i="54"/>
  <c r="M41" i="54" s="1"/>
  <c r="K41" i="54"/>
  <c r="I41" i="54"/>
  <c r="H41" i="54" s="1"/>
  <c r="G41" i="54"/>
  <c r="F41" i="54" s="1"/>
  <c r="D41" i="54"/>
  <c r="AL40" i="54"/>
  <c r="AK40" i="54"/>
  <c r="AJ40" i="54"/>
  <c r="AI40" i="54"/>
  <c r="AH40" i="54"/>
  <c r="AG40" i="54"/>
  <c r="AF40" i="54"/>
  <c r="AE40" i="54"/>
  <c r="L40" i="54" s="1"/>
  <c r="AD40" i="54"/>
  <c r="E40" i="54" s="1"/>
  <c r="AC40" i="54"/>
  <c r="X40" i="54"/>
  <c r="W40" i="54" s="1"/>
  <c r="V40" i="54"/>
  <c r="U40" i="54" s="1"/>
  <c r="T40" i="54"/>
  <c r="S40" i="54" s="1"/>
  <c r="R40" i="54"/>
  <c r="Q40" i="54" s="1"/>
  <c r="P40" i="54"/>
  <c r="O40" i="54" s="1"/>
  <c r="N40" i="54"/>
  <c r="M40" i="54" s="1"/>
  <c r="K40" i="54"/>
  <c r="I40" i="54"/>
  <c r="H40" i="54" s="1"/>
  <c r="G40" i="54"/>
  <c r="F40" i="54" s="1"/>
  <c r="D40" i="54"/>
  <c r="AL39" i="54"/>
  <c r="AK39" i="54"/>
  <c r="AJ39" i="54"/>
  <c r="AI39" i="54"/>
  <c r="AH39" i="54"/>
  <c r="AG39" i="54"/>
  <c r="AF39" i="54"/>
  <c r="AE39" i="54"/>
  <c r="L39" i="54" s="1"/>
  <c r="AD39" i="54"/>
  <c r="E39" i="54" s="1"/>
  <c r="AC39" i="54"/>
  <c r="X39" i="54"/>
  <c r="W39" i="54" s="1"/>
  <c r="V39" i="54"/>
  <c r="U39" i="54" s="1"/>
  <c r="T39" i="54"/>
  <c r="S39" i="54" s="1"/>
  <c r="R39" i="54"/>
  <c r="Q39" i="54" s="1"/>
  <c r="P39" i="54"/>
  <c r="O39" i="54" s="1"/>
  <c r="N39" i="54"/>
  <c r="M39" i="54" s="1"/>
  <c r="K39" i="54"/>
  <c r="I39" i="54"/>
  <c r="H39" i="54" s="1"/>
  <c r="G39" i="54"/>
  <c r="F39" i="54" s="1"/>
  <c r="D39" i="54"/>
  <c r="AL38" i="54"/>
  <c r="AK38" i="54"/>
  <c r="AJ38" i="54"/>
  <c r="AI38" i="54"/>
  <c r="AH38" i="54"/>
  <c r="AG38" i="54"/>
  <c r="AF38" i="54"/>
  <c r="AE38" i="54"/>
  <c r="L38" i="54" s="1"/>
  <c r="AD38" i="54"/>
  <c r="E38" i="54" s="1"/>
  <c r="AC38" i="54"/>
  <c r="X38" i="54"/>
  <c r="W38" i="54" s="1"/>
  <c r="V38" i="54"/>
  <c r="U38" i="54" s="1"/>
  <c r="T38" i="54"/>
  <c r="S38" i="54" s="1"/>
  <c r="R38" i="54"/>
  <c r="Q38" i="54" s="1"/>
  <c r="P38" i="54"/>
  <c r="O38" i="54" s="1"/>
  <c r="N38" i="54"/>
  <c r="M38" i="54" s="1"/>
  <c r="K38" i="54"/>
  <c r="I38" i="54"/>
  <c r="H38" i="54" s="1"/>
  <c r="G38" i="54"/>
  <c r="F38" i="54" s="1"/>
  <c r="D38" i="54"/>
  <c r="AL37" i="54"/>
  <c r="AK37" i="54"/>
  <c r="AJ37" i="54"/>
  <c r="AI37" i="54"/>
  <c r="AH37" i="54"/>
  <c r="AG37" i="54"/>
  <c r="AF37" i="54"/>
  <c r="AE37" i="54"/>
  <c r="L37" i="54" s="1"/>
  <c r="AD37" i="54"/>
  <c r="E37" i="54" s="1"/>
  <c r="AC37" i="54"/>
  <c r="X37" i="54"/>
  <c r="W37" i="54" s="1"/>
  <c r="V37" i="54"/>
  <c r="U37" i="54" s="1"/>
  <c r="T37" i="54"/>
  <c r="S37" i="54" s="1"/>
  <c r="R37" i="54"/>
  <c r="Q37" i="54" s="1"/>
  <c r="P37" i="54"/>
  <c r="O37" i="54" s="1"/>
  <c r="N37" i="54"/>
  <c r="M37" i="54" s="1"/>
  <c r="K37" i="54"/>
  <c r="I37" i="54"/>
  <c r="H37" i="54" s="1"/>
  <c r="G37" i="54"/>
  <c r="F37" i="54" s="1"/>
  <c r="D37" i="54"/>
  <c r="AL36" i="54"/>
  <c r="AK36" i="54"/>
  <c r="AJ36" i="54"/>
  <c r="AI36" i="54"/>
  <c r="AH36" i="54"/>
  <c r="AG36" i="54"/>
  <c r="AF36" i="54"/>
  <c r="AE36" i="54"/>
  <c r="L36" i="54" s="1"/>
  <c r="AD36" i="54"/>
  <c r="E36" i="54" s="1"/>
  <c r="AC36" i="54"/>
  <c r="X36" i="54"/>
  <c r="W36" i="54" s="1"/>
  <c r="V36" i="54"/>
  <c r="U36" i="54" s="1"/>
  <c r="T36" i="54"/>
  <c r="S36" i="54" s="1"/>
  <c r="R36" i="54"/>
  <c r="Q36" i="54" s="1"/>
  <c r="P36" i="54"/>
  <c r="O36" i="54" s="1"/>
  <c r="N36" i="54"/>
  <c r="M36" i="54" s="1"/>
  <c r="K36" i="54"/>
  <c r="I36" i="54"/>
  <c r="H36" i="54" s="1"/>
  <c r="G36" i="54"/>
  <c r="F36" i="54" s="1"/>
  <c r="D36" i="54"/>
  <c r="AL35" i="54"/>
  <c r="AK35" i="54"/>
  <c r="AJ35" i="54"/>
  <c r="AI35" i="54"/>
  <c r="AH35" i="54"/>
  <c r="AG35" i="54"/>
  <c r="AF35" i="54"/>
  <c r="AE35" i="54"/>
  <c r="L35" i="54" s="1"/>
  <c r="AD35" i="54"/>
  <c r="E35" i="54" s="1"/>
  <c r="AC35" i="54"/>
  <c r="X35" i="54"/>
  <c r="W35" i="54" s="1"/>
  <c r="V35" i="54"/>
  <c r="U35" i="54" s="1"/>
  <c r="T35" i="54"/>
  <c r="S35" i="54" s="1"/>
  <c r="R35" i="54"/>
  <c r="Q35" i="54" s="1"/>
  <c r="P35" i="54"/>
  <c r="O35" i="54" s="1"/>
  <c r="N35" i="54"/>
  <c r="M35" i="54"/>
  <c r="K35" i="54"/>
  <c r="I35" i="54"/>
  <c r="H35" i="54" s="1"/>
  <c r="G35" i="54"/>
  <c r="F35" i="54" s="1"/>
  <c r="D35" i="54"/>
  <c r="AL34" i="54"/>
  <c r="AK34" i="54"/>
  <c r="AJ34" i="54"/>
  <c r="AI34" i="54"/>
  <c r="AH34" i="54"/>
  <c r="AG34" i="54"/>
  <c r="AF34" i="54"/>
  <c r="AE34" i="54"/>
  <c r="L34" i="54" s="1"/>
  <c r="AD34" i="54"/>
  <c r="E34" i="54" s="1"/>
  <c r="AC34" i="54"/>
  <c r="X34" i="54"/>
  <c r="W34" i="54" s="1"/>
  <c r="V34" i="54"/>
  <c r="U34" i="54" s="1"/>
  <c r="T34" i="54"/>
  <c r="S34" i="54" s="1"/>
  <c r="R34" i="54"/>
  <c r="Q34" i="54" s="1"/>
  <c r="P34" i="54"/>
  <c r="O34" i="54" s="1"/>
  <c r="N34" i="54"/>
  <c r="M34" i="54" s="1"/>
  <c r="K34" i="54"/>
  <c r="I34" i="54"/>
  <c r="H34" i="54" s="1"/>
  <c r="G34" i="54"/>
  <c r="F34" i="54" s="1"/>
  <c r="D34" i="54"/>
  <c r="AL33" i="54"/>
  <c r="AK33" i="54"/>
  <c r="AJ33" i="54"/>
  <c r="AI33" i="54"/>
  <c r="AH33" i="54"/>
  <c r="AG33" i="54"/>
  <c r="AF33" i="54"/>
  <c r="AE33" i="54"/>
  <c r="L33" i="54" s="1"/>
  <c r="AD33" i="54"/>
  <c r="E33" i="54" s="1"/>
  <c r="AC33" i="54"/>
  <c r="X33" i="54"/>
  <c r="W33" i="54" s="1"/>
  <c r="V33" i="54"/>
  <c r="U33" i="54" s="1"/>
  <c r="T33" i="54"/>
  <c r="S33" i="54" s="1"/>
  <c r="R33" i="54"/>
  <c r="Q33" i="54" s="1"/>
  <c r="P33" i="54"/>
  <c r="O33" i="54" s="1"/>
  <c r="N33" i="54"/>
  <c r="M33" i="54" s="1"/>
  <c r="K33" i="54"/>
  <c r="I33" i="54"/>
  <c r="H33" i="54" s="1"/>
  <c r="G33" i="54"/>
  <c r="F33" i="54" s="1"/>
  <c r="D33" i="54"/>
  <c r="AL32" i="54"/>
  <c r="AK32" i="54"/>
  <c r="AJ32" i="54"/>
  <c r="AI32" i="54"/>
  <c r="AH32" i="54"/>
  <c r="AG32" i="54"/>
  <c r="AF32" i="54"/>
  <c r="AE32" i="54"/>
  <c r="L32" i="54" s="1"/>
  <c r="AD32" i="54"/>
  <c r="E32" i="54" s="1"/>
  <c r="AC32" i="54"/>
  <c r="X32" i="54"/>
  <c r="W32" i="54" s="1"/>
  <c r="V32" i="54"/>
  <c r="U32" i="54" s="1"/>
  <c r="T32" i="54"/>
  <c r="S32" i="54" s="1"/>
  <c r="R32" i="54"/>
  <c r="Q32" i="54" s="1"/>
  <c r="P32" i="54"/>
  <c r="O32" i="54" s="1"/>
  <c r="N32" i="54"/>
  <c r="M32" i="54" s="1"/>
  <c r="K32" i="54"/>
  <c r="I32" i="54"/>
  <c r="H32" i="54" s="1"/>
  <c r="G32" i="54"/>
  <c r="F32" i="54" s="1"/>
  <c r="D32" i="54"/>
  <c r="AL31" i="54"/>
  <c r="AK31" i="54"/>
  <c r="AJ31" i="54"/>
  <c r="AI31" i="54"/>
  <c r="AH31" i="54"/>
  <c r="AG31" i="54"/>
  <c r="AF31" i="54"/>
  <c r="AE31" i="54"/>
  <c r="L31" i="54" s="1"/>
  <c r="AD31" i="54"/>
  <c r="E31" i="54" s="1"/>
  <c r="AC31" i="54"/>
  <c r="X31" i="54"/>
  <c r="W31" i="54" s="1"/>
  <c r="V31" i="54"/>
  <c r="U31" i="54" s="1"/>
  <c r="T31" i="54"/>
  <c r="S31" i="54" s="1"/>
  <c r="R31" i="54"/>
  <c r="Q31" i="54" s="1"/>
  <c r="P31" i="54"/>
  <c r="O31" i="54" s="1"/>
  <c r="N31" i="54"/>
  <c r="M31" i="54" s="1"/>
  <c r="K31" i="54"/>
  <c r="I31" i="54"/>
  <c r="H31" i="54" s="1"/>
  <c r="G31" i="54"/>
  <c r="F31" i="54" s="1"/>
  <c r="D31" i="54"/>
  <c r="AL30" i="54"/>
  <c r="AK30" i="54"/>
  <c r="AJ30" i="54"/>
  <c r="AI30" i="54"/>
  <c r="AH30" i="54"/>
  <c r="AG30" i="54"/>
  <c r="AF30" i="54"/>
  <c r="AE30" i="54"/>
  <c r="L30" i="54" s="1"/>
  <c r="AD30" i="54"/>
  <c r="E30" i="54" s="1"/>
  <c r="AC30" i="54"/>
  <c r="X30" i="54"/>
  <c r="W30" i="54" s="1"/>
  <c r="V30" i="54"/>
  <c r="U30" i="54" s="1"/>
  <c r="T30" i="54"/>
  <c r="S30" i="54" s="1"/>
  <c r="R30" i="54"/>
  <c r="Q30" i="54" s="1"/>
  <c r="P30" i="54"/>
  <c r="O30" i="54" s="1"/>
  <c r="N30" i="54"/>
  <c r="M30" i="54" s="1"/>
  <c r="K30" i="54"/>
  <c r="I30" i="54"/>
  <c r="H30" i="54" s="1"/>
  <c r="G30" i="54"/>
  <c r="F30" i="54" s="1"/>
  <c r="D30" i="54"/>
  <c r="AL29" i="54"/>
  <c r="AK29" i="54"/>
  <c r="AJ29" i="54"/>
  <c r="AI29" i="54"/>
  <c r="AH29" i="54"/>
  <c r="AG29" i="54"/>
  <c r="AF29" i="54"/>
  <c r="AE29" i="54"/>
  <c r="L29" i="54" s="1"/>
  <c r="AD29" i="54"/>
  <c r="E29" i="54" s="1"/>
  <c r="AC29" i="54"/>
  <c r="X29" i="54"/>
  <c r="W29" i="54" s="1"/>
  <c r="V29" i="54"/>
  <c r="U29" i="54" s="1"/>
  <c r="T29" i="54"/>
  <c r="S29" i="54" s="1"/>
  <c r="R29" i="54"/>
  <c r="Q29" i="54" s="1"/>
  <c r="P29" i="54"/>
  <c r="O29" i="54" s="1"/>
  <c r="N29" i="54"/>
  <c r="M29" i="54" s="1"/>
  <c r="K29" i="54"/>
  <c r="I29" i="54"/>
  <c r="H29" i="54" s="1"/>
  <c r="G29" i="54"/>
  <c r="F29" i="54" s="1"/>
  <c r="D29" i="54"/>
  <c r="AL28" i="54"/>
  <c r="AK28" i="54"/>
  <c r="AJ28" i="54"/>
  <c r="AI28" i="54"/>
  <c r="AH28" i="54"/>
  <c r="AG28" i="54"/>
  <c r="AF28" i="54"/>
  <c r="AE28" i="54"/>
  <c r="L28" i="54" s="1"/>
  <c r="AD28" i="54"/>
  <c r="E28" i="54" s="1"/>
  <c r="AC28" i="54"/>
  <c r="X28" i="54"/>
  <c r="W28" i="54" s="1"/>
  <c r="V28" i="54"/>
  <c r="U28" i="54" s="1"/>
  <c r="T28" i="54"/>
  <c r="S28" i="54" s="1"/>
  <c r="R28" i="54"/>
  <c r="Q28" i="54" s="1"/>
  <c r="P28" i="54"/>
  <c r="O28" i="54" s="1"/>
  <c r="N28" i="54"/>
  <c r="M28" i="54" s="1"/>
  <c r="K28" i="54"/>
  <c r="I28" i="54"/>
  <c r="H28" i="54" s="1"/>
  <c r="G28" i="54"/>
  <c r="F28" i="54" s="1"/>
  <c r="D28" i="54"/>
  <c r="AL27" i="54"/>
  <c r="AK27" i="54"/>
  <c r="AJ27" i="54"/>
  <c r="AI27" i="54"/>
  <c r="AH27" i="54"/>
  <c r="AG27" i="54"/>
  <c r="AF27" i="54"/>
  <c r="AE27" i="54"/>
  <c r="L27" i="54" s="1"/>
  <c r="AD27" i="54"/>
  <c r="E27" i="54" s="1"/>
  <c r="AC27" i="54"/>
  <c r="X27" i="54"/>
  <c r="W27" i="54" s="1"/>
  <c r="V27" i="54"/>
  <c r="U27" i="54" s="1"/>
  <c r="T27" i="54"/>
  <c r="S27" i="54" s="1"/>
  <c r="R27" i="54"/>
  <c r="Q27" i="54" s="1"/>
  <c r="P27" i="54"/>
  <c r="O27" i="54" s="1"/>
  <c r="N27" i="54"/>
  <c r="M27" i="54" s="1"/>
  <c r="K27" i="54"/>
  <c r="I27" i="54"/>
  <c r="H27" i="54" s="1"/>
  <c r="G27" i="54"/>
  <c r="F27" i="54" s="1"/>
  <c r="D27" i="54"/>
  <c r="AL36" i="46"/>
  <c r="AK36" i="46"/>
  <c r="AJ36" i="46"/>
  <c r="AI36" i="46"/>
  <c r="AH36" i="46"/>
  <c r="AG36" i="46"/>
  <c r="AF36" i="46"/>
  <c r="AE36" i="46"/>
  <c r="L36" i="46" s="1"/>
  <c r="AD36" i="46"/>
  <c r="E36" i="46" s="1"/>
  <c r="AC36" i="46"/>
  <c r="X36" i="46"/>
  <c r="W36" i="46" s="1"/>
  <c r="V36" i="46"/>
  <c r="U36" i="46" s="1"/>
  <c r="T36" i="46"/>
  <c r="S36" i="46" s="1"/>
  <c r="R36" i="46"/>
  <c r="Q36" i="46" s="1"/>
  <c r="P36" i="46"/>
  <c r="O36" i="46" s="1"/>
  <c r="N36" i="46"/>
  <c r="M36" i="46" s="1"/>
  <c r="K36" i="46"/>
  <c r="I36" i="46"/>
  <c r="H36" i="46" s="1"/>
  <c r="G36" i="46"/>
  <c r="F36" i="46" s="1"/>
  <c r="D36" i="46"/>
  <c r="AL35" i="46"/>
  <c r="AK35" i="46"/>
  <c r="AJ35" i="46"/>
  <c r="AI35" i="46"/>
  <c r="AH35" i="46"/>
  <c r="AG35" i="46"/>
  <c r="AF35" i="46"/>
  <c r="AE35" i="46"/>
  <c r="L35" i="46" s="1"/>
  <c r="AD35" i="46"/>
  <c r="E35" i="46" s="1"/>
  <c r="AC35" i="46"/>
  <c r="X35" i="46"/>
  <c r="W35" i="46" s="1"/>
  <c r="V35" i="46"/>
  <c r="U35" i="46" s="1"/>
  <c r="T35" i="46"/>
  <c r="S35" i="46" s="1"/>
  <c r="R35" i="46"/>
  <c r="Q35" i="46" s="1"/>
  <c r="P35" i="46"/>
  <c r="O35" i="46" s="1"/>
  <c r="N35" i="46"/>
  <c r="M35" i="46" s="1"/>
  <c r="K35" i="46"/>
  <c r="I35" i="46"/>
  <c r="H35" i="46" s="1"/>
  <c r="G35" i="46"/>
  <c r="F35" i="46" s="1"/>
  <c r="D35" i="46"/>
  <c r="AL34" i="46"/>
  <c r="AK34" i="46"/>
  <c r="AJ34" i="46"/>
  <c r="AI34" i="46"/>
  <c r="AH34" i="46"/>
  <c r="AG34" i="46"/>
  <c r="AF34" i="46"/>
  <c r="AE34" i="46"/>
  <c r="L34" i="46" s="1"/>
  <c r="AD34" i="46"/>
  <c r="E34" i="46" s="1"/>
  <c r="AC34" i="46"/>
  <c r="X34" i="46"/>
  <c r="W34" i="46" s="1"/>
  <c r="V34" i="46"/>
  <c r="U34" i="46" s="1"/>
  <c r="T34" i="46"/>
  <c r="S34" i="46" s="1"/>
  <c r="R34" i="46"/>
  <c r="Q34" i="46" s="1"/>
  <c r="P34" i="46"/>
  <c r="O34" i="46" s="1"/>
  <c r="N34" i="46"/>
  <c r="M34" i="46" s="1"/>
  <c r="K34" i="46"/>
  <c r="I34" i="46"/>
  <c r="H34" i="46" s="1"/>
  <c r="G34" i="46"/>
  <c r="F34" i="46" s="1"/>
  <c r="D34" i="46"/>
  <c r="AL33" i="46"/>
  <c r="AK33" i="46"/>
  <c r="AJ33" i="46"/>
  <c r="AI33" i="46"/>
  <c r="AH33" i="46"/>
  <c r="AG33" i="46"/>
  <c r="AF33" i="46"/>
  <c r="AE33" i="46"/>
  <c r="L33" i="46" s="1"/>
  <c r="AD33" i="46"/>
  <c r="E33" i="46" s="1"/>
  <c r="AC33" i="46"/>
  <c r="X33" i="46"/>
  <c r="W33" i="46" s="1"/>
  <c r="V33" i="46"/>
  <c r="U33" i="46" s="1"/>
  <c r="T33" i="46"/>
  <c r="S33" i="46" s="1"/>
  <c r="R33" i="46"/>
  <c r="Q33" i="46" s="1"/>
  <c r="P33" i="46"/>
  <c r="O33" i="46" s="1"/>
  <c r="N33" i="46"/>
  <c r="M33" i="46" s="1"/>
  <c r="K33" i="46"/>
  <c r="I33" i="46"/>
  <c r="H33" i="46" s="1"/>
  <c r="G33" i="46"/>
  <c r="F33" i="46" s="1"/>
  <c r="D33" i="46"/>
  <c r="AL32" i="46"/>
  <c r="AK32" i="46"/>
  <c r="AJ32" i="46"/>
  <c r="AI32" i="46"/>
  <c r="AH32" i="46"/>
  <c r="AG32" i="46"/>
  <c r="AF32" i="46"/>
  <c r="AE32" i="46"/>
  <c r="L32" i="46" s="1"/>
  <c r="AD32" i="46"/>
  <c r="E32" i="46" s="1"/>
  <c r="AC32" i="46"/>
  <c r="X32" i="46"/>
  <c r="W32" i="46" s="1"/>
  <c r="V32" i="46"/>
  <c r="U32" i="46" s="1"/>
  <c r="T32" i="46"/>
  <c r="S32" i="46" s="1"/>
  <c r="R32" i="46"/>
  <c r="Q32" i="46" s="1"/>
  <c r="P32" i="46"/>
  <c r="O32" i="46" s="1"/>
  <c r="N32" i="46"/>
  <c r="M32" i="46" s="1"/>
  <c r="K32" i="46"/>
  <c r="I32" i="46"/>
  <c r="H32" i="46" s="1"/>
  <c r="G32" i="46"/>
  <c r="F32" i="46" s="1"/>
  <c r="D32" i="46"/>
  <c r="AL31" i="46"/>
  <c r="AK31" i="46"/>
  <c r="AJ31" i="46"/>
  <c r="AI31" i="46"/>
  <c r="AH31" i="46"/>
  <c r="AG31" i="46"/>
  <c r="AF31" i="46"/>
  <c r="AE31" i="46"/>
  <c r="L31" i="46" s="1"/>
  <c r="AD31" i="46"/>
  <c r="E31" i="46" s="1"/>
  <c r="AC31" i="46"/>
  <c r="X31" i="46"/>
  <c r="W31" i="46" s="1"/>
  <c r="V31" i="46"/>
  <c r="U31" i="46" s="1"/>
  <c r="T31" i="46"/>
  <c r="S31" i="46" s="1"/>
  <c r="R31" i="46"/>
  <c r="Q31" i="46" s="1"/>
  <c r="P31" i="46"/>
  <c r="O31" i="46" s="1"/>
  <c r="N31" i="46"/>
  <c r="M31" i="46" s="1"/>
  <c r="K31" i="46"/>
  <c r="I31" i="46"/>
  <c r="H31" i="46" s="1"/>
  <c r="G31" i="46"/>
  <c r="F31" i="46" s="1"/>
  <c r="D31" i="46"/>
  <c r="AL30" i="46"/>
  <c r="AK30" i="46"/>
  <c r="AJ30" i="46"/>
  <c r="AI30" i="46"/>
  <c r="AH30" i="46"/>
  <c r="AG30" i="46"/>
  <c r="AF30" i="46"/>
  <c r="AE30" i="46"/>
  <c r="L30" i="46" s="1"/>
  <c r="AD30" i="46"/>
  <c r="E30" i="46" s="1"/>
  <c r="AC30" i="46"/>
  <c r="X30" i="46"/>
  <c r="W30" i="46" s="1"/>
  <c r="V30" i="46"/>
  <c r="U30" i="46" s="1"/>
  <c r="T30" i="46"/>
  <c r="S30" i="46" s="1"/>
  <c r="R30" i="46"/>
  <c r="Q30" i="46" s="1"/>
  <c r="P30" i="46"/>
  <c r="O30" i="46" s="1"/>
  <c r="N30" i="46"/>
  <c r="M30" i="46" s="1"/>
  <c r="K30" i="46"/>
  <c r="I30" i="46"/>
  <c r="H30" i="46" s="1"/>
  <c r="G30" i="46"/>
  <c r="F30" i="46" s="1"/>
  <c r="D30" i="46"/>
  <c r="AL29" i="46"/>
  <c r="AK29" i="46"/>
  <c r="AJ29" i="46"/>
  <c r="AI29" i="46"/>
  <c r="AH29" i="46"/>
  <c r="AG29" i="46"/>
  <c r="AF29" i="46"/>
  <c r="AE29" i="46"/>
  <c r="L29" i="46" s="1"/>
  <c r="AD29" i="46"/>
  <c r="E29" i="46" s="1"/>
  <c r="AC29" i="46"/>
  <c r="X29" i="46"/>
  <c r="W29" i="46" s="1"/>
  <c r="V29" i="46"/>
  <c r="U29" i="46" s="1"/>
  <c r="T29" i="46"/>
  <c r="S29" i="46" s="1"/>
  <c r="R29" i="46"/>
  <c r="Q29" i="46" s="1"/>
  <c r="P29" i="46"/>
  <c r="O29" i="46" s="1"/>
  <c r="N29" i="46"/>
  <c r="M29" i="46" s="1"/>
  <c r="K29" i="46"/>
  <c r="I29" i="46"/>
  <c r="H29" i="46" s="1"/>
  <c r="G29" i="46"/>
  <c r="F29" i="46" s="1"/>
  <c r="D29" i="46"/>
  <c r="AL28" i="46"/>
  <c r="AK28" i="46"/>
  <c r="AJ28" i="46"/>
  <c r="AI28" i="46"/>
  <c r="AH28" i="46"/>
  <c r="AG28" i="46"/>
  <c r="AF28" i="46"/>
  <c r="AE28" i="46"/>
  <c r="AD28" i="46"/>
  <c r="E28" i="46" s="1"/>
  <c r="AC28" i="46"/>
  <c r="X28" i="46"/>
  <c r="W28" i="46" s="1"/>
  <c r="V28" i="46"/>
  <c r="U28" i="46" s="1"/>
  <c r="T28" i="46"/>
  <c r="S28" i="46" s="1"/>
  <c r="R28" i="46"/>
  <c r="Q28" i="46" s="1"/>
  <c r="P28" i="46"/>
  <c r="O28" i="46" s="1"/>
  <c r="N28" i="46"/>
  <c r="M28" i="46" s="1"/>
  <c r="L28" i="46"/>
  <c r="K28" i="46"/>
  <c r="I28" i="46"/>
  <c r="H28" i="46" s="1"/>
  <c r="G28" i="46"/>
  <c r="F28" i="46" s="1"/>
  <c r="D28" i="46"/>
  <c r="AL27" i="46"/>
  <c r="AK27" i="46"/>
  <c r="AJ27" i="46"/>
  <c r="AI27" i="46"/>
  <c r="AH27" i="46"/>
  <c r="AG27" i="46"/>
  <c r="AF27" i="46"/>
  <c r="AE27" i="46"/>
  <c r="L27" i="46" s="1"/>
  <c r="AD27" i="46"/>
  <c r="E27" i="46" s="1"/>
  <c r="AC27" i="46"/>
  <c r="X27" i="46"/>
  <c r="W27" i="46" s="1"/>
  <c r="V27" i="46"/>
  <c r="U27" i="46" s="1"/>
  <c r="T27" i="46"/>
  <c r="S27" i="46" s="1"/>
  <c r="R27" i="46"/>
  <c r="Q27" i="46" s="1"/>
  <c r="P27" i="46"/>
  <c r="O27" i="46" s="1"/>
  <c r="N27" i="46"/>
  <c r="M27" i="46" s="1"/>
  <c r="K27" i="46"/>
  <c r="I27" i="46"/>
  <c r="H27" i="46" s="1"/>
  <c r="G27" i="46"/>
  <c r="F27" i="46" s="1"/>
  <c r="D27" i="46"/>
  <c r="AL26" i="46"/>
  <c r="AK26" i="46"/>
  <c r="AJ26" i="46"/>
  <c r="AI26" i="46"/>
  <c r="AH26" i="46"/>
  <c r="AG26" i="46"/>
  <c r="AF26" i="46"/>
  <c r="AE26" i="46"/>
  <c r="L26" i="46" s="1"/>
  <c r="AD26" i="46"/>
  <c r="E26" i="46" s="1"/>
  <c r="AC26" i="46"/>
  <c r="X26" i="46"/>
  <c r="W26" i="46" s="1"/>
  <c r="V26" i="46"/>
  <c r="U26" i="46" s="1"/>
  <c r="T26" i="46"/>
  <c r="S26" i="46" s="1"/>
  <c r="R26" i="46"/>
  <c r="Q26" i="46" s="1"/>
  <c r="P26" i="46"/>
  <c r="O26" i="46" s="1"/>
  <c r="N26" i="46"/>
  <c r="M26" i="46" s="1"/>
  <c r="K26" i="46"/>
  <c r="I26" i="46"/>
  <c r="H26" i="46" s="1"/>
  <c r="G26" i="46"/>
  <c r="F26" i="46" s="1"/>
  <c r="D26" i="46"/>
  <c r="AL25" i="46"/>
  <c r="AK25" i="46"/>
  <c r="AJ25" i="46"/>
  <c r="AI25" i="46"/>
  <c r="AH25" i="46"/>
  <c r="AG25" i="46"/>
  <c r="AF25" i="46"/>
  <c r="AE25" i="46"/>
  <c r="L25" i="46" s="1"/>
  <c r="AD25" i="46"/>
  <c r="E25" i="46" s="1"/>
  <c r="AC25" i="46"/>
  <c r="X25" i="46"/>
  <c r="W25" i="46" s="1"/>
  <c r="V25" i="46"/>
  <c r="U25" i="46" s="1"/>
  <c r="T25" i="46"/>
  <c r="S25" i="46" s="1"/>
  <c r="R25" i="46"/>
  <c r="Q25" i="46" s="1"/>
  <c r="P25" i="46"/>
  <c r="O25" i="46" s="1"/>
  <c r="N25" i="46"/>
  <c r="M25" i="46" s="1"/>
  <c r="K25" i="46"/>
  <c r="I25" i="46"/>
  <c r="H25" i="46" s="1"/>
  <c r="G25" i="46"/>
  <c r="F25" i="46" s="1"/>
  <c r="D25" i="46"/>
  <c r="AL24" i="46"/>
  <c r="AK24" i="46"/>
  <c r="AJ24" i="46"/>
  <c r="AI24" i="46"/>
  <c r="AH24" i="46"/>
  <c r="AG24" i="46"/>
  <c r="AF24" i="46"/>
  <c r="AE24" i="46"/>
  <c r="L24" i="46" s="1"/>
  <c r="AD24" i="46"/>
  <c r="E24" i="46" s="1"/>
  <c r="AC24" i="46"/>
  <c r="X24" i="46"/>
  <c r="W24" i="46" s="1"/>
  <c r="V24" i="46"/>
  <c r="U24" i="46" s="1"/>
  <c r="T24" i="46"/>
  <c r="S24" i="46" s="1"/>
  <c r="R24" i="46"/>
  <c r="Q24" i="46" s="1"/>
  <c r="P24" i="46"/>
  <c r="O24" i="46" s="1"/>
  <c r="N24" i="46"/>
  <c r="M24" i="46" s="1"/>
  <c r="K24" i="46"/>
  <c r="I24" i="46"/>
  <c r="H24" i="46" s="1"/>
  <c r="G24" i="46"/>
  <c r="F24" i="46" s="1"/>
  <c r="D24" i="46"/>
  <c r="AL23" i="46"/>
  <c r="AK23" i="46"/>
  <c r="AJ23" i="46"/>
  <c r="AI23" i="46"/>
  <c r="AH23" i="46"/>
  <c r="AG23" i="46"/>
  <c r="AF23" i="46"/>
  <c r="AE23" i="46"/>
  <c r="L23" i="46" s="1"/>
  <c r="AD23" i="46"/>
  <c r="E23" i="46" s="1"/>
  <c r="AC23" i="46"/>
  <c r="X23" i="46"/>
  <c r="W23" i="46" s="1"/>
  <c r="V23" i="46"/>
  <c r="U23" i="46" s="1"/>
  <c r="T23" i="46"/>
  <c r="S23" i="46" s="1"/>
  <c r="R23" i="46"/>
  <c r="Q23" i="46" s="1"/>
  <c r="P23" i="46"/>
  <c r="O23" i="46" s="1"/>
  <c r="N23" i="46"/>
  <c r="M23" i="46" s="1"/>
  <c r="K23" i="46"/>
  <c r="I23" i="46"/>
  <c r="H23" i="46" s="1"/>
  <c r="G23" i="46"/>
  <c r="F23" i="46" s="1"/>
  <c r="D23" i="46"/>
  <c r="AL22" i="46"/>
  <c r="AK22" i="46"/>
  <c r="AJ22" i="46"/>
  <c r="AI22" i="46"/>
  <c r="AH22" i="46"/>
  <c r="AG22" i="46"/>
  <c r="AF22" i="46"/>
  <c r="AE22" i="46"/>
  <c r="L22" i="46" s="1"/>
  <c r="AD22" i="46"/>
  <c r="E22" i="46" s="1"/>
  <c r="AC22" i="46"/>
  <c r="X22" i="46"/>
  <c r="W22" i="46" s="1"/>
  <c r="V22" i="46"/>
  <c r="U22" i="46"/>
  <c r="T22" i="46"/>
  <c r="S22" i="46" s="1"/>
  <c r="R22" i="46"/>
  <c r="Q22" i="46" s="1"/>
  <c r="P22" i="46"/>
  <c r="O22" i="46" s="1"/>
  <c r="N22" i="46"/>
  <c r="M22" i="46"/>
  <c r="K22" i="46"/>
  <c r="I22" i="46"/>
  <c r="H22" i="46" s="1"/>
  <c r="G22" i="46"/>
  <c r="F22" i="46" s="1"/>
  <c r="D22" i="46"/>
  <c r="AL21" i="46"/>
  <c r="AK21" i="46"/>
  <c r="AJ21" i="46"/>
  <c r="AI21" i="46"/>
  <c r="AH21" i="46"/>
  <c r="AG21" i="46"/>
  <c r="AF21" i="46"/>
  <c r="AE21" i="46"/>
  <c r="L21" i="46" s="1"/>
  <c r="AD21" i="46"/>
  <c r="E21" i="46" s="1"/>
  <c r="AC21" i="46"/>
  <c r="X21" i="46"/>
  <c r="W21" i="46"/>
  <c r="V21" i="46"/>
  <c r="U21" i="46" s="1"/>
  <c r="T21" i="46"/>
  <c r="S21" i="46"/>
  <c r="R21" i="46"/>
  <c r="Q21" i="46" s="1"/>
  <c r="P21" i="46"/>
  <c r="O21" i="46" s="1"/>
  <c r="N21" i="46"/>
  <c r="M21" i="46" s="1"/>
  <c r="K21" i="46"/>
  <c r="I21" i="46"/>
  <c r="H21" i="46" s="1"/>
  <c r="G21" i="46"/>
  <c r="F21" i="46" s="1"/>
  <c r="D21" i="46"/>
  <c r="AL20" i="46"/>
  <c r="AK20" i="46"/>
  <c r="AJ20" i="46"/>
  <c r="AI20" i="46"/>
  <c r="AH20" i="46"/>
  <c r="AG20" i="46"/>
  <c r="AF20" i="46"/>
  <c r="AE20" i="46"/>
  <c r="L20" i="46" s="1"/>
  <c r="AD20" i="46"/>
  <c r="E20" i="46" s="1"/>
  <c r="AC20" i="46"/>
  <c r="X20" i="46"/>
  <c r="W20" i="46" s="1"/>
  <c r="V20" i="46"/>
  <c r="U20" i="46" s="1"/>
  <c r="T20" i="46"/>
  <c r="S20" i="46" s="1"/>
  <c r="R20" i="46"/>
  <c r="Q20" i="46" s="1"/>
  <c r="P20" i="46"/>
  <c r="O20" i="46" s="1"/>
  <c r="N20" i="46"/>
  <c r="M20" i="46" s="1"/>
  <c r="K20" i="46"/>
  <c r="I20" i="46"/>
  <c r="H20" i="46" s="1"/>
  <c r="G20" i="46"/>
  <c r="F20" i="46" s="1"/>
  <c r="D20" i="46"/>
  <c r="AL19" i="46"/>
  <c r="AK19" i="46"/>
  <c r="AJ19" i="46"/>
  <c r="AI19" i="46"/>
  <c r="AH19" i="46"/>
  <c r="AG19" i="46"/>
  <c r="AF19" i="46"/>
  <c r="AE19" i="46"/>
  <c r="L19" i="46" s="1"/>
  <c r="AD19" i="46"/>
  <c r="E19" i="46" s="1"/>
  <c r="AC19" i="46"/>
  <c r="X19" i="46"/>
  <c r="W19" i="46" s="1"/>
  <c r="V19" i="46"/>
  <c r="U19" i="46" s="1"/>
  <c r="T19" i="46"/>
  <c r="S19" i="46" s="1"/>
  <c r="R19" i="46"/>
  <c r="Q19" i="46" s="1"/>
  <c r="P19" i="46"/>
  <c r="O19" i="46" s="1"/>
  <c r="N19" i="46"/>
  <c r="M19" i="46" s="1"/>
  <c r="K19" i="46"/>
  <c r="I19" i="46"/>
  <c r="H19" i="46" s="1"/>
  <c r="G19" i="46"/>
  <c r="F19" i="46" s="1"/>
  <c r="D19" i="46"/>
  <c r="AL18" i="46"/>
  <c r="AK18" i="46"/>
  <c r="AJ18" i="46"/>
  <c r="AI18" i="46"/>
  <c r="AH18" i="46"/>
  <c r="AG18" i="46"/>
  <c r="AF18" i="46"/>
  <c r="AE18" i="46"/>
  <c r="L18" i="46" s="1"/>
  <c r="AD18" i="46"/>
  <c r="E18" i="46" s="1"/>
  <c r="AC18" i="46"/>
  <c r="X18" i="46"/>
  <c r="W18" i="46" s="1"/>
  <c r="V18" i="46"/>
  <c r="U18" i="46" s="1"/>
  <c r="T18" i="46"/>
  <c r="S18" i="46" s="1"/>
  <c r="R18" i="46"/>
  <c r="Q18" i="46" s="1"/>
  <c r="P18" i="46"/>
  <c r="O18" i="46" s="1"/>
  <c r="N18" i="46"/>
  <c r="M18" i="46" s="1"/>
  <c r="K18" i="46"/>
  <c r="I18" i="46"/>
  <c r="H18" i="46"/>
  <c r="G18" i="46"/>
  <c r="F18" i="46" s="1"/>
  <c r="D18" i="46"/>
  <c r="AL17" i="46"/>
  <c r="AK17" i="46"/>
  <c r="AJ17" i="46"/>
  <c r="AI17" i="46"/>
  <c r="AH17" i="46"/>
  <c r="AG17" i="46"/>
  <c r="AF17" i="46"/>
  <c r="AE17" i="46"/>
  <c r="L17" i="46" s="1"/>
  <c r="AD17" i="46"/>
  <c r="E17" i="46" s="1"/>
  <c r="AC17" i="46"/>
  <c r="X17" i="46"/>
  <c r="W17" i="46" s="1"/>
  <c r="V17" i="46"/>
  <c r="U17" i="46" s="1"/>
  <c r="T17" i="46"/>
  <c r="S17" i="46" s="1"/>
  <c r="R17" i="46"/>
  <c r="Q17" i="46" s="1"/>
  <c r="P17" i="46"/>
  <c r="O17" i="46"/>
  <c r="N17" i="46"/>
  <c r="M17" i="46" s="1"/>
  <c r="K17" i="46"/>
  <c r="I17" i="46"/>
  <c r="H17" i="46" s="1"/>
  <c r="G17" i="46"/>
  <c r="F17" i="46" s="1"/>
  <c r="D17" i="46"/>
  <c r="AL16" i="46"/>
  <c r="AK16" i="46"/>
  <c r="AJ16" i="46"/>
  <c r="AI16" i="46"/>
  <c r="AH16" i="46"/>
  <c r="AG16" i="46"/>
  <c r="AF16" i="46"/>
  <c r="AE16" i="46"/>
  <c r="L16" i="46" s="1"/>
  <c r="AD16" i="46"/>
  <c r="E16" i="46" s="1"/>
  <c r="AC16" i="46"/>
  <c r="X16" i="46"/>
  <c r="W16" i="46" s="1"/>
  <c r="V16" i="46"/>
  <c r="U16" i="46" s="1"/>
  <c r="T16" i="46"/>
  <c r="S16" i="46" s="1"/>
  <c r="R16" i="46"/>
  <c r="Q16" i="46" s="1"/>
  <c r="P16" i="46"/>
  <c r="O16" i="46" s="1"/>
  <c r="N16" i="46"/>
  <c r="M16" i="46" s="1"/>
  <c r="K16" i="46"/>
  <c r="I16" i="46"/>
  <c r="H16" i="46" s="1"/>
  <c r="G16" i="46"/>
  <c r="F16" i="46" s="1"/>
  <c r="D16" i="46"/>
  <c r="AL15" i="46"/>
  <c r="AK15" i="46"/>
  <c r="AJ15" i="46"/>
  <c r="AI15" i="46"/>
  <c r="AH15" i="46"/>
  <c r="AG15" i="46"/>
  <c r="AF15" i="46"/>
  <c r="AE15" i="46"/>
  <c r="L15" i="46" s="1"/>
  <c r="AD15" i="46"/>
  <c r="E15" i="46" s="1"/>
  <c r="AC15" i="46"/>
  <c r="X15" i="46"/>
  <c r="W15" i="46" s="1"/>
  <c r="V15" i="46"/>
  <c r="U15" i="46" s="1"/>
  <c r="T15" i="46"/>
  <c r="S15" i="46" s="1"/>
  <c r="R15" i="46"/>
  <c r="Q15" i="46" s="1"/>
  <c r="P15" i="46"/>
  <c r="O15" i="46"/>
  <c r="N15" i="46"/>
  <c r="M15" i="46" s="1"/>
  <c r="K15" i="46"/>
  <c r="I15" i="46"/>
  <c r="H15" i="46" s="1"/>
  <c r="G15" i="46"/>
  <c r="F15" i="46" s="1"/>
  <c r="D15" i="46"/>
  <c r="AL14" i="46"/>
  <c r="AK14" i="46"/>
  <c r="AJ14" i="46"/>
  <c r="AI14" i="46"/>
  <c r="AH14" i="46"/>
  <c r="AG14" i="46"/>
  <c r="AF14" i="46"/>
  <c r="AE14" i="46"/>
  <c r="L14" i="46" s="1"/>
  <c r="AD14" i="46"/>
  <c r="E14" i="46" s="1"/>
  <c r="AC14" i="46"/>
  <c r="X14" i="46"/>
  <c r="W14" i="46" s="1"/>
  <c r="V14" i="46"/>
  <c r="U14" i="46" s="1"/>
  <c r="T14" i="46"/>
  <c r="S14" i="46" s="1"/>
  <c r="R14" i="46"/>
  <c r="Q14" i="46" s="1"/>
  <c r="P14" i="46"/>
  <c r="O14" i="46" s="1"/>
  <c r="N14" i="46"/>
  <c r="M14" i="46" s="1"/>
  <c r="K14" i="46"/>
  <c r="I14" i="46"/>
  <c r="H14" i="46" s="1"/>
  <c r="G14" i="46"/>
  <c r="F14" i="46" s="1"/>
  <c r="D14" i="46"/>
  <c r="AL13" i="46"/>
  <c r="AK13" i="46"/>
  <c r="AJ13" i="46"/>
  <c r="AI13" i="46"/>
  <c r="AH13" i="46"/>
  <c r="AG13" i="46"/>
  <c r="AF13" i="46"/>
  <c r="AE13" i="46"/>
  <c r="L13" i="46" s="1"/>
  <c r="AD13" i="46"/>
  <c r="E13" i="46" s="1"/>
  <c r="AC13" i="46"/>
  <c r="X13" i="46"/>
  <c r="W13" i="46" s="1"/>
  <c r="V13" i="46"/>
  <c r="U13" i="46" s="1"/>
  <c r="T13" i="46"/>
  <c r="S13" i="46" s="1"/>
  <c r="R13" i="46"/>
  <c r="Q13" i="46"/>
  <c r="P13" i="46"/>
  <c r="O13" i="46" s="1"/>
  <c r="N13" i="46"/>
  <c r="M13" i="46" s="1"/>
  <c r="K13" i="46"/>
  <c r="I13" i="46"/>
  <c r="H13" i="46" s="1"/>
  <c r="G13" i="46"/>
  <c r="F13" i="46" s="1"/>
  <c r="D13" i="46"/>
  <c r="AL12" i="46"/>
  <c r="AK12" i="46"/>
  <c r="AJ12" i="46"/>
  <c r="AI12" i="46"/>
  <c r="AH12" i="46"/>
  <c r="AG12" i="46"/>
  <c r="AF12" i="46"/>
  <c r="AE12" i="46"/>
  <c r="L12" i="46" s="1"/>
  <c r="AD12" i="46"/>
  <c r="E12" i="46" s="1"/>
  <c r="AC12" i="46"/>
  <c r="X12" i="46"/>
  <c r="W12" i="46" s="1"/>
  <c r="V12" i="46"/>
  <c r="U12" i="46" s="1"/>
  <c r="T12" i="46"/>
  <c r="S12" i="46" s="1"/>
  <c r="R12" i="46"/>
  <c r="Q12" i="46" s="1"/>
  <c r="P12" i="46"/>
  <c r="O12" i="46" s="1"/>
  <c r="N12" i="46"/>
  <c r="M12" i="46" s="1"/>
  <c r="K12" i="46"/>
  <c r="I12" i="46"/>
  <c r="H12" i="46" s="1"/>
  <c r="G12" i="46"/>
  <c r="F12" i="46" s="1"/>
  <c r="D12" i="46"/>
  <c r="AL11" i="46"/>
  <c r="X11" i="46" s="1"/>
  <c r="W11" i="46" s="1"/>
  <c r="AK11" i="46"/>
  <c r="V11" i="46" s="1"/>
  <c r="U11" i="46" s="1"/>
  <c r="AJ11" i="46"/>
  <c r="T11" i="46" s="1"/>
  <c r="S11" i="46" s="1"/>
  <c r="AI11" i="46"/>
  <c r="AH11" i="46"/>
  <c r="AG11" i="46"/>
  <c r="AF11" i="46"/>
  <c r="AE11" i="46"/>
  <c r="L11" i="46" s="1"/>
  <c r="K11" i="46" s="1"/>
  <c r="G11" i="46" s="1"/>
  <c r="AD11" i="46"/>
  <c r="E11" i="46" s="1"/>
  <c r="D11" i="46" s="1"/>
  <c r="AC11" i="46"/>
  <c r="R11" i="46"/>
  <c r="Q11" i="46" s="1"/>
  <c r="P11" i="46"/>
  <c r="O11" i="46" s="1"/>
  <c r="N11" i="46"/>
  <c r="M11" i="46" s="1"/>
  <c r="AL10" i="46"/>
  <c r="X10" i="46" s="1"/>
  <c r="W10" i="46" s="1"/>
  <c r="AK10" i="46"/>
  <c r="V10" i="46" s="1"/>
  <c r="U10" i="46" s="1"/>
  <c r="AJ10" i="46"/>
  <c r="T10" i="46" s="1"/>
  <c r="S10" i="46" s="1"/>
  <c r="AI10" i="46"/>
  <c r="R10" i="46" s="1"/>
  <c r="Q10" i="46" s="1"/>
  <c r="AH10" i="46"/>
  <c r="AG10" i="46"/>
  <c r="AF10" i="46"/>
  <c r="AE10" i="46"/>
  <c r="L10" i="46" s="1"/>
  <c r="K10" i="46" s="1"/>
  <c r="G10" i="46" s="1"/>
  <c r="AD10" i="46"/>
  <c r="E10" i="46" s="1"/>
  <c r="D10" i="46" s="1"/>
  <c r="AC10" i="46"/>
  <c r="P10" i="46"/>
  <c r="O10" i="46" s="1"/>
  <c r="N10" i="46"/>
  <c r="M10" i="46" s="1"/>
  <c r="AL45" i="46"/>
  <c r="AK45" i="46"/>
  <c r="AJ45" i="46"/>
  <c r="AI45" i="46"/>
  <c r="AH45" i="46"/>
  <c r="AG45" i="46"/>
  <c r="AF45" i="46"/>
  <c r="AE45" i="46"/>
  <c r="L45" i="46" s="1"/>
  <c r="AD45" i="46"/>
  <c r="E45" i="46" s="1"/>
  <c r="AC45" i="46"/>
  <c r="X45" i="46"/>
  <c r="W45" i="46" s="1"/>
  <c r="V45" i="46"/>
  <c r="U45" i="46" s="1"/>
  <c r="T45" i="46"/>
  <c r="S45" i="46" s="1"/>
  <c r="R45" i="46"/>
  <c r="Q45" i="46" s="1"/>
  <c r="P45" i="46"/>
  <c r="O45" i="46" s="1"/>
  <c r="N45" i="46"/>
  <c r="M45" i="46" s="1"/>
  <c r="K45" i="46"/>
  <c r="I45" i="46"/>
  <c r="H45" i="46" s="1"/>
  <c r="G45" i="46"/>
  <c r="F45" i="46" s="1"/>
  <c r="D45" i="46"/>
  <c r="AL44" i="46"/>
  <c r="AK44" i="46"/>
  <c r="AJ44" i="46"/>
  <c r="AI44" i="46"/>
  <c r="AH44" i="46"/>
  <c r="AG44" i="46"/>
  <c r="AF44" i="46"/>
  <c r="AE44" i="46"/>
  <c r="L44" i="46" s="1"/>
  <c r="AD44" i="46"/>
  <c r="E44" i="46" s="1"/>
  <c r="AC44" i="46"/>
  <c r="X44" i="46"/>
  <c r="W44" i="46" s="1"/>
  <c r="V44" i="46"/>
  <c r="U44" i="46" s="1"/>
  <c r="T44" i="46"/>
  <c r="S44" i="46" s="1"/>
  <c r="R44" i="46"/>
  <c r="Q44" i="46" s="1"/>
  <c r="P44" i="46"/>
  <c r="O44" i="46" s="1"/>
  <c r="N44" i="46"/>
  <c r="M44" i="46" s="1"/>
  <c r="K44" i="46"/>
  <c r="I44" i="46"/>
  <c r="H44" i="46" s="1"/>
  <c r="G44" i="46"/>
  <c r="F44" i="46" s="1"/>
  <c r="D44" i="46"/>
  <c r="AL43" i="46"/>
  <c r="AK43" i="46"/>
  <c r="AJ43" i="46"/>
  <c r="AI43" i="46"/>
  <c r="AH43" i="46"/>
  <c r="AG43" i="46"/>
  <c r="AF43" i="46"/>
  <c r="AE43" i="46"/>
  <c r="L43" i="46" s="1"/>
  <c r="AD43" i="46"/>
  <c r="E43" i="46" s="1"/>
  <c r="AC43" i="46"/>
  <c r="X43" i="46"/>
  <c r="W43" i="46" s="1"/>
  <c r="V43" i="46"/>
  <c r="U43" i="46" s="1"/>
  <c r="T43" i="46"/>
  <c r="S43" i="46" s="1"/>
  <c r="R43" i="46"/>
  <c r="Q43" i="46" s="1"/>
  <c r="P43" i="46"/>
  <c r="O43" i="46" s="1"/>
  <c r="N43" i="46"/>
  <c r="M43" i="46" s="1"/>
  <c r="K43" i="46"/>
  <c r="I43" i="46"/>
  <c r="H43" i="46" s="1"/>
  <c r="G43" i="46"/>
  <c r="F43" i="46" s="1"/>
  <c r="D43" i="46"/>
  <c r="AL42" i="46"/>
  <c r="AK42" i="46"/>
  <c r="AJ42" i="46"/>
  <c r="AI42" i="46"/>
  <c r="AH42" i="46"/>
  <c r="AG42" i="46"/>
  <c r="AF42" i="46"/>
  <c r="AE42" i="46"/>
  <c r="L42" i="46" s="1"/>
  <c r="AD42" i="46"/>
  <c r="E42" i="46" s="1"/>
  <c r="AC42" i="46"/>
  <c r="X42" i="46"/>
  <c r="W42" i="46" s="1"/>
  <c r="V42" i="46"/>
  <c r="U42" i="46" s="1"/>
  <c r="T42" i="46"/>
  <c r="S42" i="46" s="1"/>
  <c r="R42" i="46"/>
  <c r="Q42" i="46" s="1"/>
  <c r="P42" i="46"/>
  <c r="O42" i="46" s="1"/>
  <c r="N42" i="46"/>
  <c r="M42" i="46" s="1"/>
  <c r="K42" i="46"/>
  <c r="I42" i="46"/>
  <c r="H42" i="46" s="1"/>
  <c r="G42" i="46"/>
  <c r="F42" i="46" s="1"/>
  <c r="D42" i="46"/>
  <c r="AL41" i="46"/>
  <c r="AK41" i="46"/>
  <c r="AJ41" i="46"/>
  <c r="AI41" i="46"/>
  <c r="AH41" i="46"/>
  <c r="AG41" i="46"/>
  <c r="AF41" i="46"/>
  <c r="AE41" i="46"/>
  <c r="L41" i="46" s="1"/>
  <c r="AD41" i="46"/>
  <c r="E41" i="46" s="1"/>
  <c r="AC41" i="46"/>
  <c r="X41" i="46"/>
  <c r="W41" i="46" s="1"/>
  <c r="V41" i="46"/>
  <c r="U41" i="46" s="1"/>
  <c r="T41" i="46"/>
  <c r="S41" i="46" s="1"/>
  <c r="R41" i="46"/>
  <c r="Q41" i="46" s="1"/>
  <c r="P41" i="46"/>
  <c r="O41" i="46" s="1"/>
  <c r="N41" i="46"/>
  <c r="M41" i="46" s="1"/>
  <c r="K41" i="46"/>
  <c r="I41" i="46"/>
  <c r="H41" i="46" s="1"/>
  <c r="G41" i="46"/>
  <c r="F41" i="46" s="1"/>
  <c r="D41" i="46"/>
  <c r="AL40" i="46"/>
  <c r="AK40" i="46"/>
  <c r="AJ40" i="46"/>
  <c r="AI40" i="46"/>
  <c r="AH40" i="46"/>
  <c r="AG40" i="46"/>
  <c r="AF40" i="46"/>
  <c r="AE40" i="46"/>
  <c r="L40" i="46" s="1"/>
  <c r="AD40" i="46"/>
  <c r="E40" i="46" s="1"/>
  <c r="AC40" i="46"/>
  <c r="X40" i="46"/>
  <c r="W40" i="46" s="1"/>
  <c r="V40" i="46"/>
  <c r="U40" i="46" s="1"/>
  <c r="T40" i="46"/>
  <c r="S40" i="46" s="1"/>
  <c r="R40" i="46"/>
  <c r="Q40" i="46" s="1"/>
  <c r="P40" i="46"/>
  <c r="O40" i="46" s="1"/>
  <c r="N40" i="46"/>
  <c r="M40" i="46" s="1"/>
  <c r="K40" i="46"/>
  <c r="G40" i="46"/>
  <c r="F40" i="46" s="1"/>
  <c r="D40" i="46"/>
  <c r="AL39" i="46"/>
  <c r="AK39" i="46"/>
  <c r="V39" i="46" s="1"/>
  <c r="U39" i="46" s="1"/>
  <c r="AJ39" i="46"/>
  <c r="AI39" i="46"/>
  <c r="AH39" i="46"/>
  <c r="AG39" i="46"/>
  <c r="AF39" i="46"/>
  <c r="AE39" i="46"/>
  <c r="L39" i="46" s="1"/>
  <c r="AD39" i="46"/>
  <c r="E39" i="46" s="1"/>
  <c r="D39" i="46" s="1"/>
  <c r="AC39" i="46"/>
  <c r="X39" i="46"/>
  <c r="W39" i="46" s="1"/>
  <c r="T39" i="46"/>
  <c r="S39" i="46" s="1"/>
  <c r="R39" i="46"/>
  <c r="Q39" i="46" s="1"/>
  <c r="P39" i="46"/>
  <c r="O39" i="46" s="1"/>
  <c r="N39" i="46"/>
  <c r="M39" i="46" s="1"/>
  <c r="K39" i="46"/>
  <c r="G39" i="46" s="1"/>
  <c r="AL38" i="46"/>
  <c r="X38" i="46" s="1"/>
  <c r="W38" i="46" s="1"/>
  <c r="AK38" i="46"/>
  <c r="V38" i="46" s="1"/>
  <c r="U38" i="46" s="1"/>
  <c r="AJ38" i="46"/>
  <c r="AI38" i="46"/>
  <c r="R38" i="46" s="1"/>
  <c r="Q38" i="46" s="1"/>
  <c r="AH38" i="46"/>
  <c r="AG38" i="46"/>
  <c r="AF38" i="46"/>
  <c r="AE38" i="46"/>
  <c r="L38" i="46" s="1"/>
  <c r="K38" i="46" s="1"/>
  <c r="G38" i="46" s="1"/>
  <c r="AD38" i="46"/>
  <c r="E38" i="46" s="1"/>
  <c r="D38" i="46" s="1"/>
  <c r="AC38" i="46"/>
  <c r="T38" i="46"/>
  <c r="S38" i="46" s="1"/>
  <c r="P38" i="46"/>
  <c r="O38" i="46" s="1"/>
  <c r="N38" i="46"/>
  <c r="M38" i="46" s="1"/>
  <c r="AL37" i="46"/>
  <c r="AK37" i="46"/>
  <c r="AJ37" i="46"/>
  <c r="AI37" i="46"/>
  <c r="AH37" i="46"/>
  <c r="AG37" i="46"/>
  <c r="AF37" i="46"/>
  <c r="AE37" i="46"/>
  <c r="L37" i="46" s="1"/>
  <c r="AD37" i="46"/>
  <c r="E37" i="46" s="1"/>
  <c r="AC37" i="46"/>
  <c r="X37" i="46"/>
  <c r="W37" i="46" s="1"/>
  <c r="V37" i="46"/>
  <c r="U37" i="46" s="1"/>
  <c r="T37" i="46"/>
  <c r="S37" i="46" s="1"/>
  <c r="R37" i="46"/>
  <c r="Q37" i="46" s="1"/>
  <c r="P37" i="46"/>
  <c r="O37" i="46" s="1"/>
  <c r="N37" i="46"/>
  <c r="M37" i="46" s="1"/>
  <c r="K37" i="46"/>
  <c r="I37" i="46"/>
  <c r="H37" i="46" s="1"/>
  <c r="G37" i="46"/>
  <c r="F37" i="46" s="1"/>
  <c r="D37" i="46"/>
  <c r="AL9" i="46"/>
  <c r="X9" i="46" s="1"/>
  <c r="W9" i="46" s="1"/>
  <c r="AK9" i="46"/>
  <c r="AJ9" i="46"/>
  <c r="AI9" i="46"/>
  <c r="AH9" i="46"/>
  <c r="P9" i="46" s="1"/>
  <c r="O9" i="46" s="1"/>
  <c r="AG9" i="46"/>
  <c r="N9" i="46" s="1"/>
  <c r="M9" i="46" s="1"/>
  <c r="AF9" i="46"/>
  <c r="AE9" i="46"/>
  <c r="L9" i="46" s="1"/>
  <c r="AD9" i="46"/>
  <c r="E9" i="46" s="1"/>
  <c r="D9" i="46" s="1"/>
  <c r="AC9" i="46"/>
  <c r="V9" i="46"/>
  <c r="U9" i="46" s="1"/>
  <c r="T9" i="46"/>
  <c r="S9" i="46" s="1"/>
  <c r="R9" i="46"/>
  <c r="Q9" i="46" s="1"/>
  <c r="K9" i="46"/>
  <c r="G9" i="46" s="1"/>
  <c r="I350" i="61"/>
  <c r="I351" i="61"/>
  <c r="K326" i="37"/>
  <c r="K327" i="37"/>
  <c r="F11" i="46" l="1"/>
  <c r="I11" i="46"/>
  <c r="H11" i="46" s="1"/>
  <c r="F10" i="46"/>
  <c r="I10" i="46"/>
  <c r="H10" i="46" s="1"/>
  <c r="F9" i="46"/>
  <c r="I9" i="46"/>
  <c r="H9" i="46" s="1"/>
  <c r="I12" i="57"/>
  <c r="H12" i="57" s="1"/>
  <c r="I40" i="46"/>
  <c r="H40" i="46" s="1"/>
  <c r="F39" i="46"/>
  <c r="I39" i="46"/>
  <c r="H39" i="46" s="1"/>
  <c r="I38" i="46"/>
  <c r="H38" i="46" s="1"/>
  <c r="F38" i="46"/>
  <c r="I474" i="61"/>
  <c r="I473" i="61"/>
  <c r="I472" i="61"/>
  <c r="I471" i="61"/>
  <c r="I470" i="61"/>
  <c r="I469" i="61"/>
  <c r="I468" i="61"/>
  <c r="I467" i="61"/>
  <c r="I466" i="61"/>
  <c r="I465" i="61"/>
  <c r="I464" i="61"/>
  <c r="I463" i="61"/>
  <c r="I462" i="61"/>
  <c r="I461" i="61"/>
  <c r="I460" i="61"/>
  <c r="I459" i="61"/>
  <c r="I458" i="61"/>
  <c r="I457" i="61"/>
  <c r="I456" i="61"/>
  <c r="I453" i="61"/>
  <c r="I452" i="61"/>
  <c r="I451" i="61"/>
  <c r="I450" i="61"/>
  <c r="I449" i="61"/>
  <c r="I448" i="61"/>
  <c r="I447" i="61"/>
  <c r="I446" i="61"/>
  <c r="I445" i="61"/>
  <c r="I442" i="61"/>
  <c r="I441" i="61"/>
  <c r="I440" i="61"/>
  <c r="I439" i="61"/>
  <c r="I438" i="61"/>
  <c r="I437" i="61"/>
  <c r="I436" i="61"/>
  <c r="I435" i="61"/>
  <c r="I434" i="61"/>
  <c r="I433" i="61"/>
  <c r="I432" i="61"/>
  <c r="I431" i="61"/>
  <c r="I430" i="61"/>
  <c r="I429" i="61"/>
  <c r="I428" i="61"/>
  <c r="I427" i="61"/>
  <c r="I426" i="61"/>
  <c r="I425" i="61"/>
  <c r="I424" i="61"/>
  <c r="I423" i="61"/>
  <c r="I422" i="61"/>
  <c r="I421" i="61"/>
  <c r="I420" i="61"/>
  <c r="I419" i="61"/>
  <c r="I418" i="61"/>
  <c r="I417" i="61"/>
  <c r="I416" i="61"/>
  <c r="I415" i="61"/>
  <c r="I414" i="61"/>
  <c r="I413" i="61"/>
  <c r="I412" i="61"/>
  <c r="I411" i="61"/>
  <c r="I410" i="61"/>
  <c r="I409" i="61"/>
  <c r="I408" i="61"/>
  <c r="I407" i="61"/>
  <c r="I406" i="61"/>
  <c r="I405" i="61"/>
  <c r="I404" i="61"/>
  <c r="I403" i="61"/>
  <c r="I402" i="61"/>
  <c r="I401" i="61"/>
  <c r="I400" i="61"/>
  <c r="I399" i="61"/>
  <c r="I398" i="61"/>
  <c r="I395" i="61"/>
  <c r="I394" i="61"/>
  <c r="I393" i="61"/>
  <c r="I392" i="61"/>
  <c r="I391" i="61"/>
  <c r="I390" i="61"/>
  <c r="I389" i="61"/>
  <c r="I388" i="61"/>
  <c r="I385" i="61"/>
  <c r="I384" i="61"/>
  <c r="I383" i="61"/>
  <c r="I382" i="61"/>
  <c r="I379" i="61"/>
  <c r="I378" i="61"/>
  <c r="I377" i="61"/>
  <c r="I376" i="61"/>
  <c r="I375" i="61"/>
  <c r="I374" i="61"/>
  <c r="I373" i="61"/>
  <c r="I370" i="61"/>
  <c r="I369" i="61"/>
  <c r="I368" i="61"/>
  <c r="I367" i="61"/>
  <c r="I366" i="61"/>
  <c r="I365" i="61"/>
  <c r="I364" i="61"/>
  <c r="I363" i="61"/>
  <c r="I362" i="61"/>
  <c r="I361" i="61"/>
  <c r="I360" i="61"/>
  <c r="I359" i="61"/>
  <c r="I358" i="61"/>
  <c r="I357" i="61"/>
  <c r="I354" i="61"/>
  <c r="I353" i="61"/>
  <c r="I352" i="61"/>
  <c r="I349" i="61"/>
  <c r="I348" i="61"/>
  <c r="I345" i="61"/>
  <c r="I344" i="61"/>
  <c r="I343" i="61"/>
  <c r="I342" i="61"/>
  <c r="I341" i="61"/>
  <c r="I340" i="61"/>
  <c r="I339" i="61"/>
  <c r="I338" i="61"/>
  <c r="I337" i="61"/>
  <c r="I336" i="61"/>
  <c r="I335" i="61"/>
  <c r="I334" i="61"/>
  <c r="I333" i="61"/>
  <c r="I332" i="61"/>
  <c r="I331" i="61"/>
  <c r="I330" i="61"/>
  <c r="I329" i="61"/>
  <c r="I328" i="61"/>
  <c r="I327" i="61"/>
  <c r="I326" i="61"/>
  <c r="I325" i="61"/>
  <c r="I324" i="61"/>
  <c r="I323" i="61"/>
  <c r="I322" i="61"/>
  <c r="I321" i="61"/>
  <c r="I320" i="61"/>
  <c r="I319" i="61"/>
  <c r="I318" i="61"/>
  <c r="I317" i="61"/>
  <c r="I314" i="61"/>
  <c r="I313" i="61"/>
  <c r="I312" i="61"/>
  <c r="I311" i="61"/>
  <c r="I310" i="61"/>
  <c r="I309" i="61"/>
  <c r="I308" i="61"/>
  <c r="I307" i="61"/>
  <c r="I306" i="61"/>
  <c r="I305" i="61"/>
  <c r="I304" i="61"/>
  <c r="I303" i="61"/>
  <c r="I302" i="61"/>
  <c r="I301" i="61"/>
  <c r="I300" i="61"/>
  <c r="I299" i="61"/>
  <c r="I298" i="61"/>
  <c r="I297" i="61"/>
  <c r="I296" i="61"/>
  <c r="I295" i="61"/>
  <c r="I294" i="61"/>
  <c r="I293" i="61"/>
  <c r="I292" i="61"/>
  <c r="I291" i="61"/>
  <c r="I290" i="61"/>
  <c r="I289" i="61"/>
  <c r="I288" i="61"/>
  <c r="I287" i="61"/>
  <c r="I286" i="61"/>
  <c r="I285" i="61"/>
  <c r="I284" i="61"/>
  <c r="I283" i="61"/>
  <c r="I282" i="61"/>
  <c r="I281" i="61"/>
  <c r="I280" i="61"/>
  <c r="I279" i="61"/>
  <c r="I278" i="61"/>
  <c r="I277" i="61"/>
  <c r="I276" i="61"/>
  <c r="I275" i="61"/>
  <c r="I274" i="61"/>
  <c r="I273" i="61"/>
  <c r="I272" i="61"/>
  <c r="I271" i="61"/>
  <c r="I270" i="61"/>
  <c r="I269" i="61"/>
  <c r="I268" i="61"/>
  <c r="I267" i="61"/>
  <c r="I266" i="61"/>
  <c r="I265" i="61"/>
  <c r="I262" i="61"/>
  <c r="I261" i="61"/>
  <c r="I260" i="61"/>
  <c r="I259" i="61"/>
  <c r="I258" i="61"/>
  <c r="I257" i="61"/>
  <c r="I256" i="61"/>
  <c r="I255" i="61"/>
  <c r="I254" i="61"/>
  <c r="I253" i="61"/>
  <c r="I252" i="61"/>
  <c r="I251" i="61"/>
  <c r="I250" i="61"/>
  <c r="I249" i="61"/>
  <c r="I248" i="61"/>
  <c r="I247" i="61"/>
  <c r="I246" i="61"/>
  <c r="I245" i="61"/>
  <c r="I244" i="61"/>
  <c r="I243" i="61"/>
  <c r="I242" i="61"/>
  <c r="I239" i="61"/>
  <c r="I238" i="61"/>
  <c r="I237" i="61"/>
  <c r="I236" i="61"/>
  <c r="I235" i="61"/>
  <c r="I234" i="61"/>
  <c r="I233" i="61"/>
  <c r="I232" i="61"/>
  <c r="I231" i="61"/>
  <c r="I230" i="61"/>
  <c r="I227" i="61"/>
  <c r="I226" i="61"/>
  <c r="I225" i="61"/>
  <c r="I224" i="61"/>
  <c r="I223" i="61"/>
  <c r="I222" i="61"/>
  <c r="I221" i="61"/>
  <c r="I220" i="61"/>
  <c r="I219" i="61"/>
  <c r="I218" i="61"/>
  <c r="I217" i="61"/>
  <c r="I216" i="61"/>
  <c r="I215" i="61"/>
  <c r="I214" i="61"/>
  <c r="I213" i="61"/>
  <c r="I212" i="61"/>
  <c r="I211" i="61"/>
  <c r="I210" i="61"/>
  <c r="I209" i="61"/>
  <c r="I208" i="61"/>
  <c r="I207" i="61"/>
  <c r="I206" i="61"/>
  <c r="I205" i="61"/>
  <c r="I204" i="61"/>
  <c r="I203" i="61"/>
  <c r="I202" i="61"/>
  <c r="I201" i="61"/>
  <c r="I200" i="61"/>
  <c r="I199" i="61"/>
  <c r="I198" i="61"/>
  <c r="I197" i="61"/>
  <c r="I196" i="61"/>
  <c r="I195" i="61"/>
  <c r="I194" i="61"/>
  <c r="I193" i="61"/>
  <c r="I192" i="61"/>
  <c r="I191" i="61"/>
  <c r="I188" i="61"/>
  <c r="I187" i="61"/>
  <c r="I186" i="61"/>
  <c r="I185" i="61"/>
  <c r="I184" i="61"/>
  <c r="I183" i="61"/>
  <c r="I182" i="61"/>
  <c r="I181" i="61"/>
  <c r="I180" i="61"/>
  <c r="I179" i="61"/>
  <c r="I178" i="61"/>
  <c r="I177" i="61"/>
  <c r="I176" i="61"/>
  <c r="I175" i="61"/>
  <c r="I174" i="61"/>
  <c r="I173" i="61"/>
  <c r="I172" i="61"/>
  <c r="I171" i="61"/>
  <c r="I170" i="61"/>
  <c r="I169" i="61"/>
  <c r="I168" i="61"/>
  <c r="I167" i="61"/>
  <c r="I166" i="61"/>
  <c r="I165" i="61"/>
  <c r="I164" i="61"/>
  <c r="I163" i="61"/>
  <c r="I162" i="61"/>
  <c r="I161" i="61"/>
  <c r="I160" i="61"/>
  <c r="I159" i="61"/>
  <c r="I158" i="61"/>
  <c r="I157" i="61"/>
  <c r="I156" i="61"/>
  <c r="I155" i="61"/>
  <c r="I154" i="61"/>
  <c r="I153" i="61"/>
  <c r="I152" i="61"/>
  <c r="I151" i="61"/>
  <c r="I150" i="61"/>
  <c r="I149" i="61"/>
  <c r="I148" i="61"/>
  <c r="I147" i="61"/>
  <c r="I146" i="61"/>
  <c r="I145" i="61"/>
  <c r="I144" i="61"/>
  <c r="I143" i="61"/>
  <c r="I142" i="61"/>
  <c r="I141" i="61"/>
  <c r="I140" i="61"/>
  <c r="I139" i="61"/>
  <c r="I138" i="61"/>
  <c r="I137" i="61"/>
  <c r="I136" i="61"/>
  <c r="I135" i="61"/>
  <c r="I134" i="61"/>
  <c r="I133" i="61"/>
  <c r="I132" i="61"/>
  <c r="I131" i="61"/>
  <c r="I130" i="61"/>
  <c r="I129" i="61"/>
  <c r="I128" i="61"/>
  <c r="I127" i="61"/>
  <c r="I126" i="61"/>
  <c r="I125" i="61"/>
  <c r="I124" i="61"/>
  <c r="I123" i="61"/>
  <c r="I122" i="61"/>
  <c r="I121" i="61"/>
  <c r="I120" i="61"/>
  <c r="I119" i="61"/>
  <c r="I118" i="61"/>
  <c r="I117" i="61"/>
  <c r="I116" i="61"/>
  <c r="I115" i="61"/>
  <c r="I114" i="61"/>
  <c r="I113" i="61"/>
  <c r="I112" i="61"/>
  <c r="I111" i="61"/>
  <c r="I110" i="61"/>
  <c r="I109" i="61"/>
  <c r="I108" i="61"/>
  <c r="I107" i="61"/>
  <c r="I106" i="61"/>
  <c r="I105" i="61"/>
  <c r="I104" i="61"/>
  <c r="I103" i="61"/>
  <c r="I102" i="61"/>
  <c r="I101" i="61"/>
  <c r="I100" i="61"/>
  <c r="I99" i="61"/>
  <c r="I98" i="61"/>
  <c r="I95" i="61"/>
  <c r="I94" i="61"/>
  <c r="I93" i="61"/>
  <c r="I92" i="61"/>
  <c r="I91" i="61"/>
  <c r="I90" i="61"/>
  <c r="I89" i="61"/>
  <c r="I88" i="61"/>
  <c r="I87" i="61"/>
  <c r="I86" i="61"/>
  <c r="I85" i="61"/>
  <c r="I82" i="61"/>
  <c r="I81" i="61"/>
  <c r="I80" i="61"/>
  <c r="I79" i="61"/>
  <c r="I78" i="61"/>
  <c r="I77" i="61"/>
  <c r="I76" i="61"/>
  <c r="I75" i="61"/>
  <c r="I74" i="61"/>
  <c r="I73" i="61"/>
  <c r="I72" i="61"/>
  <c r="I71" i="61"/>
  <c r="I70" i="61"/>
  <c r="I69" i="61"/>
  <c r="I68" i="61"/>
  <c r="I67" i="61"/>
  <c r="I66" i="61"/>
  <c r="I63" i="61"/>
  <c r="I62" i="61"/>
  <c r="I61" i="61"/>
  <c r="I60" i="61"/>
  <c r="I59" i="61"/>
  <c r="I58" i="61"/>
  <c r="I57" i="61"/>
  <c r="I56" i="61"/>
  <c r="I55" i="61"/>
  <c r="I52" i="61"/>
  <c r="I51" i="61"/>
  <c r="I50" i="61"/>
  <c r="I49" i="61"/>
  <c r="I48" i="61"/>
  <c r="I47" i="61"/>
  <c r="I46" i="61"/>
  <c r="I45" i="61"/>
  <c r="I44" i="61"/>
  <c r="I43" i="61"/>
  <c r="I42" i="61"/>
  <c r="I41" i="61"/>
  <c r="I40" i="61"/>
  <c r="I39" i="61"/>
  <c r="I38" i="61"/>
  <c r="I35" i="61"/>
  <c r="I34" i="61"/>
  <c r="I33" i="61"/>
  <c r="I32" i="61"/>
  <c r="I31" i="61"/>
  <c r="I30" i="61"/>
  <c r="I29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9" i="61"/>
  <c r="I8" i="61"/>
  <c r="I7" i="61"/>
  <c r="I6" i="61"/>
  <c r="K426" i="37"/>
  <c r="K355" i="37"/>
  <c r="V30" i="60" l="1"/>
  <c r="T30" i="60"/>
  <c r="R30" i="60"/>
  <c r="P30" i="60"/>
  <c r="N30" i="60"/>
  <c r="I30" i="60"/>
  <c r="G30" i="60"/>
  <c r="G34" i="60"/>
  <c r="F34" i="60" s="1"/>
  <c r="AL44" i="60"/>
  <c r="AK44" i="60"/>
  <c r="AJ44" i="60"/>
  <c r="AI44" i="60"/>
  <c r="AH44" i="60"/>
  <c r="AG44" i="60"/>
  <c r="AF44" i="60"/>
  <c r="AE44" i="60"/>
  <c r="AD44" i="60"/>
  <c r="AC44" i="60"/>
  <c r="AL43" i="60"/>
  <c r="AK43" i="60"/>
  <c r="AJ43" i="60"/>
  <c r="AI43" i="60"/>
  <c r="AH43" i="60"/>
  <c r="AG43" i="60"/>
  <c r="AF43" i="60"/>
  <c r="AE43" i="60"/>
  <c r="L43" i="60" s="1"/>
  <c r="AD43" i="60"/>
  <c r="E43" i="60" s="1"/>
  <c r="AC43" i="60"/>
  <c r="X43" i="60"/>
  <c r="W43" i="60" s="1"/>
  <c r="V43" i="60"/>
  <c r="U43" i="60" s="1"/>
  <c r="T43" i="60"/>
  <c r="S43" i="60" s="1"/>
  <c r="R43" i="60"/>
  <c r="Q43" i="60" s="1"/>
  <c r="P43" i="60"/>
  <c r="O43" i="60" s="1"/>
  <c r="N43" i="60"/>
  <c r="M43" i="60" s="1"/>
  <c r="K43" i="60"/>
  <c r="I43" i="60"/>
  <c r="H43" i="60" s="1"/>
  <c r="G43" i="60"/>
  <c r="F43" i="60" s="1"/>
  <c r="D43" i="60"/>
  <c r="AL42" i="60"/>
  <c r="AK42" i="60"/>
  <c r="AJ42" i="60"/>
  <c r="AI42" i="60"/>
  <c r="AH42" i="60"/>
  <c r="AG42" i="60"/>
  <c r="AF42" i="60"/>
  <c r="AE42" i="60"/>
  <c r="L42" i="60" s="1"/>
  <c r="AD42" i="60"/>
  <c r="E42" i="60" s="1"/>
  <c r="AC42" i="60"/>
  <c r="X42" i="60"/>
  <c r="W42" i="60" s="1"/>
  <c r="V42" i="60"/>
  <c r="U42" i="60" s="1"/>
  <c r="T42" i="60"/>
  <c r="S42" i="60" s="1"/>
  <c r="R42" i="60"/>
  <c r="Q42" i="60" s="1"/>
  <c r="P42" i="60"/>
  <c r="O42" i="60" s="1"/>
  <c r="N42" i="60"/>
  <c r="M42" i="60" s="1"/>
  <c r="K42" i="60"/>
  <c r="I42" i="60"/>
  <c r="H42" i="60" s="1"/>
  <c r="G42" i="60"/>
  <c r="F42" i="60" s="1"/>
  <c r="D42" i="60"/>
  <c r="AL41" i="60"/>
  <c r="AK41" i="60"/>
  <c r="AJ41" i="60"/>
  <c r="AI41" i="60"/>
  <c r="AH41" i="60"/>
  <c r="AG41" i="60"/>
  <c r="AF41" i="60"/>
  <c r="AE41" i="60"/>
  <c r="L41" i="60" s="1"/>
  <c r="AD41" i="60"/>
  <c r="E41" i="60" s="1"/>
  <c r="AC41" i="60"/>
  <c r="X41" i="60"/>
  <c r="W41" i="60" s="1"/>
  <c r="V41" i="60"/>
  <c r="U41" i="60" s="1"/>
  <c r="T41" i="60"/>
  <c r="S41" i="60" s="1"/>
  <c r="R41" i="60"/>
  <c r="Q41" i="60" s="1"/>
  <c r="P41" i="60"/>
  <c r="O41" i="60" s="1"/>
  <c r="N41" i="60"/>
  <c r="M41" i="60" s="1"/>
  <c r="K41" i="60"/>
  <c r="I41" i="60"/>
  <c r="H41" i="60" s="1"/>
  <c r="G41" i="60"/>
  <c r="F41" i="60" s="1"/>
  <c r="D41" i="60"/>
  <c r="AL40" i="60"/>
  <c r="AK40" i="60"/>
  <c r="AJ40" i="60"/>
  <c r="AI40" i="60"/>
  <c r="AH40" i="60"/>
  <c r="AG40" i="60"/>
  <c r="AF40" i="60"/>
  <c r="AE40" i="60"/>
  <c r="L40" i="60" s="1"/>
  <c r="AD40" i="60"/>
  <c r="E40" i="60" s="1"/>
  <c r="AC40" i="60"/>
  <c r="X40" i="60"/>
  <c r="W40" i="60" s="1"/>
  <c r="V40" i="60"/>
  <c r="U40" i="60" s="1"/>
  <c r="T40" i="60"/>
  <c r="S40" i="60" s="1"/>
  <c r="R40" i="60"/>
  <c r="Q40" i="60" s="1"/>
  <c r="P40" i="60"/>
  <c r="O40" i="60" s="1"/>
  <c r="N40" i="60"/>
  <c r="M40" i="60" s="1"/>
  <c r="K40" i="60"/>
  <c r="I40" i="60"/>
  <c r="H40" i="60" s="1"/>
  <c r="G40" i="60"/>
  <c r="F40" i="60" s="1"/>
  <c r="D40" i="60"/>
  <c r="AL39" i="60"/>
  <c r="AK39" i="60"/>
  <c r="AJ39" i="60"/>
  <c r="AI39" i="60"/>
  <c r="AH39" i="60"/>
  <c r="AG39" i="60"/>
  <c r="AF39" i="60"/>
  <c r="AE39" i="60"/>
  <c r="L39" i="60" s="1"/>
  <c r="AD39" i="60"/>
  <c r="E39" i="60" s="1"/>
  <c r="AC39" i="60"/>
  <c r="X39" i="60"/>
  <c r="W39" i="60" s="1"/>
  <c r="V39" i="60"/>
  <c r="U39" i="60" s="1"/>
  <c r="T39" i="60"/>
  <c r="S39" i="60" s="1"/>
  <c r="R39" i="60"/>
  <c r="Q39" i="60" s="1"/>
  <c r="P39" i="60"/>
  <c r="O39" i="60" s="1"/>
  <c r="N39" i="60"/>
  <c r="M39" i="60" s="1"/>
  <c r="K39" i="60"/>
  <c r="I39" i="60"/>
  <c r="H39" i="60" s="1"/>
  <c r="G39" i="60"/>
  <c r="F39" i="60" s="1"/>
  <c r="D39" i="60"/>
  <c r="AL38" i="60"/>
  <c r="AK38" i="60"/>
  <c r="AJ38" i="60"/>
  <c r="AI38" i="60"/>
  <c r="AH38" i="60"/>
  <c r="AG38" i="60"/>
  <c r="AF38" i="60"/>
  <c r="AE38" i="60"/>
  <c r="L38" i="60" s="1"/>
  <c r="AD38" i="60"/>
  <c r="E38" i="60" s="1"/>
  <c r="AC38" i="60"/>
  <c r="X38" i="60"/>
  <c r="W38" i="60" s="1"/>
  <c r="V38" i="60"/>
  <c r="U38" i="60" s="1"/>
  <c r="T38" i="60"/>
  <c r="S38" i="60" s="1"/>
  <c r="R38" i="60"/>
  <c r="Q38" i="60" s="1"/>
  <c r="P38" i="60"/>
  <c r="O38" i="60" s="1"/>
  <c r="N38" i="60"/>
  <c r="M38" i="60" s="1"/>
  <c r="K38" i="60"/>
  <c r="I38" i="60"/>
  <c r="H38" i="60" s="1"/>
  <c r="G38" i="60"/>
  <c r="F38" i="60" s="1"/>
  <c r="D38" i="60"/>
  <c r="AL37" i="60"/>
  <c r="AK37" i="60"/>
  <c r="AJ37" i="60"/>
  <c r="AI37" i="60"/>
  <c r="AH37" i="60"/>
  <c r="AG37" i="60"/>
  <c r="AF37" i="60"/>
  <c r="AE37" i="60"/>
  <c r="L37" i="60" s="1"/>
  <c r="AD37" i="60"/>
  <c r="E37" i="60" s="1"/>
  <c r="AC37" i="60"/>
  <c r="X37" i="60"/>
  <c r="W37" i="60" s="1"/>
  <c r="V37" i="60"/>
  <c r="U37" i="60" s="1"/>
  <c r="T37" i="60"/>
  <c r="S37" i="60" s="1"/>
  <c r="R37" i="60"/>
  <c r="Q37" i="60" s="1"/>
  <c r="P37" i="60"/>
  <c r="O37" i="60" s="1"/>
  <c r="N37" i="60"/>
  <c r="M37" i="60" s="1"/>
  <c r="K37" i="60"/>
  <c r="I37" i="60"/>
  <c r="G37" i="60"/>
  <c r="F37" i="60" s="1"/>
  <c r="AL36" i="60"/>
  <c r="AK36" i="60"/>
  <c r="AJ36" i="60"/>
  <c r="AI36" i="60"/>
  <c r="AH36" i="60"/>
  <c r="AG36" i="60"/>
  <c r="AF36" i="60"/>
  <c r="AE36" i="60"/>
  <c r="L36" i="60" s="1"/>
  <c r="AD36" i="60"/>
  <c r="E36" i="60" s="1"/>
  <c r="AC36" i="60"/>
  <c r="X36" i="60"/>
  <c r="W36" i="60" s="1"/>
  <c r="V36" i="60"/>
  <c r="U36" i="60" s="1"/>
  <c r="T36" i="60"/>
  <c r="S36" i="60" s="1"/>
  <c r="R36" i="60"/>
  <c r="Q36" i="60" s="1"/>
  <c r="P36" i="60"/>
  <c r="O36" i="60" s="1"/>
  <c r="N36" i="60"/>
  <c r="M36" i="60" s="1"/>
  <c r="K36" i="60"/>
  <c r="I36" i="60"/>
  <c r="H36" i="60" s="1"/>
  <c r="G36" i="60"/>
  <c r="F36" i="60" s="1"/>
  <c r="D36" i="60"/>
  <c r="AL35" i="60"/>
  <c r="AK35" i="60"/>
  <c r="AJ35" i="60"/>
  <c r="AI35" i="60"/>
  <c r="AH35" i="60"/>
  <c r="AG35" i="60"/>
  <c r="AF35" i="60"/>
  <c r="AE35" i="60"/>
  <c r="L35" i="60" s="1"/>
  <c r="AD35" i="60"/>
  <c r="E35" i="60" s="1"/>
  <c r="AC35" i="60"/>
  <c r="X35" i="60"/>
  <c r="W35" i="60" s="1"/>
  <c r="V35" i="60"/>
  <c r="U35" i="60" s="1"/>
  <c r="T35" i="60"/>
  <c r="S35" i="60" s="1"/>
  <c r="R35" i="60"/>
  <c r="Q35" i="60" s="1"/>
  <c r="P35" i="60"/>
  <c r="O35" i="60" s="1"/>
  <c r="N35" i="60"/>
  <c r="M35" i="60" s="1"/>
  <c r="K35" i="60"/>
  <c r="I35" i="60"/>
  <c r="H35" i="60" s="1"/>
  <c r="G35" i="60"/>
  <c r="F35" i="60" s="1"/>
  <c r="D35" i="60"/>
  <c r="AL34" i="60"/>
  <c r="AK34" i="60"/>
  <c r="AJ34" i="60"/>
  <c r="AI34" i="60"/>
  <c r="AH34" i="60"/>
  <c r="AG34" i="60"/>
  <c r="AF34" i="60"/>
  <c r="AE34" i="60"/>
  <c r="L34" i="60" s="1"/>
  <c r="AD34" i="60"/>
  <c r="E34" i="60" s="1"/>
  <c r="AC34" i="60"/>
  <c r="X34" i="60"/>
  <c r="W34" i="60" s="1"/>
  <c r="V34" i="60"/>
  <c r="U34" i="60" s="1"/>
  <c r="T34" i="60"/>
  <c r="S34" i="60" s="1"/>
  <c r="R34" i="60"/>
  <c r="Q34" i="60" s="1"/>
  <c r="P34" i="60"/>
  <c r="O34" i="60" s="1"/>
  <c r="N34" i="60"/>
  <c r="M34" i="60" s="1"/>
  <c r="K34" i="60"/>
  <c r="I34" i="60"/>
  <c r="AL33" i="60"/>
  <c r="AK33" i="60"/>
  <c r="AJ33" i="60"/>
  <c r="AI33" i="60"/>
  <c r="AH33" i="60"/>
  <c r="AG33" i="60"/>
  <c r="AF33" i="60"/>
  <c r="AE33" i="60"/>
  <c r="L33" i="60" s="1"/>
  <c r="AD33" i="60"/>
  <c r="E33" i="60" s="1"/>
  <c r="AC33" i="60"/>
  <c r="X33" i="60"/>
  <c r="W33" i="60" s="1"/>
  <c r="V33" i="60"/>
  <c r="U33" i="60" s="1"/>
  <c r="T33" i="60"/>
  <c r="S33" i="60" s="1"/>
  <c r="R33" i="60"/>
  <c r="Q33" i="60" s="1"/>
  <c r="P33" i="60"/>
  <c r="O33" i="60" s="1"/>
  <c r="N33" i="60"/>
  <c r="M33" i="60" s="1"/>
  <c r="K33" i="60"/>
  <c r="I33" i="60"/>
  <c r="H33" i="60" s="1"/>
  <c r="G33" i="60"/>
  <c r="F33" i="60" s="1"/>
  <c r="D33" i="60"/>
  <c r="AL32" i="60"/>
  <c r="AK32" i="60"/>
  <c r="AJ32" i="60"/>
  <c r="AI32" i="60"/>
  <c r="AH32" i="60"/>
  <c r="AG32" i="60"/>
  <c r="AF32" i="60"/>
  <c r="AE32" i="60"/>
  <c r="L32" i="60" s="1"/>
  <c r="AD32" i="60"/>
  <c r="E32" i="60" s="1"/>
  <c r="AC32" i="60"/>
  <c r="X32" i="60"/>
  <c r="W32" i="60" s="1"/>
  <c r="V32" i="60"/>
  <c r="U32" i="60" s="1"/>
  <c r="T32" i="60"/>
  <c r="S32" i="60" s="1"/>
  <c r="R32" i="60"/>
  <c r="Q32" i="60" s="1"/>
  <c r="P32" i="60"/>
  <c r="O32" i="60" s="1"/>
  <c r="N32" i="60"/>
  <c r="M32" i="60" s="1"/>
  <c r="K32" i="60"/>
  <c r="I32" i="60"/>
  <c r="H32" i="60" s="1"/>
  <c r="G32" i="60"/>
  <c r="F32" i="60" s="1"/>
  <c r="D32" i="60"/>
  <c r="AL31" i="60"/>
  <c r="AK31" i="60"/>
  <c r="AJ31" i="60"/>
  <c r="AI31" i="60"/>
  <c r="AH31" i="60"/>
  <c r="AG31" i="60"/>
  <c r="AF31" i="60"/>
  <c r="AE31" i="60"/>
  <c r="L31" i="60" s="1"/>
  <c r="AD31" i="60"/>
  <c r="E31" i="60" s="1"/>
  <c r="AC31" i="60"/>
  <c r="X31" i="60"/>
  <c r="W31" i="60" s="1"/>
  <c r="V31" i="60"/>
  <c r="U31" i="60" s="1"/>
  <c r="T31" i="60"/>
  <c r="S31" i="60" s="1"/>
  <c r="R31" i="60"/>
  <c r="Q31" i="60" s="1"/>
  <c r="P31" i="60"/>
  <c r="O31" i="60" s="1"/>
  <c r="N31" i="60"/>
  <c r="M31" i="60" s="1"/>
  <c r="K31" i="60"/>
  <c r="I31" i="60"/>
  <c r="H31" i="60" s="1"/>
  <c r="G31" i="60"/>
  <c r="F31" i="60" s="1"/>
  <c r="D31" i="60"/>
  <c r="AL30" i="60"/>
  <c r="AK30" i="60"/>
  <c r="AJ30" i="60"/>
  <c r="AI30" i="60"/>
  <c r="AH30" i="60"/>
  <c r="AG30" i="60"/>
  <c r="AF30" i="60"/>
  <c r="AE30" i="60"/>
  <c r="L30" i="60" s="1"/>
  <c r="AD30" i="60"/>
  <c r="E30" i="60" s="1"/>
  <c r="AC30" i="60"/>
  <c r="X30" i="60"/>
  <c r="AL29" i="60"/>
  <c r="AK29" i="60"/>
  <c r="AJ29" i="60"/>
  <c r="AI29" i="60"/>
  <c r="AH29" i="60"/>
  <c r="AG29" i="60"/>
  <c r="AF29" i="60"/>
  <c r="AE29" i="60"/>
  <c r="L29" i="60" s="1"/>
  <c r="AD29" i="60"/>
  <c r="E29" i="60" s="1"/>
  <c r="AC29" i="60"/>
  <c r="X29" i="60"/>
  <c r="W29" i="60" s="1"/>
  <c r="V29" i="60"/>
  <c r="U29" i="60" s="1"/>
  <c r="T29" i="60"/>
  <c r="S29" i="60" s="1"/>
  <c r="R29" i="60"/>
  <c r="Q29" i="60" s="1"/>
  <c r="P29" i="60"/>
  <c r="O29" i="60" s="1"/>
  <c r="N29" i="60"/>
  <c r="M29" i="60" s="1"/>
  <c r="K29" i="60"/>
  <c r="I29" i="60"/>
  <c r="H29" i="60" s="1"/>
  <c r="G29" i="60"/>
  <c r="F29" i="60" s="1"/>
  <c r="D29" i="60"/>
  <c r="AL28" i="60"/>
  <c r="AK28" i="60"/>
  <c r="AJ28" i="60"/>
  <c r="AI28" i="60"/>
  <c r="AH28" i="60"/>
  <c r="AG28" i="60"/>
  <c r="AF28" i="60"/>
  <c r="AE28" i="60"/>
  <c r="L28" i="60" s="1"/>
  <c r="AD28" i="60"/>
  <c r="E28" i="60" s="1"/>
  <c r="AC28" i="60"/>
  <c r="X28" i="60"/>
  <c r="W28" i="60" s="1"/>
  <c r="V28" i="60"/>
  <c r="U28" i="60" s="1"/>
  <c r="T28" i="60"/>
  <c r="S28" i="60" s="1"/>
  <c r="R28" i="60"/>
  <c r="Q28" i="60" s="1"/>
  <c r="P28" i="60"/>
  <c r="O28" i="60" s="1"/>
  <c r="N28" i="60"/>
  <c r="M28" i="60" s="1"/>
  <c r="K28" i="60"/>
  <c r="I28" i="60"/>
  <c r="H28" i="60" s="1"/>
  <c r="G28" i="60"/>
  <c r="F28" i="60" s="1"/>
  <c r="D28" i="60"/>
  <c r="AL27" i="60"/>
  <c r="AK27" i="60"/>
  <c r="AJ27" i="60"/>
  <c r="AI27" i="60"/>
  <c r="AH27" i="60"/>
  <c r="AG27" i="60"/>
  <c r="AF27" i="60"/>
  <c r="AE27" i="60"/>
  <c r="L27" i="60" s="1"/>
  <c r="AD27" i="60"/>
  <c r="E27" i="60" s="1"/>
  <c r="AC27" i="60"/>
  <c r="X27" i="60"/>
  <c r="W27" i="60" s="1"/>
  <c r="V27" i="60"/>
  <c r="U27" i="60" s="1"/>
  <c r="T27" i="60"/>
  <c r="S27" i="60" s="1"/>
  <c r="R27" i="60"/>
  <c r="Q27" i="60" s="1"/>
  <c r="P27" i="60"/>
  <c r="O27" i="60" s="1"/>
  <c r="N27" i="60"/>
  <c r="M27" i="60" s="1"/>
  <c r="K27" i="60"/>
  <c r="I27" i="60"/>
  <c r="H27" i="60" s="1"/>
  <c r="G27" i="60"/>
  <c r="F27" i="60" s="1"/>
  <c r="D27" i="60"/>
  <c r="AL26" i="60"/>
  <c r="AK26" i="60"/>
  <c r="AJ26" i="60"/>
  <c r="AI26" i="60"/>
  <c r="AH26" i="60"/>
  <c r="AG26" i="60"/>
  <c r="AF26" i="60"/>
  <c r="AE26" i="60"/>
  <c r="L26" i="60" s="1"/>
  <c r="AD26" i="60"/>
  <c r="E26" i="60" s="1"/>
  <c r="AC26" i="60"/>
  <c r="X26" i="60"/>
  <c r="W26" i="60" s="1"/>
  <c r="V26" i="60"/>
  <c r="U26" i="60" s="1"/>
  <c r="T26" i="60"/>
  <c r="S26" i="60" s="1"/>
  <c r="R26" i="60"/>
  <c r="Q26" i="60" s="1"/>
  <c r="P26" i="60"/>
  <c r="O26" i="60" s="1"/>
  <c r="N26" i="60"/>
  <c r="M26" i="60" s="1"/>
  <c r="K26" i="60"/>
  <c r="I26" i="60"/>
  <c r="H26" i="60" s="1"/>
  <c r="G26" i="60"/>
  <c r="F26" i="60" s="1"/>
  <c r="D26" i="60"/>
  <c r="AL25" i="60"/>
  <c r="AK25" i="60"/>
  <c r="AJ25" i="60"/>
  <c r="AI25" i="60"/>
  <c r="AH25" i="60"/>
  <c r="AG25" i="60"/>
  <c r="AF25" i="60"/>
  <c r="AE25" i="60"/>
  <c r="AD25" i="60"/>
  <c r="AC25" i="60"/>
  <c r="X25" i="60"/>
  <c r="AL24" i="60"/>
  <c r="AK24" i="60"/>
  <c r="AJ24" i="60"/>
  <c r="AI24" i="60"/>
  <c r="AH24" i="60"/>
  <c r="AG24" i="60"/>
  <c r="AF24" i="60"/>
  <c r="AE24" i="60"/>
  <c r="L24" i="60" s="1"/>
  <c r="AD24" i="60"/>
  <c r="E24" i="60" s="1"/>
  <c r="AC24" i="60"/>
  <c r="X24" i="60"/>
  <c r="W24" i="60" s="1"/>
  <c r="V24" i="60"/>
  <c r="U24" i="60" s="1"/>
  <c r="T24" i="60"/>
  <c r="S24" i="60" s="1"/>
  <c r="R24" i="60"/>
  <c r="Q24" i="60" s="1"/>
  <c r="P24" i="60"/>
  <c r="O24" i="60" s="1"/>
  <c r="N24" i="60"/>
  <c r="M24" i="60" s="1"/>
  <c r="K24" i="60"/>
  <c r="I24" i="60"/>
  <c r="H24" i="60" s="1"/>
  <c r="G24" i="60"/>
  <c r="F24" i="60" s="1"/>
  <c r="D24" i="60"/>
  <c r="AL23" i="60"/>
  <c r="AK23" i="60"/>
  <c r="AJ23" i="60"/>
  <c r="AI23" i="60"/>
  <c r="AH23" i="60"/>
  <c r="AG23" i="60"/>
  <c r="AF23" i="60"/>
  <c r="AE23" i="60"/>
  <c r="L23" i="60" s="1"/>
  <c r="AD23" i="60"/>
  <c r="E23" i="60" s="1"/>
  <c r="AC23" i="60"/>
  <c r="X23" i="60"/>
  <c r="W23" i="60" s="1"/>
  <c r="V23" i="60"/>
  <c r="U23" i="60" s="1"/>
  <c r="T23" i="60"/>
  <c r="S23" i="60" s="1"/>
  <c r="R23" i="60"/>
  <c r="Q23" i="60" s="1"/>
  <c r="P23" i="60"/>
  <c r="O23" i="60" s="1"/>
  <c r="N23" i="60"/>
  <c r="M23" i="60" s="1"/>
  <c r="K23" i="60"/>
  <c r="I23" i="60"/>
  <c r="H23" i="60" s="1"/>
  <c r="G23" i="60"/>
  <c r="F23" i="60" s="1"/>
  <c r="D23" i="60"/>
  <c r="AL22" i="60"/>
  <c r="AK22" i="60"/>
  <c r="AJ22" i="60"/>
  <c r="AI22" i="60"/>
  <c r="AH22" i="60"/>
  <c r="AG22" i="60"/>
  <c r="AF22" i="60"/>
  <c r="AE22" i="60"/>
  <c r="L22" i="60" s="1"/>
  <c r="AD22" i="60"/>
  <c r="E22" i="60" s="1"/>
  <c r="AC22" i="60"/>
  <c r="X22" i="60"/>
  <c r="W22" i="60" s="1"/>
  <c r="V22" i="60"/>
  <c r="U22" i="60" s="1"/>
  <c r="T22" i="60"/>
  <c r="S22" i="60" s="1"/>
  <c r="R22" i="60"/>
  <c r="Q22" i="60" s="1"/>
  <c r="P22" i="60"/>
  <c r="O22" i="60" s="1"/>
  <c r="N22" i="60"/>
  <c r="M22" i="60" s="1"/>
  <c r="K22" i="60"/>
  <c r="I22" i="60"/>
  <c r="H22" i="60" s="1"/>
  <c r="G22" i="60"/>
  <c r="F22" i="60" s="1"/>
  <c r="D22" i="60"/>
  <c r="AL21" i="60"/>
  <c r="AK21" i="60"/>
  <c r="AJ21" i="60"/>
  <c r="AI21" i="60"/>
  <c r="AH21" i="60"/>
  <c r="AG21" i="60"/>
  <c r="AF21" i="60"/>
  <c r="AE21" i="60"/>
  <c r="L21" i="60" s="1"/>
  <c r="AD21" i="60"/>
  <c r="E21" i="60" s="1"/>
  <c r="D21" i="60" s="1"/>
  <c r="AC21" i="60"/>
  <c r="X21" i="60"/>
  <c r="W21" i="60" s="1"/>
  <c r="V21" i="60"/>
  <c r="U21" i="60" s="1"/>
  <c r="T21" i="60"/>
  <c r="S21" i="60" s="1"/>
  <c r="R21" i="60"/>
  <c r="Q21" i="60" s="1"/>
  <c r="P21" i="60"/>
  <c r="O21" i="60" s="1"/>
  <c r="N21" i="60"/>
  <c r="M21" i="60" s="1"/>
  <c r="K21" i="60"/>
  <c r="G21" i="60" s="1"/>
  <c r="AL20" i="60"/>
  <c r="AK20" i="60"/>
  <c r="AJ20" i="60"/>
  <c r="AI20" i="60"/>
  <c r="AH20" i="60"/>
  <c r="AG20" i="60"/>
  <c r="AF20" i="60"/>
  <c r="AE20" i="60"/>
  <c r="L20" i="60" s="1"/>
  <c r="AD20" i="60"/>
  <c r="E20" i="60" s="1"/>
  <c r="AC20" i="60"/>
  <c r="X20" i="60"/>
  <c r="W20" i="60" s="1"/>
  <c r="V20" i="60"/>
  <c r="U20" i="60" s="1"/>
  <c r="T20" i="60"/>
  <c r="S20" i="60" s="1"/>
  <c r="R20" i="60"/>
  <c r="Q20" i="60" s="1"/>
  <c r="P20" i="60"/>
  <c r="O20" i="60" s="1"/>
  <c r="N20" i="60"/>
  <c r="M20" i="60" s="1"/>
  <c r="K20" i="60"/>
  <c r="I20" i="60"/>
  <c r="H20" i="60" s="1"/>
  <c r="G20" i="60"/>
  <c r="F20" i="60" s="1"/>
  <c r="D20" i="60"/>
  <c r="AL19" i="60"/>
  <c r="X19" i="60" s="1"/>
  <c r="W19" i="60" s="1"/>
  <c r="AK19" i="60"/>
  <c r="V19" i="60" s="1"/>
  <c r="U19" i="60" s="1"/>
  <c r="AJ19" i="60"/>
  <c r="T19" i="60" s="1"/>
  <c r="S19" i="60" s="1"/>
  <c r="AI19" i="60"/>
  <c r="R19" i="60" s="1"/>
  <c r="Q19" i="60" s="1"/>
  <c r="AH19" i="60"/>
  <c r="P19" i="60" s="1"/>
  <c r="O19" i="60" s="1"/>
  <c r="AG19" i="60"/>
  <c r="N19" i="60" s="1"/>
  <c r="M19" i="60" s="1"/>
  <c r="AE19" i="60"/>
  <c r="L19" i="60" s="1"/>
  <c r="K19" i="60" s="1"/>
  <c r="G19" i="60" s="1"/>
  <c r="AD19" i="60"/>
  <c r="E19" i="60" s="1"/>
  <c r="D19" i="60" s="1"/>
  <c r="AC19" i="60"/>
  <c r="AL18" i="60"/>
  <c r="X18" i="60" s="1"/>
  <c r="W18" i="60" s="1"/>
  <c r="AK18" i="60"/>
  <c r="V18" i="60" s="1"/>
  <c r="U18" i="60" s="1"/>
  <c r="AJ18" i="60"/>
  <c r="T18" i="60" s="1"/>
  <c r="S18" i="60" s="1"/>
  <c r="AI18" i="60"/>
  <c r="R18" i="60" s="1"/>
  <c r="Q18" i="60" s="1"/>
  <c r="AH18" i="60"/>
  <c r="P18" i="60" s="1"/>
  <c r="O18" i="60" s="1"/>
  <c r="AG18" i="60"/>
  <c r="N18" i="60" s="1"/>
  <c r="M18" i="60" s="1"/>
  <c r="AE18" i="60"/>
  <c r="L18" i="60" s="1"/>
  <c r="K18" i="60" s="1"/>
  <c r="G18" i="60" s="1"/>
  <c r="AD18" i="60"/>
  <c r="E18" i="60" s="1"/>
  <c r="AC18" i="60"/>
  <c r="AL17" i="60"/>
  <c r="X17" i="60" s="1"/>
  <c r="W17" i="60" s="1"/>
  <c r="AK17" i="60"/>
  <c r="V17" i="60" s="1"/>
  <c r="U17" i="60" s="1"/>
  <c r="AJ17" i="60"/>
  <c r="T17" i="60" s="1"/>
  <c r="S17" i="60" s="1"/>
  <c r="AI17" i="60"/>
  <c r="R17" i="60" s="1"/>
  <c r="Q17" i="60" s="1"/>
  <c r="AH17" i="60"/>
  <c r="P17" i="60" s="1"/>
  <c r="O17" i="60" s="1"/>
  <c r="AG17" i="60"/>
  <c r="N17" i="60" s="1"/>
  <c r="M17" i="60" s="1"/>
  <c r="AE17" i="60"/>
  <c r="L17" i="60" s="1"/>
  <c r="K17" i="60" s="1"/>
  <c r="G17" i="60" s="1"/>
  <c r="AD17" i="60"/>
  <c r="E17" i="60" s="1"/>
  <c r="D17" i="60" s="1"/>
  <c r="AC17" i="60"/>
  <c r="AL16" i="60"/>
  <c r="X16" i="60" s="1"/>
  <c r="W16" i="60" s="1"/>
  <c r="AK16" i="60"/>
  <c r="V16" i="60" s="1"/>
  <c r="U16" i="60" s="1"/>
  <c r="AJ16" i="60"/>
  <c r="T16" i="60" s="1"/>
  <c r="S16" i="60" s="1"/>
  <c r="AI16" i="60"/>
  <c r="R16" i="60" s="1"/>
  <c r="Q16" i="60" s="1"/>
  <c r="AH16" i="60"/>
  <c r="P16" i="60" s="1"/>
  <c r="O16" i="60" s="1"/>
  <c r="AG16" i="60"/>
  <c r="N16" i="60" s="1"/>
  <c r="M16" i="60" s="1"/>
  <c r="AE16" i="60"/>
  <c r="L16" i="60" s="1"/>
  <c r="K16" i="60" s="1"/>
  <c r="G16" i="60" s="1"/>
  <c r="AD16" i="60"/>
  <c r="E16" i="60" s="1"/>
  <c r="D16" i="60" s="1"/>
  <c r="AC16" i="60"/>
  <c r="AL15" i="60"/>
  <c r="AK15" i="60"/>
  <c r="AJ15" i="60"/>
  <c r="AI15" i="60"/>
  <c r="AH15" i="60"/>
  <c r="AG15" i="60"/>
  <c r="AF15" i="60"/>
  <c r="AE15" i="60"/>
  <c r="L15" i="60" s="1"/>
  <c r="AD15" i="60"/>
  <c r="E15" i="60" s="1"/>
  <c r="AC15" i="60"/>
  <c r="X15" i="60"/>
  <c r="W15" i="60" s="1"/>
  <c r="V15" i="60"/>
  <c r="U15" i="60" s="1"/>
  <c r="T15" i="60"/>
  <c r="S15" i="60" s="1"/>
  <c r="R15" i="60"/>
  <c r="Q15" i="60" s="1"/>
  <c r="P15" i="60"/>
  <c r="O15" i="60" s="1"/>
  <c r="N15" i="60"/>
  <c r="M15" i="60" s="1"/>
  <c r="K15" i="60"/>
  <c r="I15" i="60"/>
  <c r="H15" i="60" s="1"/>
  <c r="G15" i="60"/>
  <c r="F15" i="60" s="1"/>
  <c r="D15" i="60"/>
  <c r="AL14" i="60"/>
  <c r="AK14" i="60"/>
  <c r="AJ14" i="60"/>
  <c r="AI14" i="60"/>
  <c r="AH14" i="60"/>
  <c r="AG14" i="60"/>
  <c r="AF14" i="60"/>
  <c r="AE14" i="60"/>
  <c r="L14" i="60" s="1"/>
  <c r="AD14" i="60"/>
  <c r="E14" i="60" s="1"/>
  <c r="AC14" i="60"/>
  <c r="X14" i="60"/>
  <c r="W14" i="60" s="1"/>
  <c r="V14" i="60"/>
  <c r="U14" i="60" s="1"/>
  <c r="T14" i="60"/>
  <c r="S14" i="60" s="1"/>
  <c r="R14" i="60"/>
  <c r="Q14" i="60" s="1"/>
  <c r="P14" i="60"/>
  <c r="O14" i="60" s="1"/>
  <c r="N14" i="60"/>
  <c r="M14" i="60" s="1"/>
  <c r="K14" i="60"/>
  <c r="I14" i="60"/>
  <c r="H14" i="60" s="1"/>
  <c r="G14" i="60"/>
  <c r="F14" i="60" s="1"/>
  <c r="D14" i="60"/>
  <c r="AL13" i="60"/>
  <c r="X13" i="60" s="1"/>
  <c r="W13" i="60" s="1"/>
  <c r="AK13" i="60"/>
  <c r="AJ13" i="60"/>
  <c r="AI13" i="60"/>
  <c r="R13" i="60" s="1"/>
  <c r="Q13" i="60" s="1"/>
  <c r="AH13" i="60"/>
  <c r="P13" i="60" s="1"/>
  <c r="O13" i="60" s="1"/>
  <c r="AG13" i="60"/>
  <c r="AF13" i="60"/>
  <c r="AE13" i="60"/>
  <c r="L13" i="60" s="1"/>
  <c r="K13" i="60" s="1"/>
  <c r="G13" i="60" s="1"/>
  <c r="AD13" i="60"/>
  <c r="E13" i="60" s="1"/>
  <c r="D13" i="60" s="1"/>
  <c r="AC13" i="60"/>
  <c r="V13" i="60"/>
  <c r="U13" i="60" s="1"/>
  <c r="T13" i="60"/>
  <c r="S13" i="60" s="1"/>
  <c r="N13" i="60"/>
  <c r="M13" i="60" s="1"/>
  <c r="AL12" i="60"/>
  <c r="AK12" i="60"/>
  <c r="V12" i="60" s="1"/>
  <c r="U12" i="60" s="1"/>
  <c r="AJ12" i="60"/>
  <c r="AI12" i="60"/>
  <c r="AH12" i="60"/>
  <c r="AG12" i="60"/>
  <c r="N12" i="60" s="1"/>
  <c r="M12" i="60" s="1"/>
  <c r="AF12" i="60"/>
  <c r="AE12" i="60"/>
  <c r="L12" i="60" s="1"/>
  <c r="K12" i="60" s="1"/>
  <c r="G12" i="60" s="1"/>
  <c r="AD12" i="60"/>
  <c r="E12" i="60" s="1"/>
  <c r="AC12" i="60"/>
  <c r="X12" i="60"/>
  <c r="W12" i="60" s="1"/>
  <c r="T12" i="60"/>
  <c r="S12" i="60" s="1"/>
  <c r="R12" i="60"/>
  <c r="Q12" i="60" s="1"/>
  <c r="P12" i="60"/>
  <c r="O12" i="60" s="1"/>
  <c r="D12" i="60"/>
  <c r="AL11" i="60"/>
  <c r="X11" i="60" s="1"/>
  <c r="W11" i="60" s="1"/>
  <c r="AK11" i="60"/>
  <c r="AJ11" i="60"/>
  <c r="AI11" i="60"/>
  <c r="AH11" i="60"/>
  <c r="P11" i="60" s="1"/>
  <c r="O11" i="60" s="1"/>
  <c r="AG11" i="60"/>
  <c r="AF11" i="60"/>
  <c r="AE11" i="60"/>
  <c r="L11" i="60" s="1"/>
  <c r="K11" i="60" s="1"/>
  <c r="G11" i="60" s="1"/>
  <c r="AD11" i="60"/>
  <c r="E11" i="60" s="1"/>
  <c r="D11" i="60" s="1"/>
  <c r="AC11" i="60"/>
  <c r="V11" i="60"/>
  <c r="U11" i="60" s="1"/>
  <c r="T11" i="60"/>
  <c r="S11" i="60" s="1"/>
  <c r="R11" i="60"/>
  <c r="Q11" i="60" s="1"/>
  <c r="N11" i="60"/>
  <c r="M11" i="60" s="1"/>
  <c r="AL10" i="60"/>
  <c r="AK10" i="60"/>
  <c r="V10" i="60" s="1"/>
  <c r="U10" i="60" s="1"/>
  <c r="AJ10" i="60"/>
  <c r="AI10" i="60"/>
  <c r="AH10" i="60"/>
  <c r="AG10" i="60"/>
  <c r="N10" i="60" s="1"/>
  <c r="M10" i="60" s="1"/>
  <c r="AF10" i="60"/>
  <c r="AE10" i="60"/>
  <c r="L10" i="60" s="1"/>
  <c r="K10" i="60" s="1"/>
  <c r="G10" i="60" s="1"/>
  <c r="AD10" i="60"/>
  <c r="E10" i="60" s="1"/>
  <c r="AC10" i="60"/>
  <c r="X10" i="60"/>
  <c r="W10" i="60" s="1"/>
  <c r="T10" i="60"/>
  <c r="S10" i="60" s="1"/>
  <c r="R10" i="60"/>
  <c r="Q10" i="60" s="1"/>
  <c r="P10" i="60"/>
  <c r="O10" i="60" s="1"/>
  <c r="D10" i="60"/>
  <c r="AL9" i="60"/>
  <c r="X9" i="60" s="1"/>
  <c r="W9" i="60" s="1"/>
  <c r="AK9" i="60"/>
  <c r="AJ9" i="60"/>
  <c r="AI9" i="60"/>
  <c r="AH9" i="60"/>
  <c r="P9" i="60" s="1"/>
  <c r="O9" i="60" s="1"/>
  <c r="AG9" i="60"/>
  <c r="AF9" i="60"/>
  <c r="AE9" i="60"/>
  <c r="L9" i="60" s="1"/>
  <c r="K9" i="60" s="1"/>
  <c r="G9" i="60" s="1"/>
  <c r="AD9" i="60"/>
  <c r="E9" i="60" s="1"/>
  <c r="D9" i="60" s="1"/>
  <c r="AC9" i="60"/>
  <c r="V9" i="60"/>
  <c r="U9" i="60" s="1"/>
  <c r="T9" i="60"/>
  <c r="S9" i="60" s="1"/>
  <c r="R9" i="60"/>
  <c r="Q9" i="60" s="1"/>
  <c r="N9" i="60"/>
  <c r="M9" i="60" s="1"/>
  <c r="AL8" i="60"/>
  <c r="AK8" i="60"/>
  <c r="V8" i="60" s="1"/>
  <c r="AJ8" i="60"/>
  <c r="AI8" i="60"/>
  <c r="AH8" i="60"/>
  <c r="AG8" i="60"/>
  <c r="N8" i="60" s="1"/>
  <c r="AF8" i="60"/>
  <c r="AE8" i="60"/>
  <c r="L8" i="60" s="1"/>
  <c r="K8" i="60" s="1"/>
  <c r="G8" i="60" s="1"/>
  <c r="AD8" i="60"/>
  <c r="E8" i="60" s="1"/>
  <c r="D8" i="60" s="1"/>
  <c r="AC8" i="60"/>
  <c r="X8" i="60"/>
  <c r="T8" i="60"/>
  <c r="R8" i="60"/>
  <c r="Q8" i="60" s="1"/>
  <c r="P8" i="60"/>
  <c r="F18" i="60" l="1"/>
  <c r="I21" i="60"/>
  <c r="H21" i="60" s="1"/>
  <c r="F21" i="60"/>
  <c r="T44" i="60"/>
  <c r="F19" i="60"/>
  <c r="F17" i="60"/>
  <c r="F16" i="60"/>
  <c r="Q44" i="60"/>
  <c r="I8" i="60"/>
  <c r="H8" i="60" s="1"/>
  <c r="F8" i="60"/>
  <c r="F9" i="60"/>
  <c r="I9" i="60"/>
  <c r="H9" i="60" s="1"/>
  <c r="N44" i="60"/>
  <c r="M8" i="60"/>
  <c r="M44" i="60" s="1"/>
  <c r="V44" i="60"/>
  <c r="U8" i="60"/>
  <c r="U44" i="60" s="1"/>
  <c r="I10" i="60"/>
  <c r="H10" i="60" s="1"/>
  <c r="F10" i="60"/>
  <c r="I12" i="60"/>
  <c r="H12" i="60" s="1"/>
  <c r="F12" i="60"/>
  <c r="I11" i="60"/>
  <c r="H11" i="60" s="1"/>
  <c r="F11" i="60"/>
  <c r="F13" i="60"/>
  <c r="I13" i="60"/>
  <c r="H13" i="60" s="1"/>
  <c r="P44" i="60"/>
  <c r="X44" i="60"/>
  <c r="O8" i="60"/>
  <c r="O44" i="60" s="1"/>
  <c r="S8" i="60"/>
  <c r="S44" i="60" s="1"/>
  <c r="W8" i="60"/>
  <c r="W44" i="60" s="1"/>
  <c r="R44" i="60"/>
  <c r="F22" i="59" l="1"/>
  <c r="AL119" i="58"/>
  <c r="AK119" i="58"/>
  <c r="AJ119" i="58"/>
  <c r="AI119" i="58"/>
  <c r="AH119" i="58"/>
  <c r="AG119" i="58"/>
  <c r="AF119" i="58"/>
  <c r="AE119" i="58"/>
  <c r="AD119" i="58"/>
  <c r="AC119" i="58"/>
  <c r="AL118" i="58"/>
  <c r="AK118" i="58"/>
  <c r="AJ118" i="58"/>
  <c r="AI118" i="58"/>
  <c r="AH118" i="58"/>
  <c r="AG118" i="58"/>
  <c r="AF118" i="58"/>
  <c r="AE118" i="58"/>
  <c r="L118" i="58" s="1"/>
  <c r="AD118" i="58"/>
  <c r="E118" i="58" s="1"/>
  <c r="AC118" i="58"/>
  <c r="X118" i="58"/>
  <c r="W118" i="58" s="1"/>
  <c r="V118" i="58"/>
  <c r="U118" i="58" s="1"/>
  <c r="T118" i="58"/>
  <c r="S118" i="58" s="1"/>
  <c r="R118" i="58"/>
  <c r="Q118" i="58" s="1"/>
  <c r="P118" i="58"/>
  <c r="O118" i="58" s="1"/>
  <c r="N118" i="58"/>
  <c r="M118" i="58" s="1"/>
  <c r="K118" i="58"/>
  <c r="I118" i="58"/>
  <c r="H118" i="58" s="1"/>
  <c r="G118" i="58"/>
  <c r="F118" i="58" s="1"/>
  <c r="D118" i="58"/>
  <c r="AL117" i="58"/>
  <c r="AK117" i="58"/>
  <c r="AJ117" i="58"/>
  <c r="AI117" i="58"/>
  <c r="AH117" i="58"/>
  <c r="AG117" i="58"/>
  <c r="AF117" i="58"/>
  <c r="AE117" i="58"/>
  <c r="L117" i="58" s="1"/>
  <c r="AD117" i="58"/>
  <c r="E117" i="58" s="1"/>
  <c r="AC117" i="58"/>
  <c r="X117" i="58"/>
  <c r="W117" i="58" s="1"/>
  <c r="V117" i="58"/>
  <c r="U117" i="58" s="1"/>
  <c r="T117" i="58"/>
  <c r="S117" i="58" s="1"/>
  <c r="R117" i="58"/>
  <c r="Q117" i="58" s="1"/>
  <c r="P117" i="58"/>
  <c r="O117" i="58" s="1"/>
  <c r="N117" i="58"/>
  <c r="M117" i="58" s="1"/>
  <c r="K117" i="58"/>
  <c r="I117" i="58"/>
  <c r="H117" i="58" s="1"/>
  <c r="G117" i="58"/>
  <c r="F117" i="58" s="1"/>
  <c r="D117" i="58"/>
  <c r="AL116" i="58"/>
  <c r="AK116" i="58"/>
  <c r="AJ116" i="58"/>
  <c r="AI116" i="58"/>
  <c r="AH116" i="58"/>
  <c r="AG116" i="58"/>
  <c r="AF116" i="58"/>
  <c r="AE116" i="58"/>
  <c r="L116" i="58" s="1"/>
  <c r="AD116" i="58"/>
  <c r="E116" i="58" s="1"/>
  <c r="AC116" i="58"/>
  <c r="X116" i="58"/>
  <c r="W116" i="58" s="1"/>
  <c r="V116" i="58"/>
  <c r="U116" i="58" s="1"/>
  <c r="T116" i="58"/>
  <c r="S116" i="58" s="1"/>
  <c r="R116" i="58"/>
  <c r="Q116" i="58" s="1"/>
  <c r="P116" i="58"/>
  <c r="O116" i="58" s="1"/>
  <c r="N116" i="58"/>
  <c r="M116" i="58" s="1"/>
  <c r="K116" i="58"/>
  <c r="I116" i="58"/>
  <c r="H116" i="58" s="1"/>
  <c r="G116" i="58"/>
  <c r="F116" i="58" s="1"/>
  <c r="D116" i="58"/>
  <c r="AL115" i="58"/>
  <c r="AK115" i="58"/>
  <c r="AJ115" i="58"/>
  <c r="AI115" i="58"/>
  <c r="AH115" i="58"/>
  <c r="AG115" i="58"/>
  <c r="AF115" i="58"/>
  <c r="AE115" i="58"/>
  <c r="L115" i="58" s="1"/>
  <c r="AD115" i="58"/>
  <c r="E115" i="58" s="1"/>
  <c r="AC115" i="58"/>
  <c r="X115" i="58"/>
  <c r="W115" i="58" s="1"/>
  <c r="V115" i="58"/>
  <c r="U115" i="58" s="1"/>
  <c r="T115" i="58"/>
  <c r="S115" i="58" s="1"/>
  <c r="R115" i="58"/>
  <c r="Q115" i="58" s="1"/>
  <c r="P115" i="58"/>
  <c r="O115" i="58" s="1"/>
  <c r="N115" i="58"/>
  <c r="M115" i="58" s="1"/>
  <c r="K115" i="58"/>
  <c r="I115" i="58"/>
  <c r="H115" i="58" s="1"/>
  <c r="G115" i="58"/>
  <c r="F115" i="58" s="1"/>
  <c r="D115" i="58"/>
  <c r="AL114" i="58"/>
  <c r="AK114" i="58"/>
  <c r="AJ114" i="58"/>
  <c r="AI114" i="58"/>
  <c r="AH114" i="58"/>
  <c r="AG114" i="58"/>
  <c r="AF114" i="58"/>
  <c r="AE114" i="58"/>
  <c r="L114" i="58" s="1"/>
  <c r="AD114" i="58"/>
  <c r="E114" i="58" s="1"/>
  <c r="AC114" i="58"/>
  <c r="X114" i="58"/>
  <c r="W114" i="58" s="1"/>
  <c r="V114" i="58"/>
  <c r="U114" i="58" s="1"/>
  <c r="T114" i="58"/>
  <c r="S114" i="58" s="1"/>
  <c r="R114" i="58"/>
  <c r="Q114" i="58" s="1"/>
  <c r="P114" i="58"/>
  <c r="O114" i="58" s="1"/>
  <c r="N114" i="58"/>
  <c r="M114" i="58" s="1"/>
  <c r="K114" i="58"/>
  <c r="I114" i="58"/>
  <c r="H114" i="58" s="1"/>
  <c r="G114" i="58"/>
  <c r="F114" i="58" s="1"/>
  <c r="D114" i="58"/>
  <c r="AL113" i="58"/>
  <c r="AK113" i="58"/>
  <c r="AJ113" i="58"/>
  <c r="AI113" i="58"/>
  <c r="AH113" i="58"/>
  <c r="AG113" i="58"/>
  <c r="AF113" i="58"/>
  <c r="AE113" i="58"/>
  <c r="L113" i="58" s="1"/>
  <c r="AD113" i="58"/>
  <c r="E113" i="58" s="1"/>
  <c r="AC113" i="58"/>
  <c r="X113" i="58"/>
  <c r="W113" i="58" s="1"/>
  <c r="V113" i="58"/>
  <c r="U113" i="58" s="1"/>
  <c r="T113" i="58"/>
  <c r="S113" i="58" s="1"/>
  <c r="R113" i="58"/>
  <c r="Q113" i="58" s="1"/>
  <c r="P113" i="58"/>
  <c r="O113" i="58" s="1"/>
  <c r="N113" i="58"/>
  <c r="M113" i="58" s="1"/>
  <c r="K113" i="58"/>
  <c r="I113" i="58"/>
  <c r="H113" i="58" s="1"/>
  <c r="G113" i="58"/>
  <c r="F113" i="58" s="1"/>
  <c r="D113" i="58"/>
  <c r="AL112" i="58"/>
  <c r="AK112" i="58"/>
  <c r="AJ112" i="58"/>
  <c r="AI112" i="58"/>
  <c r="AH112" i="58"/>
  <c r="AG112" i="58"/>
  <c r="AF112" i="58"/>
  <c r="AE112" i="58"/>
  <c r="L112" i="58" s="1"/>
  <c r="AD112" i="58"/>
  <c r="E112" i="58" s="1"/>
  <c r="AC112" i="58"/>
  <c r="X112" i="58"/>
  <c r="W112" i="58" s="1"/>
  <c r="V112" i="58"/>
  <c r="U112" i="58" s="1"/>
  <c r="T112" i="58"/>
  <c r="S112" i="58" s="1"/>
  <c r="R112" i="58"/>
  <c r="Q112" i="58" s="1"/>
  <c r="P112" i="58"/>
  <c r="O112" i="58" s="1"/>
  <c r="N112" i="58"/>
  <c r="M112" i="58" s="1"/>
  <c r="K112" i="58"/>
  <c r="I112" i="58"/>
  <c r="H112" i="58" s="1"/>
  <c r="G112" i="58"/>
  <c r="F112" i="58" s="1"/>
  <c r="D112" i="58"/>
  <c r="AL111" i="58"/>
  <c r="AK111" i="58"/>
  <c r="AJ111" i="58"/>
  <c r="AI111" i="58"/>
  <c r="AH111" i="58"/>
  <c r="AG111" i="58"/>
  <c r="AF111" i="58"/>
  <c r="AE111" i="58"/>
  <c r="L111" i="58" s="1"/>
  <c r="AD111" i="58"/>
  <c r="E111" i="58" s="1"/>
  <c r="AC111" i="58"/>
  <c r="X111" i="58"/>
  <c r="W111" i="58" s="1"/>
  <c r="V111" i="58"/>
  <c r="U111" i="58" s="1"/>
  <c r="T111" i="58"/>
  <c r="S111" i="58" s="1"/>
  <c r="R111" i="58"/>
  <c r="Q111" i="58" s="1"/>
  <c r="P111" i="58"/>
  <c r="O111" i="58" s="1"/>
  <c r="N111" i="58"/>
  <c r="M111" i="58" s="1"/>
  <c r="K111" i="58"/>
  <c r="I111" i="58"/>
  <c r="H111" i="58" s="1"/>
  <c r="G111" i="58"/>
  <c r="F111" i="58" s="1"/>
  <c r="D111" i="58"/>
  <c r="AL110" i="58"/>
  <c r="AK110" i="58"/>
  <c r="AJ110" i="58"/>
  <c r="AI110" i="58"/>
  <c r="AH110" i="58"/>
  <c r="AG110" i="58"/>
  <c r="AF110" i="58"/>
  <c r="AE110" i="58"/>
  <c r="L110" i="58" s="1"/>
  <c r="AD110" i="58"/>
  <c r="E110" i="58" s="1"/>
  <c r="AC110" i="58"/>
  <c r="X110" i="58"/>
  <c r="W110" i="58" s="1"/>
  <c r="V110" i="58"/>
  <c r="U110" i="58" s="1"/>
  <c r="T110" i="58"/>
  <c r="S110" i="58" s="1"/>
  <c r="R110" i="58"/>
  <c r="Q110" i="58" s="1"/>
  <c r="P110" i="58"/>
  <c r="O110" i="58" s="1"/>
  <c r="N110" i="58"/>
  <c r="M110" i="58" s="1"/>
  <c r="K110" i="58"/>
  <c r="I110" i="58"/>
  <c r="H110" i="58" s="1"/>
  <c r="G110" i="58"/>
  <c r="F110" i="58" s="1"/>
  <c r="D110" i="58"/>
  <c r="AL107" i="58"/>
  <c r="AK107" i="58"/>
  <c r="AJ107" i="58"/>
  <c r="AI107" i="58"/>
  <c r="AH107" i="58"/>
  <c r="AG107" i="58"/>
  <c r="AF107" i="58"/>
  <c r="AE107" i="58"/>
  <c r="L107" i="58" s="1"/>
  <c r="AD107" i="58"/>
  <c r="E107" i="58" s="1"/>
  <c r="AC107" i="58"/>
  <c r="X107" i="58"/>
  <c r="W107" i="58" s="1"/>
  <c r="V107" i="58"/>
  <c r="U107" i="58" s="1"/>
  <c r="T107" i="58"/>
  <c r="S107" i="58" s="1"/>
  <c r="R107" i="58"/>
  <c r="Q107" i="58" s="1"/>
  <c r="P107" i="58"/>
  <c r="O107" i="58" s="1"/>
  <c r="N107" i="58"/>
  <c r="M107" i="58" s="1"/>
  <c r="K107" i="58"/>
  <c r="I107" i="58"/>
  <c r="H107" i="58" s="1"/>
  <c r="G107" i="58"/>
  <c r="F107" i="58" s="1"/>
  <c r="D107" i="58"/>
  <c r="AL106" i="58"/>
  <c r="AK106" i="58"/>
  <c r="AJ106" i="58"/>
  <c r="AI106" i="58"/>
  <c r="AH106" i="58"/>
  <c r="AG106" i="58"/>
  <c r="AF106" i="58"/>
  <c r="AE106" i="58"/>
  <c r="L106" i="58" s="1"/>
  <c r="AD106" i="58"/>
  <c r="E106" i="58" s="1"/>
  <c r="AC106" i="58"/>
  <c r="X106" i="58"/>
  <c r="W106" i="58" s="1"/>
  <c r="V106" i="58"/>
  <c r="U106" i="58" s="1"/>
  <c r="T106" i="58"/>
  <c r="S106" i="58" s="1"/>
  <c r="R106" i="58"/>
  <c r="Q106" i="58" s="1"/>
  <c r="P106" i="58"/>
  <c r="O106" i="58" s="1"/>
  <c r="N106" i="58"/>
  <c r="M106" i="58" s="1"/>
  <c r="K106" i="58"/>
  <c r="I106" i="58"/>
  <c r="H106" i="58" s="1"/>
  <c r="G106" i="58"/>
  <c r="F106" i="58" s="1"/>
  <c r="D106" i="58"/>
  <c r="AL105" i="58"/>
  <c r="AK105" i="58"/>
  <c r="AJ105" i="58"/>
  <c r="AI105" i="58"/>
  <c r="AH105" i="58"/>
  <c r="AG105" i="58"/>
  <c r="AF105" i="58"/>
  <c r="AE105" i="58"/>
  <c r="L105" i="58" s="1"/>
  <c r="AD105" i="58"/>
  <c r="E105" i="58" s="1"/>
  <c r="AC105" i="58"/>
  <c r="X105" i="58"/>
  <c r="W105" i="58" s="1"/>
  <c r="V105" i="58"/>
  <c r="U105" i="58" s="1"/>
  <c r="T105" i="58"/>
  <c r="S105" i="58" s="1"/>
  <c r="R105" i="58"/>
  <c r="Q105" i="58" s="1"/>
  <c r="P105" i="58"/>
  <c r="O105" i="58" s="1"/>
  <c r="N105" i="58"/>
  <c r="M105" i="58" s="1"/>
  <c r="K105" i="58"/>
  <c r="I105" i="58"/>
  <c r="H105" i="58" s="1"/>
  <c r="G105" i="58"/>
  <c r="F105" i="58" s="1"/>
  <c r="D105" i="58"/>
  <c r="AL104" i="58"/>
  <c r="AK104" i="58"/>
  <c r="AJ104" i="58"/>
  <c r="AI104" i="58"/>
  <c r="AH104" i="58"/>
  <c r="AG104" i="58"/>
  <c r="AF104" i="58"/>
  <c r="AE104" i="58"/>
  <c r="L104" i="58" s="1"/>
  <c r="AD104" i="58"/>
  <c r="E104" i="58" s="1"/>
  <c r="AC104" i="58"/>
  <c r="X104" i="58"/>
  <c r="W104" i="58" s="1"/>
  <c r="V104" i="58"/>
  <c r="U104" i="58" s="1"/>
  <c r="T104" i="58"/>
  <c r="S104" i="58" s="1"/>
  <c r="R104" i="58"/>
  <c r="Q104" i="58" s="1"/>
  <c r="P104" i="58"/>
  <c r="O104" i="58" s="1"/>
  <c r="N104" i="58"/>
  <c r="M104" i="58" s="1"/>
  <c r="K104" i="58"/>
  <c r="I104" i="58"/>
  <c r="H104" i="58" s="1"/>
  <c r="G104" i="58"/>
  <c r="F104" i="58" s="1"/>
  <c r="D104" i="58"/>
  <c r="AL103" i="58"/>
  <c r="AK103" i="58"/>
  <c r="AJ103" i="58"/>
  <c r="AI103" i="58"/>
  <c r="AH103" i="58"/>
  <c r="AG103" i="58"/>
  <c r="AF103" i="58"/>
  <c r="AE103" i="58"/>
  <c r="L103" i="58" s="1"/>
  <c r="AD103" i="58"/>
  <c r="E103" i="58" s="1"/>
  <c r="AC103" i="58"/>
  <c r="X103" i="58"/>
  <c r="W103" i="58" s="1"/>
  <c r="V103" i="58"/>
  <c r="U103" i="58" s="1"/>
  <c r="T103" i="58"/>
  <c r="S103" i="58" s="1"/>
  <c r="R103" i="58"/>
  <c r="Q103" i="58" s="1"/>
  <c r="P103" i="58"/>
  <c r="O103" i="58" s="1"/>
  <c r="N103" i="58"/>
  <c r="M103" i="58" s="1"/>
  <c r="K103" i="58"/>
  <c r="I103" i="58"/>
  <c r="H103" i="58" s="1"/>
  <c r="G103" i="58"/>
  <c r="F103" i="58" s="1"/>
  <c r="D103" i="58"/>
  <c r="AL102" i="58"/>
  <c r="AK102" i="58"/>
  <c r="V102" i="58" s="1"/>
  <c r="U102" i="58" s="1"/>
  <c r="AJ102" i="58"/>
  <c r="AI102" i="58"/>
  <c r="R102" i="58" s="1"/>
  <c r="Q102" i="58" s="1"/>
  <c r="AH102" i="58"/>
  <c r="P102" i="58" s="1"/>
  <c r="O102" i="58" s="1"/>
  <c r="AG102" i="58"/>
  <c r="AF102" i="58"/>
  <c r="AE102" i="58"/>
  <c r="L102" i="58" s="1"/>
  <c r="AD102" i="58"/>
  <c r="E102" i="58" s="1"/>
  <c r="D102" i="58" s="1"/>
  <c r="AC102" i="58"/>
  <c r="X102" i="58"/>
  <c r="W102" i="58" s="1"/>
  <c r="T102" i="58"/>
  <c r="S102" i="58" s="1"/>
  <c r="N102" i="58"/>
  <c r="M102" i="58" s="1"/>
  <c r="K102" i="58"/>
  <c r="G102" i="58" s="1"/>
  <c r="AL101" i="58"/>
  <c r="AK101" i="58"/>
  <c r="AJ101" i="58"/>
  <c r="AI101" i="58"/>
  <c r="AH101" i="58"/>
  <c r="AG101" i="58"/>
  <c r="AF101" i="58"/>
  <c r="AE101" i="58"/>
  <c r="L101" i="58" s="1"/>
  <c r="AD101" i="58"/>
  <c r="E101" i="58" s="1"/>
  <c r="AC101" i="58"/>
  <c r="X101" i="58"/>
  <c r="W101" i="58" s="1"/>
  <c r="V101" i="58"/>
  <c r="U101" i="58" s="1"/>
  <c r="T101" i="58"/>
  <c r="S101" i="58" s="1"/>
  <c r="R101" i="58"/>
  <c r="Q101" i="58" s="1"/>
  <c r="P101" i="58"/>
  <c r="O101" i="58" s="1"/>
  <c r="N101" i="58"/>
  <c r="M101" i="58" s="1"/>
  <c r="K101" i="58"/>
  <c r="I101" i="58"/>
  <c r="H101" i="58" s="1"/>
  <c r="G101" i="58"/>
  <c r="F101" i="58" s="1"/>
  <c r="D101" i="58"/>
  <c r="AL100" i="58"/>
  <c r="AK100" i="58"/>
  <c r="AJ100" i="58"/>
  <c r="AI100" i="58"/>
  <c r="AH100" i="58"/>
  <c r="AG100" i="58"/>
  <c r="AF100" i="58"/>
  <c r="AE100" i="58"/>
  <c r="L100" i="58" s="1"/>
  <c r="AD100" i="58"/>
  <c r="E100" i="58" s="1"/>
  <c r="AC100" i="58"/>
  <c r="X100" i="58"/>
  <c r="W100" i="58" s="1"/>
  <c r="V100" i="58"/>
  <c r="U100" i="58" s="1"/>
  <c r="T100" i="58"/>
  <c r="S100" i="58" s="1"/>
  <c r="R100" i="58"/>
  <c r="Q100" i="58" s="1"/>
  <c r="P100" i="58"/>
  <c r="O100" i="58" s="1"/>
  <c r="N100" i="58"/>
  <c r="M100" i="58" s="1"/>
  <c r="K100" i="58"/>
  <c r="I100" i="58"/>
  <c r="H100" i="58" s="1"/>
  <c r="G100" i="58"/>
  <c r="F100" i="58" s="1"/>
  <c r="D100" i="58"/>
  <c r="AL99" i="58"/>
  <c r="AK99" i="58"/>
  <c r="AJ99" i="58"/>
  <c r="AI99" i="58"/>
  <c r="AH99" i="58"/>
  <c r="AG99" i="58"/>
  <c r="AF99" i="58"/>
  <c r="AE99" i="58"/>
  <c r="L99" i="58" s="1"/>
  <c r="AD99" i="58"/>
  <c r="E99" i="58" s="1"/>
  <c r="AC99" i="58"/>
  <c r="X99" i="58"/>
  <c r="W99" i="58" s="1"/>
  <c r="V99" i="58"/>
  <c r="U99" i="58" s="1"/>
  <c r="T99" i="58"/>
  <c r="S99" i="58" s="1"/>
  <c r="R99" i="58"/>
  <c r="Q99" i="58" s="1"/>
  <c r="P99" i="58"/>
  <c r="O99" i="58" s="1"/>
  <c r="N99" i="58"/>
  <c r="M99" i="58" s="1"/>
  <c r="K99" i="58"/>
  <c r="I99" i="58"/>
  <c r="H99" i="58" s="1"/>
  <c r="G99" i="58"/>
  <c r="F99" i="58" s="1"/>
  <c r="D99" i="58"/>
  <c r="AL98" i="58"/>
  <c r="AK98" i="58"/>
  <c r="AJ98" i="58"/>
  <c r="AI98" i="58"/>
  <c r="AH98" i="58"/>
  <c r="AG98" i="58"/>
  <c r="AF98" i="58"/>
  <c r="AE98" i="58"/>
  <c r="L98" i="58" s="1"/>
  <c r="AD98" i="58"/>
  <c r="E98" i="58" s="1"/>
  <c r="AC98" i="58"/>
  <c r="X98" i="58"/>
  <c r="W98" i="58" s="1"/>
  <c r="V98" i="58"/>
  <c r="U98" i="58" s="1"/>
  <c r="T98" i="58"/>
  <c r="S98" i="58" s="1"/>
  <c r="R98" i="58"/>
  <c r="Q98" i="58" s="1"/>
  <c r="P98" i="58"/>
  <c r="O98" i="58" s="1"/>
  <c r="N98" i="58"/>
  <c r="M98" i="58" s="1"/>
  <c r="K98" i="58"/>
  <c r="I98" i="58"/>
  <c r="H98" i="58" s="1"/>
  <c r="G98" i="58"/>
  <c r="F98" i="58" s="1"/>
  <c r="D98" i="58"/>
  <c r="AL97" i="58"/>
  <c r="AK97" i="58"/>
  <c r="AJ97" i="58"/>
  <c r="AI97" i="58"/>
  <c r="AH97" i="58"/>
  <c r="AG97" i="58"/>
  <c r="AF97" i="58"/>
  <c r="AE97" i="58"/>
  <c r="L97" i="58" s="1"/>
  <c r="AD97" i="58"/>
  <c r="E97" i="58" s="1"/>
  <c r="AC97" i="58"/>
  <c r="X97" i="58"/>
  <c r="W97" i="58" s="1"/>
  <c r="V97" i="58"/>
  <c r="U97" i="58" s="1"/>
  <c r="T97" i="58"/>
  <c r="S97" i="58" s="1"/>
  <c r="R97" i="58"/>
  <c r="Q97" i="58" s="1"/>
  <c r="P97" i="58"/>
  <c r="O97" i="58" s="1"/>
  <c r="N97" i="58"/>
  <c r="M97" i="58" s="1"/>
  <c r="K97" i="58"/>
  <c r="I97" i="58"/>
  <c r="H97" i="58" s="1"/>
  <c r="G97" i="58"/>
  <c r="F97" i="58" s="1"/>
  <c r="D97" i="58"/>
  <c r="AL96" i="58"/>
  <c r="AK96" i="58"/>
  <c r="AJ96" i="58"/>
  <c r="AI96" i="58"/>
  <c r="AH96" i="58"/>
  <c r="AG96" i="58"/>
  <c r="AF96" i="58"/>
  <c r="AE96" i="58"/>
  <c r="L96" i="58" s="1"/>
  <c r="AD96" i="58"/>
  <c r="E96" i="58" s="1"/>
  <c r="AC96" i="58"/>
  <c r="X96" i="58"/>
  <c r="W96" i="58" s="1"/>
  <c r="V96" i="58"/>
  <c r="U96" i="58" s="1"/>
  <c r="T96" i="58"/>
  <c r="S96" i="58" s="1"/>
  <c r="R96" i="58"/>
  <c r="Q96" i="58" s="1"/>
  <c r="P96" i="58"/>
  <c r="O96" i="58" s="1"/>
  <c r="N96" i="58"/>
  <c r="M96" i="58" s="1"/>
  <c r="K96" i="58"/>
  <c r="I96" i="58"/>
  <c r="H96" i="58" s="1"/>
  <c r="G96" i="58"/>
  <c r="F96" i="58" s="1"/>
  <c r="D96" i="58"/>
  <c r="AL95" i="58"/>
  <c r="AK95" i="58"/>
  <c r="AJ95" i="58"/>
  <c r="AI95" i="58"/>
  <c r="AH95" i="58"/>
  <c r="AG95" i="58"/>
  <c r="AF95" i="58"/>
  <c r="AE95" i="58"/>
  <c r="L95" i="58" s="1"/>
  <c r="AD95" i="58"/>
  <c r="E95" i="58" s="1"/>
  <c r="AC95" i="58"/>
  <c r="X95" i="58"/>
  <c r="W95" i="58" s="1"/>
  <c r="V95" i="58"/>
  <c r="U95" i="58" s="1"/>
  <c r="T95" i="58"/>
  <c r="S95" i="58" s="1"/>
  <c r="R95" i="58"/>
  <c r="Q95" i="58" s="1"/>
  <c r="P95" i="58"/>
  <c r="O95" i="58" s="1"/>
  <c r="N95" i="58"/>
  <c r="M95" i="58" s="1"/>
  <c r="K95" i="58"/>
  <c r="I95" i="58"/>
  <c r="H95" i="58" s="1"/>
  <c r="G95" i="58"/>
  <c r="F95" i="58" s="1"/>
  <c r="D95" i="58"/>
  <c r="AL94" i="58"/>
  <c r="AK94" i="58"/>
  <c r="AJ94" i="58"/>
  <c r="AI94" i="58"/>
  <c r="AH94" i="58"/>
  <c r="AG94" i="58"/>
  <c r="AF94" i="58"/>
  <c r="AE94" i="58"/>
  <c r="L94" i="58" s="1"/>
  <c r="AD94" i="58"/>
  <c r="E94" i="58" s="1"/>
  <c r="AC94" i="58"/>
  <c r="X94" i="58"/>
  <c r="W94" i="58" s="1"/>
  <c r="V94" i="58"/>
  <c r="U94" i="58" s="1"/>
  <c r="T94" i="58"/>
  <c r="S94" i="58" s="1"/>
  <c r="R94" i="58"/>
  <c r="Q94" i="58" s="1"/>
  <c r="P94" i="58"/>
  <c r="O94" i="58" s="1"/>
  <c r="N94" i="58"/>
  <c r="M94" i="58" s="1"/>
  <c r="K94" i="58"/>
  <c r="I94" i="58"/>
  <c r="H94" i="58" s="1"/>
  <c r="G94" i="58"/>
  <c r="F94" i="58" s="1"/>
  <c r="D94" i="58"/>
  <c r="AL93" i="58"/>
  <c r="AK93" i="58"/>
  <c r="AJ93" i="58"/>
  <c r="AI93" i="58"/>
  <c r="AH93" i="58"/>
  <c r="AG93" i="58"/>
  <c r="AF93" i="58"/>
  <c r="AE93" i="58"/>
  <c r="L93" i="58" s="1"/>
  <c r="AD93" i="58"/>
  <c r="E93" i="58" s="1"/>
  <c r="AC93" i="58"/>
  <c r="X93" i="58"/>
  <c r="W93" i="58" s="1"/>
  <c r="V93" i="58"/>
  <c r="U93" i="58" s="1"/>
  <c r="T93" i="58"/>
  <c r="S93" i="58" s="1"/>
  <c r="R93" i="58"/>
  <c r="Q93" i="58" s="1"/>
  <c r="P93" i="58"/>
  <c r="O93" i="58" s="1"/>
  <c r="N93" i="58"/>
  <c r="M93" i="58" s="1"/>
  <c r="K93" i="58"/>
  <c r="I93" i="58"/>
  <c r="H93" i="58" s="1"/>
  <c r="G93" i="58"/>
  <c r="F93" i="58" s="1"/>
  <c r="D93" i="58"/>
  <c r="AL92" i="58"/>
  <c r="AK92" i="58"/>
  <c r="AJ92" i="58"/>
  <c r="AI92" i="58"/>
  <c r="AH92" i="58"/>
  <c r="AG92" i="58"/>
  <c r="AF92" i="58"/>
  <c r="AE92" i="58"/>
  <c r="L92" i="58" s="1"/>
  <c r="AD92" i="58"/>
  <c r="E92" i="58" s="1"/>
  <c r="AC92" i="58"/>
  <c r="X92" i="58"/>
  <c r="W92" i="58" s="1"/>
  <c r="V92" i="58"/>
  <c r="U92" i="58" s="1"/>
  <c r="T92" i="58"/>
  <c r="S92" i="58" s="1"/>
  <c r="R92" i="58"/>
  <c r="Q92" i="58" s="1"/>
  <c r="P92" i="58"/>
  <c r="O92" i="58" s="1"/>
  <c r="N92" i="58"/>
  <c r="M92" i="58" s="1"/>
  <c r="K92" i="58"/>
  <c r="I92" i="58"/>
  <c r="H92" i="58" s="1"/>
  <c r="G92" i="58"/>
  <c r="F92" i="58" s="1"/>
  <c r="D92" i="58"/>
  <c r="AL91" i="58"/>
  <c r="AK91" i="58"/>
  <c r="AJ91" i="58"/>
  <c r="AI91" i="58"/>
  <c r="AH91" i="58"/>
  <c r="AG91" i="58"/>
  <c r="AF91" i="58"/>
  <c r="AE91" i="58"/>
  <c r="L91" i="58" s="1"/>
  <c r="AD91" i="58"/>
  <c r="E91" i="58" s="1"/>
  <c r="AC91" i="58"/>
  <c r="X91" i="58"/>
  <c r="W91" i="58" s="1"/>
  <c r="V91" i="58"/>
  <c r="U91" i="58" s="1"/>
  <c r="T91" i="58"/>
  <c r="S91" i="58" s="1"/>
  <c r="R91" i="58"/>
  <c r="Q91" i="58" s="1"/>
  <c r="P91" i="58"/>
  <c r="O91" i="58" s="1"/>
  <c r="N91" i="58"/>
  <c r="M91" i="58" s="1"/>
  <c r="K91" i="58"/>
  <c r="I91" i="58"/>
  <c r="H91" i="58" s="1"/>
  <c r="G91" i="58"/>
  <c r="F91" i="58" s="1"/>
  <c r="D91" i="58"/>
  <c r="AL90" i="58"/>
  <c r="AK90" i="58"/>
  <c r="AJ90" i="58"/>
  <c r="AI90" i="58"/>
  <c r="AH90" i="58"/>
  <c r="AG90" i="58"/>
  <c r="AF90" i="58"/>
  <c r="AE90" i="58"/>
  <c r="L90" i="58" s="1"/>
  <c r="AD90" i="58"/>
  <c r="E90" i="58" s="1"/>
  <c r="AC90" i="58"/>
  <c r="X90" i="58"/>
  <c r="W90" i="58" s="1"/>
  <c r="V90" i="58"/>
  <c r="U90" i="58" s="1"/>
  <c r="T90" i="58"/>
  <c r="S90" i="58" s="1"/>
  <c r="R90" i="58"/>
  <c r="Q90" i="58" s="1"/>
  <c r="P90" i="58"/>
  <c r="O90" i="58" s="1"/>
  <c r="N90" i="58"/>
  <c r="M90" i="58" s="1"/>
  <c r="K90" i="58"/>
  <c r="I90" i="58"/>
  <c r="H90" i="58" s="1"/>
  <c r="G90" i="58"/>
  <c r="F90" i="58" s="1"/>
  <c r="D90" i="58"/>
  <c r="AL89" i="58"/>
  <c r="AK89" i="58"/>
  <c r="AJ89" i="58"/>
  <c r="AI89" i="58"/>
  <c r="AH89" i="58"/>
  <c r="AG89" i="58"/>
  <c r="AF89" i="58"/>
  <c r="AE89" i="58"/>
  <c r="L89" i="58" s="1"/>
  <c r="AD89" i="58"/>
  <c r="E89" i="58" s="1"/>
  <c r="AC89" i="58"/>
  <c r="X89" i="58"/>
  <c r="W89" i="58" s="1"/>
  <c r="V89" i="58"/>
  <c r="U89" i="58" s="1"/>
  <c r="T89" i="58"/>
  <c r="S89" i="58" s="1"/>
  <c r="R89" i="58"/>
  <c r="Q89" i="58" s="1"/>
  <c r="P89" i="58"/>
  <c r="O89" i="58" s="1"/>
  <c r="N89" i="58"/>
  <c r="M89" i="58" s="1"/>
  <c r="K89" i="58"/>
  <c r="I89" i="58"/>
  <c r="H89" i="58" s="1"/>
  <c r="G89" i="58"/>
  <c r="F89" i="58" s="1"/>
  <c r="D89" i="58"/>
  <c r="AL88" i="58"/>
  <c r="AK88" i="58"/>
  <c r="AJ88" i="58"/>
  <c r="AI88" i="58"/>
  <c r="AH88" i="58"/>
  <c r="AG88" i="58"/>
  <c r="AF88" i="58"/>
  <c r="AE88" i="58"/>
  <c r="L88" i="58" s="1"/>
  <c r="AD88" i="58"/>
  <c r="E88" i="58" s="1"/>
  <c r="AC88" i="58"/>
  <c r="X88" i="58"/>
  <c r="W88" i="58" s="1"/>
  <c r="V88" i="58"/>
  <c r="U88" i="58" s="1"/>
  <c r="T88" i="58"/>
  <c r="S88" i="58" s="1"/>
  <c r="R88" i="58"/>
  <c r="Q88" i="58" s="1"/>
  <c r="P88" i="58"/>
  <c r="O88" i="58" s="1"/>
  <c r="N88" i="58"/>
  <c r="M88" i="58" s="1"/>
  <c r="K88" i="58"/>
  <c r="I88" i="58"/>
  <c r="H88" i="58" s="1"/>
  <c r="G88" i="58"/>
  <c r="F88" i="58" s="1"/>
  <c r="D88" i="58"/>
  <c r="AL87" i="58"/>
  <c r="AK87" i="58"/>
  <c r="AJ87" i="58"/>
  <c r="AI87" i="58"/>
  <c r="AH87" i="58"/>
  <c r="AG87" i="58"/>
  <c r="AF87" i="58"/>
  <c r="AE87" i="58"/>
  <c r="L87" i="58" s="1"/>
  <c r="AD87" i="58"/>
  <c r="E87" i="58" s="1"/>
  <c r="AC87" i="58"/>
  <c r="X87" i="58"/>
  <c r="W87" i="58" s="1"/>
  <c r="V87" i="58"/>
  <c r="U87" i="58" s="1"/>
  <c r="T87" i="58"/>
  <c r="S87" i="58" s="1"/>
  <c r="R87" i="58"/>
  <c r="Q87" i="58" s="1"/>
  <c r="P87" i="58"/>
  <c r="O87" i="58" s="1"/>
  <c r="N87" i="58"/>
  <c r="M87" i="58" s="1"/>
  <c r="K87" i="58"/>
  <c r="I87" i="58"/>
  <c r="H87" i="58" s="1"/>
  <c r="G87" i="58"/>
  <c r="F87" i="58" s="1"/>
  <c r="D87" i="58"/>
  <c r="AL86" i="58"/>
  <c r="AK86" i="58"/>
  <c r="AJ86" i="58"/>
  <c r="AI86" i="58"/>
  <c r="AH86" i="58"/>
  <c r="AG86" i="58"/>
  <c r="AF86" i="58"/>
  <c r="AE86" i="58"/>
  <c r="L86" i="58" s="1"/>
  <c r="AD86" i="58"/>
  <c r="E86" i="58" s="1"/>
  <c r="AC86" i="58"/>
  <c r="X86" i="58"/>
  <c r="W86" i="58" s="1"/>
  <c r="V86" i="58"/>
  <c r="U86" i="58" s="1"/>
  <c r="T86" i="58"/>
  <c r="S86" i="58" s="1"/>
  <c r="R86" i="58"/>
  <c r="Q86" i="58" s="1"/>
  <c r="P86" i="58"/>
  <c r="O86" i="58" s="1"/>
  <c r="N86" i="58"/>
  <c r="M86" i="58" s="1"/>
  <c r="K86" i="58"/>
  <c r="I86" i="58"/>
  <c r="H86" i="58" s="1"/>
  <c r="G86" i="58"/>
  <c r="F86" i="58" s="1"/>
  <c r="D86" i="58"/>
  <c r="AL85" i="58"/>
  <c r="AK85" i="58"/>
  <c r="AJ85" i="58"/>
  <c r="AI85" i="58"/>
  <c r="AH85" i="58"/>
  <c r="AG85" i="58"/>
  <c r="AF85" i="58"/>
  <c r="AE85" i="58"/>
  <c r="L85" i="58" s="1"/>
  <c r="AD85" i="58"/>
  <c r="E85" i="58" s="1"/>
  <c r="AC85" i="58"/>
  <c r="X85" i="58"/>
  <c r="W85" i="58" s="1"/>
  <c r="V85" i="58"/>
  <c r="U85" i="58" s="1"/>
  <c r="T85" i="58"/>
  <c r="S85" i="58" s="1"/>
  <c r="R85" i="58"/>
  <c r="Q85" i="58" s="1"/>
  <c r="P85" i="58"/>
  <c r="O85" i="58" s="1"/>
  <c r="N85" i="58"/>
  <c r="M85" i="58" s="1"/>
  <c r="K85" i="58"/>
  <c r="I85" i="58"/>
  <c r="H85" i="58" s="1"/>
  <c r="G85" i="58"/>
  <c r="F85" i="58" s="1"/>
  <c r="D85" i="58"/>
  <c r="AL84" i="58"/>
  <c r="AK84" i="58"/>
  <c r="AJ84" i="58"/>
  <c r="AI84" i="58"/>
  <c r="AH84" i="58"/>
  <c r="AG84" i="58"/>
  <c r="AF84" i="58"/>
  <c r="AE84" i="58"/>
  <c r="L84" i="58" s="1"/>
  <c r="AD84" i="58"/>
  <c r="E84" i="58" s="1"/>
  <c r="AC84" i="58"/>
  <c r="X84" i="58"/>
  <c r="W84" i="58" s="1"/>
  <c r="V84" i="58"/>
  <c r="U84" i="58" s="1"/>
  <c r="T84" i="58"/>
  <c r="S84" i="58" s="1"/>
  <c r="R84" i="58"/>
  <c r="Q84" i="58" s="1"/>
  <c r="P84" i="58"/>
  <c r="O84" i="58" s="1"/>
  <c r="N84" i="58"/>
  <c r="M84" i="58" s="1"/>
  <c r="K84" i="58"/>
  <c r="I84" i="58"/>
  <c r="H84" i="58" s="1"/>
  <c r="G84" i="58"/>
  <c r="F84" i="58" s="1"/>
  <c r="D84" i="58"/>
  <c r="AL83" i="58"/>
  <c r="AK83" i="58"/>
  <c r="AJ83" i="58"/>
  <c r="AI83" i="58"/>
  <c r="AH83" i="58"/>
  <c r="AG83" i="58"/>
  <c r="AF83" i="58"/>
  <c r="AE83" i="58"/>
  <c r="L83" i="58" s="1"/>
  <c r="AD83" i="58"/>
  <c r="E83" i="58" s="1"/>
  <c r="AC83" i="58"/>
  <c r="X83" i="58"/>
  <c r="W83" i="58" s="1"/>
  <c r="V83" i="58"/>
  <c r="U83" i="58" s="1"/>
  <c r="T83" i="58"/>
  <c r="S83" i="58" s="1"/>
  <c r="R83" i="58"/>
  <c r="Q83" i="58" s="1"/>
  <c r="P83" i="58"/>
  <c r="O83" i="58" s="1"/>
  <c r="N83" i="58"/>
  <c r="M83" i="58" s="1"/>
  <c r="K83" i="58"/>
  <c r="I83" i="58"/>
  <c r="H83" i="58" s="1"/>
  <c r="G83" i="58"/>
  <c r="F83" i="58" s="1"/>
  <c r="D83" i="58"/>
  <c r="AL82" i="58"/>
  <c r="AK82" i="58"/>
  <c r="AJ82" i="58"/>
  <c r="AI82" i="58"/>
  <c r="AH82" i="58"/>
  <c r="AG82" i="58"/>
  <c r="AF82" i="58"/>
  <c r="AE82" i="58"/>
  <c r="L82" i="58" s="1"/>
  <c r="AD82" i="58"/>
  <c r="E82" i="58" s="1"/>
  <c r="AC82" i="58"/>
  <c r="X82" i="58"/>
  <c r="W82" i="58" s="1"/>
  <c r="V82" i="58"/>
  <c r="U82" i="58" s="1"/>
  <c r="T82" i="58"/>
  <c r="S82" i="58" s="1"/>
  <c r="R82" i="58"/>
  <c r="Q82" i="58" s="1"/>
  <c r="P82" i="58"/>
  <c r="O82" i="58" s="1"/>
  <c r="N82" i="58"/>
  <c r="M82" i="58" s="1"/>
  <c r="K82" i="58"/>
  <c r="I82" i="58"/>
  <c r="H82" i="58" s="1"/>
  <c r="G82" i="58"/>
  <c r="F82" i="58" s="1"/>
  <c r="D82" i="58"/>
  <c r="AL81" i="58"/>
  <c r="AK81" i="58"/>
  <c r="AJ81" i="58"/>
  <c r="AI81" i="58"/>
  <c r="AH81" i="58"/>
  <c r="AG81" i="58"/>
  <c r="AF81" i="58"/>
  <c r="AE81" i="58"/>
  <c r="L81" i="58" s="1"/>
  <c r="AD81" i="58"/>
  <c r="E81" i="58" s="1"/>
  <c r="AC81" i="58"/>
  <c r="X81" i="58"/>
  <c r="W81" i="58" s="1"/>
  <c r="V81" i="58"/>
  <c r="U81" i="58" s="1"/>
  <c r="T81" i="58"/>
  <c r="S81" i="58" s="1"/>
  <c r="R81" i="58"/>
  <c r="Q81" i="58" s="1"/>
  <c r="P81" i="58"/>
  <c r="O81" i="58" s="1"/>
  <c r="N81" i="58"/>
  <c r="M81" i="58" s="1"/>
  <c r="K81" i="58"/>
  <c r="I81" i="58"/>
  <c r="H81" i="58" s="1"/>
  <c r="G81" i="58"/>
  <c r="F81" i="58" s="1"/>
  <c r="D81" i="58"/>
  <c r="AL80" i="58"/>
  <c r="AK80" i="58"/>
  <c r="AJ80" i="58"/>
  <c r="AI80" i="58"/>
  <c r="AH80" i="58"/>
  <c r="AG80" i="58"/>
  <c r="AF80" i="58"/>
  <c r="AE80" i="58"/>
  <c r="L80" i="58" s="1"/>
  <c r="AD80" i="58"/>
  <c r="E80" i="58" s="1"/>
  <c r="AC80" i="58"/>
  <c r="X80" i="58"/>
  <c r="W80" i="58" s="1"/>
  <c r="V80" i="58"/>
  <c r="U80" i="58" s="1"/>
  <c r="T80" i="58"/>
  <c r="S80" i="58" s="1"/>
  <c r="R80" i="58"/>
  <c r="Q80" i="58" s="1"/>
  <c r="P80" i="58"/>
  <c r="O80" i="58" s="1"/>
  <c r="N80" i="58"/>
  <c r="M80" i="58" s="1"/>
  <c r="K80" i="58"/>
  <c r="I80" i="58"/>
  <c r="H80" i="58" s="1"/>
  <c r="G80" i="58"/>
  <c r="F80" i="58" s="1"/>
  <c r="D80" i="58"/>
  <c r="AL79" i="58"/>
  <c r="AK79" i="58"/>
  <c r="AJ79" i="58"/>
  <c r="AI79" i="58"/>
  <c r="AH79" i="58"/>
  <c r="AG79" i="58"/>
  <c r="AF79" i="58"/>
  <c r="AE79" i="58"/>
  <c r="L79" i="58" s="1"/>
  <c r="AD79" i="58"/>
  <c r="E79" i="58" s="1"/>
  <c r="AC79" i="58"/>
  <c r="X79" i="58"/>
  <c r="W79" i="58" s="1"/>
  <c r="V79" i="58"/>
  <c r="U79" i="58" s="1"/>
  <c r="T79" i="58"/>
  <c r="S79" i="58" s="1"/>
  <c r="R79" i="58"/>
  <c r="Q79" i="58" s="1"/>
  <c r="P79" i="58"/>
  <c r="O79" i="58" s="1"/>
  <c r="N79" i="58"/>
  <c r="M79" i="58" s="1"/>
  <c r="K79" i="58"/>
  <c r="I79" i="58"/>
  <c r="H79" i="58" s="1"/>
  <c r="G79" i="58"/>
  <c r="F79" i="58" s="1"/>
  <c r="D79" i="58"/>
  <c r="AL78" i="58"/>
  <c r="AK78" i="58"/>
  <c r="AJ78" i="58"/>
  <c r="AI78" i="58"/>
  <c r="AH78" i="58"/>
  <c r="AG78" i="58"/>
  <c r="AF78" i="58"/>
  <c r="AE78" i="58"/>
  <c r="L78" i="58" s="1"/>
  <c r="AD78" i="58"/>
  <c r="E78" i="58" s="1"/>
  <c r="AC78" i="58"/>
  <c r="X78" i="58"/>
  <c r="W78" i="58" s="1"/>
  <c r="V78" i="58"/>
  <c r="U78" i="58" s="1"/>
  <c r="T78" i="58"/>
  <c r="S78" i="58" s="1"/>
  <c r="R78" i="58"/>
  <c r="Q78" i="58" s="1"/>
  <c r="P78" i="58"/>
  <c r="O78" i="58" s="1"/>
  <c r="N78" i="58"/>
  <c r="M78" i="58" s="1"/>
  <c r="K78" i="58"/>
  <c r="I78" i="58"/>
  <c r="H78" i="58" s="1"/>
  <c r="G78" i="58"/>
  <c r="F78" i="58" s="1"/>
  <c r="D78" i="58"/>
  <c r="AL77" i="58"/>
  <c r="AK77" i="58"/>
  <c r="AJ77" i="58"/>
  <c r="AI77" i="58"/>
  <c r="AH77" i="58"/>
  <c r="AG77" i="58"/>
  <c r="AF77" i="58"/>
  <c r="AE77" i="58"/>
  <c r="L77" i="58" s="1"/>
  <c r="AD77" i="58"/>
  <c r="E77" i="58" s="1"/>
  <c r="AC77" i="58"/>
  <c r="X77" i="58"/>
  <c r="W77" i="58" s="1"/>
  <c r="V77" i="58"/>
  <c r="U77" i="58" s="1"/>
  <c r="T77" i="58"/>
  <c r="S77" i="58" s="1"/>
  <c r="R77" i="58"/>
  <c r="Q77" i="58" s="1"/>
  <c r="P77" i="58"/>
  <c r="O77" i="58" s="1"/>
  <c r="N77" i="58"/>
  <c r="M77" i="58" s="1"/>
  <c r="K77" i="58"/>
  <c r="I77" i="58"/>
  <c r="H77" i="58" s="1"/>
  <c r="G77" i="58"/>
  <c r="F77" i="58" s="1"/>
  <c r="D77" i="58"/>
  <c r="AL76" i="58"/>
  <c r="AK76" i="58"/>
  <c r="AJ76" i="58"/>
  <c r="AI76" i="58"/>
  <c r="AH76" i="58"/>
  <c r="AG76" i="58"/>
  <c r="AF76" i="58"/>
  <c r="AE76" i="58"/>
  <c r="L76" i="58" s="1"/>
  <c r="AD76" i="58"/>
  <c r="E76" i="58" s="1"/>
  <c r="AC76" i="58"/>
  <c r="X76" i="58"/>
  <c r="W76" i="58" s="1"/>
  <c r="V76" i="58"/>
  <c r="U76" i="58" s="1"/>
  <c r="T76" i="58"/>
  <c r="S76" i="58" s="1"/>
  <c r="R76" i="58"/>
  <c r="Q76" i="58" s="1"/>
  <c r="P76" i="58"/>
  <c r="O76" i="58" s="1"/>
  <c r="N76" i="58"/>
  <c r="M76" i="58" s="1"/>
  <c r="K76" i="58"/>
  <c r="I76" i="58"/>
  <c r="H76" i="58" s="1"/>
  <c r="G76" i="58"/>
  <c r="F76" i="58" s="1"/>
  <c r="D76" i="58"/>
  <c r="AL75" i="58"/>
  <c r="AK75" i="58"/>
  <c r="AJ75" i="58"/>
  <c r="AI75" i="58"/>
  <c r="AH75" i="58"/>
  <c r="AG75" i="58"/>
  <c r="AF75" i="58"/>
  <c r="AE75" i="58"/>
  <c r="L75" i="58" s="1"/>
  <c r="AD75" i="58"/>
  <c r="E75" i="58" s="1"/>
  <c r="AC75" i="58"/>
  <c r="X75" i="58"/>
  <c r="W75" i="58" s="1"/>
  <c r="V75" i="58"/>
  <c r="U75" i="58" s="1"/>
  <c r="T75" i="58"/>
  <c r="S75" i="58" s="1"/>
  <c r="R75" i="58"/>
  <c r="Q75" i="58" s="1"/>
  <c r="P75" i="58"/>
  <c r="O75" i="58" s="1"/>
  <c r="N75" i="58"/>
  <c r="M75" i="58" s="1"/>
  <c r="K75" i="58"/>
  <c r="I75" i="58"/>
  <c r="H75" i="58" s="1"/>
  <c r="G75" i="58"/>
  <c r="F75" i="58" s="1"/>
  <c r="D75" i="58"/>
  <c r="AL74" i="58"/>
  <c r="AK74" i="58"/>
  <c r="AJ74" i="58"/>
  <c r="AI74" i="58"/>
  <c r="AH74" i="58"/>
  <c r="AG74" i="58"/>
  <c r="AF74" i="58"/>
  <c r="AE74" i="58"/>
  <c r="L74" i="58" s="1"/>
  <c r="AD74" i="58"/>
  <c r="E74" i="58" s="1"/>
  <c r="AC74" i="58"/>
  <c r="X74" i="58"/>
  <c r="W74" i="58" s="1"/>
  <c r="V74" i="58"/>
  <c r="U74" i="58" s="1"/>
  <c r="T74" i="58"/>
  <c r="S74" i="58" s="1"/>
  <c r="R74" i="58"/>
  <c r="Q74" i="58" s="1"/>
  <c r="P74" i="58"/>
  <c r="O74" i="58" s="1"/>
  <c r="N74" i="58"/>
  <c r="M74" i="58" s="1"/>
  <c r="K74" i="58"/>
  <c r="I74" i="58"/>
  <c r="H74" i="58" s="1"/>
  <c r="G74" i="58"/>
  <c r="F74" i="58" s="1"/>
  <c r="D74" i="58"/>
  <c r="AL73" i="58"/>
  <c r="AK73" i="58"/>
  <c r="AJ73" i="58"/>
  <c r="AI73" i="58"/>
  <c r="AH73" i="58"/>
  <c r="AG73" i="58"/>
  <c r="AF73" i="58"/>
  <c r="AE73" i="58"/>
  <c r="L73" i="58" s="1"/>
  <c r="AD73" i="58"/>
  <c r="E73" i="58" s="1"/>
  <c r="AC73" i="58"/>
  <c r="X73" i="58"/>
  <c r="W73" i="58" s="1"/>
  <c r="V73" i="58"/>
  <c r="U73" i="58" s="1"/>
  <c r="T73" i="58"/>
  <c r="S73" i="58" s="1"/>
  <c r="R73" i="58"/>
  <c r="Q73" i="58" s="1"/>
  <c r="P73" i="58"/>
  <c r="O73" i="58" s="1"/>
  <c r="N73" i="58"/>
  <c r="M73" i="58" s="1"/>
  <c r="K73" i="58"/>
  <c r="I73" i="58"/>
  <c r="H73" i="58" s="1"/>
  <c r="G73" i="58"/>
  <c r="F73" i="58" s="1"/>
  <c r="D73" i="58"/>
  <c r="AL72" i="58"/>
  <c r="AK72" i="58"/>
  <c r="AJ72" i="58"/>
  <c r="AI72" i="58"/>
  <c r="AH72" i="58"/>
  <c r="AG72" i="58"/>
  <c r="AF72" i="58"/>
  <c r="AE72" i="58"/>
  <c r="L72" i="58" s="1"/>
  <c r="AD72" i="58"/>
  <c r="E72" i="58" s="1"/>
  <c r="AC72" i="58"/>
  <c r="X72" i="58"/>
  <c r="W72" i="58" s="1"/>
  <c r="V72" i="58"/>
  <c r="U72" i="58" s="1"/>
  <c r="T72" i="58"/>
  <c r="S72" i="58" s="1"/>
  <c r="R72" i="58"/>
  <c r="Q72" i="58" s="1"/>
  <c r="P72" i="58"/>
  <c r="O72" i="58" s="1"/>
  <c r="N72" i="58"/>
  <c r="M72" i="58" s="1"/>
  <c r="K72" i="58"/>
  <c r="I72" i="58"/>
  <c r="H72" i="58" s="1"/>
  <c r="G72" i="58"/>
  <c r="F72" i="58" s="1"/>
  <c r="D72" i="58"/>
  <c r="AL71" i="58"/>
  <c r="AK71" i="58"/>
  <c r="AJ71" i="58"/>
  <c r="AI71" i="58"/>
  <c r="AH71" i="58"/>
  <c r="AG71" i="58"/>
  <c r="AF71" i="58"/>
  <c r="AE71" i="58"/>
  <c r="L71" i="58" s="1"/>
  <c r="AD71" i="58"/>
  <c r="E71" i="58" s="1"/>
  <c r="AC71" i="58"/>
  <c r="X71" i="58"/>
  <c r="W71" i="58" s="1"/>
  <c r="V71" i="58"/>
  <c r="U71" i="58" s="1"/>
  <c r="T71" i="58"/>
  <c r="S71" i="58" s="1"/>
  <c r="R71" i="58"/>
  <c r="Q71" i="58" s="1"/>
  <c r="P71" i="58"/>
  <c r="O71" i="58" s="1"/>
  <c r="N71" i="58"/>
  <c r="M71" i="58" s="1"/>
  <c r="K71" i="58"/>
  <c r="I71" i="58"/>
  <c r="H71" i="58" s="1"/>
  <c r="G71" i="58"/>
  <c r="F71" i="58" s="1"/>
  <c r="D71" i="58"/>
  <c r="AL70" i="58"/>
  <c r="AK70" i="58"/>
  <c r="AJ70" i="58"/>
  <c r="AI70" i="58"/>
  <c r="AH70" i="58"/>
  <c r="AG70" i="58"/>
  <c r="AF70" i="58"/>
  <c r="AE70" i="58"/>
  <c r="L70" i="58" s="1"/>
  <c r="AD70" i="58"/>
  <c r="E70" i="58" s="1"/>
  <c r="AC70" i="58"/>
  <c r="X70" i="58"/>
  <c r="W70" i="58" s="1"/>
  <c r="V70" i="58"/>
  <c r="U70" i="58" s="1"/>
  <c r="T70" i="58"/>
  <c r="S70" i="58" s="1"/>
  <c r="R70" i="58"/>
  <c r="Q70" i="58" s="1"/>
  <c r="P70" i="58"/>
  <c r="O70" i="58" s="1"/>
  <c r="N70" i="58"/>
  <c r="M70" i="58" s="1"/>
  <c r="K70" i="58"/>
  <c r="I70" i="58"/>
  <c r="H70" i="58" s="1"/>
  <c r="G70" i="58"/>
  <c r="F70" i="58" s="1"/>
  <c r="D70" i="58"/>
  <c r="AL69" i="58"/>
  <c r="AK69" i="58"/>
  <c r="AJ69" i="58"/>
  <c r="AI69" i="58"/>
  <c r="AH69" i="58"/>
  <c r="AG69" i="58"/>
  <c r="AF69" i="58"/>
  <c r="AE69" i="58"/>
  <c r="L69" i="58" s="1"/>
  <c r="AD69" i="58"/>
  <c r="E69" i="58" s="1"/>
  <c r="AC69" i="58"/>
  <c r="X69" i="58"/>
  <c r="W69" i="58" s="1"/>
  <c r="V69" i="58"/>
  <c r="U69" i="58" s="1"/>
  <c r="T69" i="58"/>
  <c r="S69" i="58" s="1"/>
  <c r="R69" i="58"/>
  <c r="Q69" i="58" s="1"/>
  <c r="P69" i="58"/>
  <c r="O69" i="58" s="1"/>
  <c r="N69" i="58"/>
  <c r="M69" i="58" s="1"/>
  <c r="K69" i="58"/>
  <c r="I69" i="58"/>
  <c r="H69" i="58" s="1"/>
  <c r="G69" i="58"/>
  <c r="F69" i="58" s="1"/>
  <c r="D69" i="58"/>
  <c r="AL68" i="58"/>
  <c r="AK68" i="58"/>
  <c r="AJ68" i="58"/>
  <c r="AI68" i="58"/>
  <c r="AH68" i="58"/>
  <c r="AG68" i="58"/>
  <c r="AF68" i="58"/>
  <c r="AE68" i="58"/>
  <c r="L68" i="58" s="1"/>
  <c r="AD68" i="58"/>
  <c r="E68" i="58" s="1"/>
  <c r="AC68" i="58"/>
  <c r="X68" i="58"/>
  <c r="W68" i="58" s="1"/>
  <c r="V68" i="58"/>
  <c r="U68" i="58" s="1"/>
  <c r="T68" i="58"/>
  <c r="S68" i="58" s="1"/>
  <c r="R68" i="58"/>
  <c r="Q68" i="58" s="1"/>
  <c r="P68" i="58"/>
  <c r="O68" i="58" s="1"/>
  <c r="N68" i="58"/>
  <c r="M68" i="58" s="1"/>
  <c r="K68" i="58"/>
  <c r="I68" i="58"/>
  <c r="H68" i="58" s="1"/>
  <c r="G68" i="58"/>
  <c r="F68" i="58" s="1"/>
  <c r="D68" i="58"/>
  <c r="AL67" i="58"/>
  <c r="AK67" i="58"/>
  <c r="AJ67" i="58"/>
  <c r="AI67" i="58"/>
  <c r="AH67" i="58"/>
  <c r="AG67" i="58"/>
  <c r="AF67" i="58"/>
  <c r="AE67" i="58"/>
  <c r="L67" i="58" s="1"/>
  <c r="AD67" i="58"/>
  <c r="E67" i="58" s="1"/>
  <c r="AC67" i="58"/>
  <c r="X67" i="58"/>
  <c r="W67" i="58" s="1"/>
  <c r="V67" i="58"/>
  <c r="U67" i="58" s="1"/>
  <c r="T67" i="58"/>
  <c r="S67" i="58" s="1"/>
  <c r="R67" i="58"/>
  <c r="Q67" i="58" s="1"/>
  <c r="P67" i="58"/>
  <c r="O67" i="58" s="1"/>
  <c r="N67" i="58"/>
  <c r="M67" i="58" s="1"/>
  <c r="K67" i="58"/>
  <c r="I67" i="58"/>
  <c r="H67" i="58" s="1"/>
  <c r="G67" i="58"/>
  <c r="F67" i="58" s="1"/>
  <c r="D67" i="58"/>
  <c r="AL66" i="58"/>
  <c r="AK66" i="58"/>
  <c r="AJ66" i="58"/>
  <c r="AI66" i="58"/>
  <c r="AH66" i="58"/>
  <c r="AG66" i="58"/>
  <c r="AF66" i="58"/>
  <c r="AE66" i="58"/>
  <c r="L66" i="58" s="1"/>
  <c r="AD66" i="58"/>
  <c r="E66" i="58" s="1"/>
  <c r="AC66" i="58"/>
  <c r="X66" i="58"/>
  <c r="W66" i="58" s="1"/>
  <c r="V66" i="58"/>
  <c r="U66" i="58" s="1"/>
  <c r="T66" i="58"/>
  <c r="S66" i="58" s="1"/>
  <c r="R66" i="58"/>
  <c r="Q66" i="58" s="1"/>
  <c r="P66" i="58"/>
  <c r="O66" i="58" s="1"/>
  <c r="N66" i="58"/>
  <c r="M66" i="58" s="1"/>
  <c r="K66" i="58"/>
  <c r="I66" i="58"/>
  <c r="H66" i="58" s="1"/>
  <c r="G66" i="58"/>
  <c r="F66" i="58" s="1"/>
  <c r="D66" i="58"/>
  <c r="AL65" i="58"/>
  <c r="AK65" i="58"/>
  <c r="AJ65" i="58"/>
  <c r="AI65" i="58"/>
  <c r="AH65" i="58"/>
  <c r="AG65" i="58"/>
  <c r="AF65" i="58"/>
  <c r="AE65" i="58"/>
  <c r="L65" i="58" s="1"/>
  <c r="AD65" i="58"/>
  <c r="E65" i="58" s="1"/>
  <c r="AC65" i="58"/>
  <c r="X65" i="58"/>
  <c r="W65" i="58" s="1"/>
  <c r="V65" i="58"/>
  <c r="U65" i="58" s="1"/>
  <c r="T65" i="58"/>
  <c r="S65" i="58" s="1"/>
  <c r="R65" i="58"/>
  <c r="Q65" i="58" s="1"/>
  <c r="P65" i="58"/>
  <c r="O65" i="58" s="1"/>
  <c r="N65" i="58"/>
  <c r="M65" i="58" s="1"/>
  <c r="K65" i="58"/>
  <c r="I65" i="58"/>
  <c r="H65" i="58" s="1"/>
  <c r="G65" i="58"/>
  <c r="F65" i="58" s="1"/>
  <c r="D65" i="58"/>
  <c r="AL64" i="58"/>
  <c r="AK64" i="58"/>
  <c r="AJ64" i="58"/>
  <c r="AI64" i="58"/>
  <c r="AH64" i="58"/>
  <c r="AG64" i="58"/>
  <c r="AF64" i="58"/>
  <c r="AE64" i="58"/>
  <c r="L64" i="58" s="1"/>
  <c r="AD64" i="58"/>
  <c r="E64" i="58" s="1"/>
  <c r="AC64" i="58"/>
  <c r="X64" i="58"/>
  <c r="W64" i="58" s="1"/>
  <c r="V64" i="58"/>
  <c r="U64" i="58" s="1"/>
  <c r="T64" i="58"/>
  <c r="S64" i="58" s="1"/>
  <c r="R64" i="58"/>
  <c r="Q64" i="58" s="1"/>
  <c r="P64" i="58"/>
  <c r="O64" i="58" s="1"/>
  <c r="N64" i="58"/>
  <c r="M64" i="58" s="1"/>
  <c r="K64" i="58"/>
  <c r="I64" i="58"/>
  <c r="H64" i="58" s="1"/>
  <c r="G64" i="58"/>
  <c r="F64" i="58" s="1"/>
  <c r="D64" i="58"/>
  <c r="AL63" i="58"/>
  <c r="AK63" i="58"/>
  <c r="AJ63" i="58"/>
  <c r="AI63" i="58"/>
  <c r="AH63" i="58"/>
  <c r="AG63" i="58"/>
  <c r="AF63" i="58"/>
  <c r="AE63" i="58"/>
  <c r="L63" i="58" s="1"/>
  <c r="AD63" i="58"/>
  <c r="E63" i="58" s="1"/>
  <c r="AC63" i="58"/>
  <c r="X63" i="58"/>
  <c r="W63" i="58" s="1"/>
  <c r="V63" i="58"/>
  <c r="U63" i="58" s="1"/>
  <c r="T63" i="58"/>
  <c r="S63" i="58" s="1"/>
  <c r="R63" i="58"/>
  <c r="Q63" i="58" s="1"/>
  <c r="P63" i="58"/>
  <c r="O63" i="58" s="1"/>
  <c r="N63" i="58"/>
  <c r="M63" i="58" s="1"/>
  <c r="K63" i="58"/>
  <c r="I63" i="58"/>
  <c r="H63" i="58" s="1"/>
  <c r="G63" i="58"/>
  <c r="F63" i="58" s="1"/>
  <c r="D63" i="58"/>
  <c r="AL62" i="58"/>
  <c r="AK62" i="58"/>
  <c r="AJ62" i="58"/>
  <c r="AI62" i="58"/>
  <c r="AH62" i="58"/>
  <c r="AG62" i="58"/>
  <c r="AF62" i="58"/>
  <c r="AE62" i="58"/>
  <c r="L62" i="58" s="1"/>
  <c r="AD62" i="58"/>
  <c r="E62" i="58" s="1"/>
  <c r="AC62" i="58"/>
  <c r="X62" i="58"/>
  <c r="W62" i="58" s="1"/>
  <c r="V62" i="58"/>
  <c r="U62" i="58" s="1"/>
  <c r="T62" i="58"/>
  <c r="S62" i="58" s="1"/>
  <c r="R62" i="58"/>
  <c r="Q62" i="58" s="1"/>
  <c r="P62" i="58"/>
  <c r="O62" i="58" s="1"/>
  <c r="N62" i="58"/>
  <c r="M62" i="58" s="1"/>
  <c r="K62" i="58"/>
  <c r="I62" i="58"/>
  <c r="H62" i="58" s="1"/>
  <c r="G62" i="58"/>
  <c r="F62" i="58" s="1"/>
  <c r="D62" i="58"/>
  <c r="AL61" i="58"/>
  <c r="AK61" i="58"/>
  <c r="AJ61" i="58"/>
  <c r="AI61" i="58"/>
  <c r="AH61" i="58"/>
  <c r="AG61" i="58"/>
  <c r="AF61" i="58"/>
  <c r="AE61" i="58"/>
  <c r="L61" i="58" s="1"/>
  <c r="AD61" i="58"/>
  <c r="E61" i="58" s="1"/>
  <c r="AC61" i="58"/>
  <c r="X61" i="58"/>
  <c r="W61" i="58" s="1"/>
  <c r="V61" i="58"/>
  <c r="U61" i="58" s="1"/>
  <c r="T61" i="58"/>
  <c r="S61" i="58" s="1"/>
  <c r="R61" i="58"/>
  <c r="Q61" i="58" s="1"/>
  <c r="P61" i="58"/>
  <c r="O61" i="58" s="1"/>
  <c r="N61" i="58"/>
  <c r="M61" i="58" s="1"/>
  <c r="K61" i="58"/>
  <c r="I61" i="58"/>
  <c r="H61" i="58" s="1"/>
  <c r="G61" i="58"/>
  <c r="F61" i="58" s="1"/>
  <c r="D61" i="58"/>
  <c r="AL60" i="58"/>
  <c r="AK60" i="58"/>
  <c r="AJ60" i="58"/>
  <c r="AI60" i="58"/>
  <c r="AH60" i="58"/>
  <c r="AG60" i="58"/>
  <c r="AF60" i="58"/>
  <c r="AE60" i="58"/>
  <c r="L60" i="58" s="1"/>
  <c r="AD60" i="58"/>
  <c r="E60" i="58" s="1"/>
  <c r="AC60" i="58"/>
  <c r="X60" i="58"/>
  <c r="W60" i="58" s="1"/>
  <c r="V60" i="58"/>
  <c r="U60" i="58" s="1"/>
  <c r="T60" i="58"/>
  <c r="S60" i="58" s="1"/>
  <c r="R60" i="58"/>
  <c r="Q60" i="58" s="1"/>
  <c r="P60" i="58"/>
  <c r="O60" i="58" s="1"/>
  <c r="N60" i="58"/>
  <c r="M60" i="58" s="1"/>
  <c r="K60" i="58"/>
  <c r="I60" i="58"/>
  <c r="H60" i="58" s="1"/>
  <c r="G60" i="58"/>
  <c r="F60" i="58" s="1"/>
  <c r="D60" i="58"/>
  <c r="AL59" i="58"/>
  <c r="AK59" i="58"/>
  <c r="AJ59" i="58"/>
  <c r="AI59" i="58"/>
  <c r="AH59" i="58"/>
  <c r="AG59" i="58"/>
  <c r="AF59" i="58"/>
  <c r="AE59" i="58"/>
  <c r="L59" i="58" s="1"/>
  <c r="AD59" i="58"/>
  <c r="E59" i="58" s="1"/>
  <c r="AC59" i="58"/>
  <c r="X59" i="58"/>
  <c r="W59" i="58" s="1"/>
  <c r="V59" i="58"/>
  <c r="U59" i="58" s="1"/>
  <c r="T59" i="58"/>
  <c r="S59" i="58" s="1"/>
  <c r="R59" i="58"/>
  <c r="Q59" i="58" s="1"/>
  <c r="P59" i="58"/>
  <c r="O59" i="58" s="1"/>
  <c r="N59" i="58"/>
  <c r="M59" i="58" s="1"/>
  <c r="K59" i="58"/>
  <c r="I59" i="58"/>
  <c r="H59" i="58" s="1"/>
  <c r="G59" i="58"/>
  <c r="F59" i="58" s="1"/>
  <c r="D59" i="58"/>
  <c r="AL58" i="58"/>
  <c r="AK58" i="58"/>
  <c r="AJ58" i="58"/>
  <c r="AI58" i="58"/>
  <c r="AH58" i="58"/>
  <c r="AG58" i="58"/>
  <c r="AF58" i="58"/>
  <c r="AE58" i="58"/>
  <c r="L58" i="58" s="1"/>
  <c r="AD58" i="58"/>
  <c r="E58" i="58" s="1"/>
  <c r="AC58" i="58"/>
  <c r="X58" i="58"/>
  <c r="W58" i="58" s="1"/>
  <c r="V58" i="58"/>
  <c r="U58" i="58" s="1"/>
  <c r="T58" i="58"/>
  <c r="S58" i="58" s="1"/>
  <c r="R58" i="58"/>
  <c r="Q58" i="58" s="1"/>
  <c r="P58" i="58"/>
  <c r="O58" i="58" s="1"/>
  <c r="N58" i="58"/>
  <c r="M58" i="58" s="1"/>
  <c r="K58" i="58"/>
  <c r="I58" i="58"/>
  <c r="H58" i="58" s="1"/>
  <c r="G58" i="58"/>
  <c r="F58" i="58" s="1"/>
  <c r="D58" i="58"/>
  <c r="AL57" i="58"/>
  <c r="AK57" i="58"/>
  <c r="AJ57" i="58"/>
  <c r="AI57" i="58"/>
  <c r="AH57" i="58"/>
  <c r="AG57" i="58"/>
  <c r="AF57" i="58"/>
  <c r="AE57" i="58"/>
  <c r="L57" i="58" s="1"/>
  <c r="AD57" i="58"/>
  <c r="E57" i="58" s="1"/>
  <c r="AC57" i="58"/>
  <c r="X57" i="58"/>
  <c r="W57" i="58" s="1"/>
  <c r="V57" i="58"/>
  <c r="U57" i="58" s="1"/>
  <c r="T57" i="58"/>
  <c r="S57" i="58" s="1"/>
  <c r="R57" i="58"/>
  <c r="Q57" i="58" s="1"/>
  <c r="P57" i="58"/>
  <c r="O57" i="58" s="1"/>
  <c r="N57" i="58"/>
  <c r="M57" i="58" s="1"/>
  <c r="K57" i="58"/>
  <c r="I57" i="58"/>
  <c r="H57" i="58" s="1"/>
  <c r="G57" i="58"/>
  <c r="F57" i="58" s="1"/>
  <c r="D57" i="58"/>
  <c r="AL56" i="58"/>
  <c r="AK56" i="58"/>
  <c r="AJ56" i="58"/>
  <c r="AI56" i="58"/>
  <c r="AH56" i="58"/>
  <c r="AG56" i="58"/>
  <c r="AF56" i="58"/>
  <c r="AE56" i="58"/>
  <c r="L56" i="58" s="1"/>
  <c r="AD56" i="58"/>
  <c r="E56" i="58" s="1"/>
  <c r="AC56" i="58"/>
  <c r="X56" i="58"/>
  <c r="W56" i="58" s="1"/>
  <c r="V56" i="58"/>
  <c r="U56" i="58" s="1"/>
  <c r="T56" i="58"/>
  <c r="S56" i="58" s="1"/>
  <c r="R56" i="58"/>
  <c r="Q56" i="58" s="1"/>
  <c r="P56" i="58"/>
  <c r="O56" i="58" s="1"/>
  <c r="N56" i="58"/>
  <c r="M56" i="58" s="1"/>
  <c r="K56" i="58"/>
  <c r="I56" i="58"/>
  <c r="H56" i="58" s="1"/>
  <c r="G56" i="58"/>
  <c r="F56" i="58" s="1"/>
  <c r="D56" i="58"/>
  <c r="AL55" i="58"/>
  <c r="X55" i="58" s="1"/>
  <c r="W55" i="58" s="1"/>
  <c r="AK55" i="58"/>
  <c r="V55" i="58" s="1"/>
  <c r="U55" i="58" s="1"/>
  <c r="AJ55" i="58"/>
  <c r="T55" i="58" s="1"/>
  <c r="S55" i="58" s="1"/>
  <c r="AI55" i="58"/>
  <c r="R55" i="58" s="1"/>
  <c r="Q55" i="58" s="1"/>
  <c r="AH55" i="58"/>
  <c r="P55" i="58" s="1"/>
  <c r="O55" i="58" s="1"/>
  <c r="AG55" i="58"/>
  <c r="N55" i="58" s="1"/>
  <c r="M55" i="58" s="1"/>
  <c r="AE55" i="58"/>
  <c r="L55" i="58" s="1"/>
  <c r="K55" i="58" s="1"/>
  <c r="G55" i="58" s="1"/>
  <c r="AD55" i="58"/>
  <c r="E55" i="58" s="1"/>
  <c r="D55" i="58" s="1"/>
  <c r="AC55" i="58"/>
  <c r="AL54" i="58"/>
  <c r="X54" i="58" s="1"/>
  <c r="W54" i="58" s="1"/>
  <c r="AK54" i="58"/>
  <c r="V54" i="58" s="1"/>
  <c r="U54" i="58" s="1"/>
  <c r="AJ54" i="58"/>
  <c r="T54" i="58" s="1"/>
  <c r="S54" i="58" s="1"/>
  <c r="AI54" i="58"/>
  <c r="R54" i="58" s="1"/>
  <c r="Q54" i="58" s="1"/>
  <c r="AH54" i="58"/>
  <c r="P54" i="58" s="1"/>
  <c r="O54" i="58" s="1"/>
  <c r="AG54" i="58"/>
  <c r="N54" i="58" s="1"/>
  <c r="M54" i="58" s="1"/>
  <c r="AE54" i="58"/>
  <c r="L54" i="58" s="1"/>
  <c r="K54" i="58" s="1"/>
  <c r="G54" i="58" s="1"/>
  <c r="AD54" i="58"/>
  <c r="E54" i="58" s="1"/>
  <c r="D54" i="58" s="1"/>
  <c r="AC54" i="58"/>
  <c r="AL53" i="58"/>
  <c r="X53" i="58" s="1"/>
  <c r="W53" i="58" s="1"/>
  <c r="AK53" i="58"/>
  <c r="V53" i="58" s="1"/>
  <c r="U53" i="58" s="1"/>
  <c r="AJ53" i="58"/>
  <c r="T53" i="58" s="1"/>
  <c r="S53" i="58" s="1"/>
  <c r="AI53" i="58"/>
  <c r="R53" i="58" s="1"/>
  <c r="Q53" i="58" s="1"/>
  <c r="AH53" i="58"/>
  <c r="P53" i="58" s="1"/>
  <c r="O53" i="58" s="1"/>
  <c r="AG53" i="58"/>
  <c r="N53" i="58" s="1"/>
  <c r="M53" i="58" s="1"/>
  <c r="AE53" i="58"/>
  <c r="L53" i="58" s="1"/>
  <c r="K53" i="58" s="1"/>
  <c r="G53" i="58" s="1"/>
  <c r="AD53" i="58"/>
  <c r="E53" i="58" s="1"/>
  <c r="D53" i="58" s="1"/>
  <c r="AC53" i="58"/>
  <c r="AL52" i="58"/>
  <c r="X52" i="58" s="1"/>
  <c r="W52" i="58" s="1"/>
  <c r="AK52" i="58"/>
  <c r="V52" i="58" s="1"/>
  <c r="U52" i="58" s="1"/>
  <c r="AJ52" i="58"/>
  <c r="T52" i="58" s="1"/>
  <c r="S52" i="58" s="1"/>
  <c r="AI52" i="58"/>
  <c r="R52" i="58" s="1"/>
  <c r="Q52" i="58" s="1"/>
  <c r="AH52" i="58"/>
  <c r="P52" i="58" s="1"/>
  <c r="O52" i="58" s="1"/>
  <c r="AG52" i="58"/>
  <c r="N52" i="58" s="1"/>
  <c r="M52" i="58" s="1"/>
  <c r="AE52" i="58"/>
  <c r="L52" i="58" s="1"/>
  <c r="K52" i="58" s="1"/>
  <c r="G52" i="58" s="1"/>
  <c r="AD52" i="58"/>
  <c r="E52" i="58" s="1"/>
  <c r="D52" i="58" s="1"/>
  <c r="AC52" i="58"/>
  <c r="AL51" i="58"/>
  <c r="X51" i="58" s="1"/>
  <c r="W51" i="58" s="1"/>
  <c r="AK51" i="58"/>
  <c r="V51" i="58" s="1"/>
  <c r="U51" i="58" s="1"/>
  <c r="AJ51" i="58"/>
  <c r="T51" i="58" s="1"/>
  <c r="S51" i="58" s="1"/>
  <c r="AI51" i="58"/>
  <c r="R51" i="58" s="1"/>
  <c r="Q51" i="58" s="1"/>
  <c r="AH51" i="58"/>
  <c r="P51" i="58" s="1"/>
  <c r="O51" i="58" s="1"/>
  <c r="AG51" i="58"/>
  <c r="N51" i="58" s="1"/>
  <c r="M51" i="58" s="1"/>
  <c r="AE51" i="58"/>
  <c r="L51" i="58" s="1"/>
  <c r="K51" i="58" s="1"/>
  <c r="G51" i="58" s="1"/>
  <c r="AD51" i="58"/>
  <c r="E51" i="58" s="1"/>
  <c r="D51" i="58" s="1"/>
  <c r="AC51" i="58"/>
  <c r="AL50" i="58"/>
  <c r="X50" i="58" s="1"/>
  <c r="W50" i="58" s="1"/>
  <c r="AK50" i="58"/>
  <c r="V50" i="58" s="1"/>
  <c r="U50" i="58" s="1"/>
  <c r="AJ50" i="58"/>
  <c r="T50" i="58" s="1"/>
  <c r="S50" i="58" s="1"/>
  <c r="AI50" i="58"/>
  <c r="R50" i="58" s="1"/>
  <c r="Q50" i="58" s="1"/>
  <c r="AH50" i="58"/>
  <c r="P50" i="58" s="1"/>
  <c r="O50" i="58" s="1"/>
  <c r="AG50" i="58"/>
  <c r="N50" i="58" s="1"/>
  <c r="M50" i="58" s="1"/>
  <c r="AE50" i="58"/>
  <c r="L50" i="58" s="1"/>
  <c r="K50" i="58" s="1"/>
  <c r="G50" i="58" s="1"/>
  <c r="AD50" i="58"/>
  <c r="E50" i="58" s="1"/>
  <c r="D50" i="58" s="1"/>
  <c r="AC50" i="58"/>
  <c r="AL49" i="58"/>
  <c r="AK49" i="58"/>
  <c r="AJ49" i="58"/>
  <c r="AI49" i="58"/>
  <c r="AH49" i="58"/>
  <c r="AG49" i="58"/>
  <c r="AF49" i="58"/>
  <c r="AE49" i="58"/>
  <c r="L49" i="58" s="1"/>
  <c r="AD49" i="58"/>
  <c r="E49" i="58" s="1"/>
  <c r="AC49" i="58"/>
  <c r="X49" i="58"/>
  <c r="W49" i="58" s="1"/>
  <c r="V49" i="58"/>
  <c r="U49" i="58" s="1"/>
  <c r="T49" i="58"/>
  <c r="S49" i="58" s="1"/>
  <c r="R49" i="58"/>
  <c r="Q49" i="58" s="1"/>
  <c r="P49" i="58"/>
  <c r="O49" i="58" s="1"/>
  <c r="N49" i="58"/>
  <c r="M49" i="58" s="1"/>
  <c r="K49" i="58"/>
  <c r="I49" i="58"/>
  <c r="H49" i="58" s="1"/>
  <c r="G49" i="58"/>
  <c r="F49" i="58" s="1"/>
  <c r="D49" i="58"/>
  <c r="AL48" i="58"/>
  <c r="X48" i="58" s="1"/>
  <c r="W48" i="58" s="1"/>
  <c r="AK48" i="58"/>
  <c r="V48" i="58" s="1"/>
  <c r="U48" i="58" s="1"/>
  <c r="AJ48" i="58"/>
  <c r="T48" i="58" s="1"/>
  <c r="S48" i="58" s="1"/>
  <c r="AI48" i="58"/>
  <c r="R48" i="58" s="1"/>
  <c r="Q48" i="58" s="1"/>
  <c r="AH48" i="58"/>
  <c r="P48" i="58" s="1"/>
  <c r="O48" i="58" s="1"/>
  <c r="AG48" i="58"/>
  <c r="N48" i="58" s="1"/>
  <c r="M48" i="58" s="1"/>
  <c r="AE48" i="58"/>
  <c r="L48" i="58" s="1"/>
  <c r="K48" i="58" s="1"/>
  <c r="G48" i="58" s="1"/>
  <c r="AD48" i="58"/>
  <c r="E48" i="58" s="1"/>
  <c r="D48" i="58" s="1"/>
  <c r="AC48" i="58"/>
  <c r="AL47" i="58"/>
  <c r="X47" i="58" s="1"/>
  <c r="W47" i="58" s="1"/>
  <c r="AK47" i="58"/>
  <c r="V47" i="58" s="1"/>
  <c r="U47" i="58" s="1"/>
  <c r="AJ47" i="58"/>
  <c r="T47" i="58" s="1"/>
  <c r="S47" i="58" s="1"/>
  <c r="AI47" i="58"/>
  <c r="R47" i="58" s="1"/>
  <c r="Q47" i="58" s="1"/>
  <c r="AH47" i="58"/>
  <c r="P47" i="58" s="1"/>
  <c r="O47" i="58" s="1"/>
  <c r="AG47" i="58"/>
  <c r="N47" i="58" s="1"/>
  <c r="M47" i="58" s="1"/>
  <c r="AE47" i="58"/>
  <c r="L47" i="58" s="1"/>
  <c r="K47" i="58" s="1"/>
  <c r="G47" i="58" s="1"/>
  <c r="AD47" i="58"/>
  <c r="E47" i="58" s="1"/>
  <c r="D47" i="58" s="1"/>
  <c r="AC47" i="58"/>
  <c r="AL9" i="58"/>
  <c r="X9" i="58" s="1"/>
  <c r="AK9" i="58"/>
  <c r="V9" i="58" s="1"/>
  <c r="U9" i="58" s="1"/>
  <c r="AJ9" i="58"/>
  <c r="T9" i="58" s="1"/>
  <c r="AI9" i="58"/>
  <c r="R9" i="58" s="1"/>
  <c r="Q9" i="58" s="1"/>
  <c r="AH9" i="58"/>
  <c r="P9" i="58" s="1"/>
  <c r="O9" i="58" s="1"/>
  <c r="AG9" i="58"/>
  <c r="N9" i="58" s="1"/>
  <c r="M9" i="58" s="1"/>
  <c r="AE9" i="58"/>
  <c r="L9" i="58" s="1"/>
  <c r="K9" i="58" s="1"/>
  <c r="G9" i="58" s="1"/>
  <c r="AD9" i="58"/>
  <c r="E9" i="58" s="1"/>
  <c r="D9" i="58" s="1"/>
  <c r="AC9" i="58"/>
  <c r="AL8" i="58"/>
  <c r="X8" i="58" s="1"/>
  <c r="W8" i="58" s="1"/>
  <c r="AK8" i="58"/>
  <c r="V8" i="58" s="1"/>
  <c r="U8" i="58" s="1"/>
  <c r="AJ8" i="58"/>
  <c r="T8" i="58" s="1"/>
  <c r="S8" i="58" s="1"/>
  <c r="AI8" i="58"/>
  <c r="R8" i="58" s="1"/>
  <c r="Q8" i="58" s="1"/>
  <c r="AH8" i="58"/>
  <c r="P8" i="58" s="1"/>
  <c r="O8" i="58" s="1"/>
  <c r="AG8" i="58"/>
  <c r="N8" i="58" s="1"/>
  <c r="AE8" i="58"/>
  <c r="L8" i="58" s="1"/>
  <c r="K8" i="58" s="1"/>
  <c r="G8" i="58" s="1"/>
  <c r="F8" i="58" s="1"/>
  <c r="AD8" i="58"/>
  <c r="E8" i="58" s="1"/>
  <c r="D8" i="58" s="1"/>
  <c r="AC8" i="58"/>
  <c r="AL119" i="57"/>
  <c r="AK119" i="57"/>
  <c r="AJ119" i="57"/>
  <c r="AI119" i="57"/>
  <c r="AH119" i="57"/>
  <c r="AG119" i="57"/>
  <c r="AF119" i="57"/>
  <c r="AE119" i="57"/>
  <c r="AD119" i="57"/>
  <c r="AC119" i="57"/>
  <c r="AL118" i="57"/>
  <c r="AK118" i="57"/>
  <c r="AJ118" i="57"/>
  <c r="AI118" i="57"/>
  <c r="AH118" i="57"/>
  <c r="AG118" i="57"/>
  <c r="AF118" i="57"/>
  <c r="AE118" i="57"/>
  <c r="L118" i="57" s="1"/>
  <c r="AD118" i="57"/>
  <c r="E118" i="57" s="1"/>
  <c r="AC118" i="57"/>
  <c r="X118" i="57"/>
  <c r="W118" i="57" s="1"/>
  <c r="V118" i="57"/>
  <c r="U118" i="57" s="1"/>
  <c r="T118" i="57"/>
  <c r="S118" i="57" s="1"/>
  <c r="R118" i="57"/>
  <c r="Q118" i="57" s="1"/>
  <c r="P118" i="57"/>
  <c r="O118" i="57" s="1"/>
  <c r="N118" i="57"/>
  <c r="M118" i="57" s="1"/>
  <c r="K118" i="57"/>
  <c r="I118" i="57"/>
  <c r="H118" i="57" s="1"/>
  <c r="G118" i="57"/>
  <c r="F118" i="57" s="1"/>
  <c r="D118" i="57"/>
  <c r="AL117" i="57"/>
  <c r="AK117" i="57"/>
  <c r="AJ117" i="57"/>
  <c r="AI117" i="57"/>
  <c r="AH117" i="57"/>
  <c r="AG117" i="57"/>
  <c r="AF117" i="57"/>
  <c r="AE117" i="57"/>
  <c r="L117" i="57" s="1"/>
  <c r="AD117" i="57"/>
  <c r="E117" i="57" s="1"/>
  <c r="AC117" i="57"/>
  <c r="X117" i="57"/>
  <c r="W117" i="57" s="1"/>
  <c r="V117" i="57"/>
  <c r="U117" i="57" s="1"/>
  <c r="T117" i="57"/>
  <c r="S117" i="57" s="1"/>
  <c r="R117" i="57"/>
  <c r="Q117" i="57" s="1"/>
  <c r="P117" i="57"/>
  <c r="O117" i="57" s="1"/>
  <c r="N117" i="57"/>
  <c r="M117" i="57" s="1"/>
  <c r="K117" i="57"/>
  <c r="I117" i="57"/>
  <c r="H117" i="57" s="1"/>
  <c r="G117" i="57"/>
  <c r="F117" i="57" s="1"/>
  <c r="D117" i="57"/>
  <c r="AL116" i="57"/>
  <c r="AK116" i="57"/>
  <c r="AJ116" i="57"/>
  <c r="AI116" i="57"/>
  <c r="AH116" i="57"/>
  <c r="AG116" i="57"/>
  <c r="AF116" i="57"/>
  <c r="AE116" i="57"/>
  <c r="L116" i="57" s="1"/>
  <c r="AD116" i="57"/>
  <c r="E116" i="57" s="1"/>
  <c r="AC116" i="57"/>
  <c r="X116" i="57"/>
  <c r="W116" i="57" s="1"/>
  <c r="V116" i="57"/>
  <c r="U116" i="57" s="1"/>
  <c r="T116" i="57"/>
  <c r="S116" i="57" s="1"/>
  <c r="R116" i="57"/>
  <c r="Q116" i="57" s="1"/>
  <c r="P116" i="57"/>
  <c r="O116" i="57" s="1"/>
  <c r="N116" i="57"/>
  <c r="M116" i="57" s="1"/>
  <c r="K116" i="57"/>
  <c r="I116" i="57"/>
  <c r="H116" i="57" s="1"/>
  <c r="G116" i="57"/>
  <c r="F116" i="57" s="1"/>
  <c r="D116" i="57"/>
  <c r="AL115" i="57"/>
  <c r="AK115" i="57"/>
  <c r="AJ115" i="57"/>
  <c r="AI115" i="57"/>
  <c r="AH115" i="57"/>
  <c r="AG115" i="57"/>
  <c r="AF115" i="57"/>
  <c r="AE115" i="57"/>
  <c r="L115" i="57" s="1"/>
  <c r="AD115" i="57"/>
  <c r="E115" i="57" s="1"/>
  <c r="AC115" i="57"/>
  <c r="X115" i="57"/>
  <c r="W115" i="57" s="1"/>
  <c r="V115" i="57"/>
  <c r="U115" i="57" s="1"/>
  <c r="T115" i="57"/>
  <c r="S115" i="57" s="1"/>
  <c r="R115" i="57"/>
  <c r="Q115" i="57" s="1"/>
  <c r="P115" i="57"/>
  <c r="O115" i="57" s="1"/>
  <c r="N115" i="57"/>
  <c r="M115" i="57" s="1"/>
  <c r="K115" i="57"/>
  <c r="I115" i="57"/>
  <c r="H115" i="57" s="1"/>
  <c r="G115" i="57"/>
  <c r="F115" i="57" s="1"/>
  <c r="D115" i="57"/>
  <c r="AL114" i="57"/>
  <c r="AK114" i="57"/>
  <c r="AJ114" i="57"/>
  <c r="AI114" i="57"/>
  <c r="AH114" i="57"/>
  <c r="AG114" i="57"/>
  <c r="AF114" i="57"/>
  <c r="AE114" i="57"/>
  <c r="L114" i="57" s="1"/>
  <c r="AD114" i="57"/>
  <c r="E114" i="57" s="1"/>
  <c r="AC114" i="57"/>
  <c r="X114" i="57"/>
  <c r="W114" i="57" s="1"/>
  <c r="V114" i="57"/>
  <c r="U114" i="57" s="1"/>
  <c r="T114" i="57"/>
  <c r="S114" i="57" s="1"/>
  <c r="R114" i="57"/>
  <c r="Q114" i="57" s="1"/>
  <c r="P114" i="57"/>
  <c r="O114" i="57" s="1"/>
  <c r="N114" i="57"/>
  <c r="M114" i="57" s="1"/>
  <c r="K114" i="57"/>
  <c r="I114" i="57"/>
  <c r="H114" i="57" s="1"/>
  <c r="G114" i="57"/>
  <c r="F114" i="57" s="1"/>
  <c r="D114" i="57"/>
  <c r="AL113" i="57"/>
  <c r="AK113" i="57"/>
  <c r="AJ113" i="57"/>
  <c r="AI113" i="57"/>
  <c r="AH113" i="57"/>
  <c r="AG113" i="57"/>
  <c r="AF113" i="57"/>
  <c r="AE113" i="57"/>
  <c r="L113" i="57" s="1"/>
  <c r="AD113" i="57"/>
  <c r="E113" i="57" s="1"/>
  <c r="AC113" i="57"/>
  <c r="X113" i="57"/>
  <c r="W113" i="57" s="1"/>
  <c r="V113" i="57"/>
  <c r="U113" i="57" s="1"/>
  <c r="T113" i="57"/>
  <c r="S113" i="57" s="1"/>
  <c r="R113" i="57"/>
  <c r="Q113" i="57" s="1"/>
  <c r="P113" i="57"/>
  <c r="O113" i="57" s="1"/>
  <c r="N113" i="57"/>
  <c r="M113" i="57" s="1"/>
  <c r="K113" i="57"/>
  <c r="I113" i="57"/>
  <c r="H113" i="57" s="1"/>
  <c r="G113" i="57"/>
  <c r="F113" i="57" s="1"/>
  <c r="D113" i="57"/>
  <c r="AL112" i="57"/>
  <c r="AK112" i="57"/>
  <c r="AJ112" i="57"/>
  <c r="AI112" i="57"/>
  <c r="AH112" i="57"/>
  <c r="AG112" i="57"/>
  <c r="AF112" i="57"/>
  <c r="AE112" i="57"/>
  <c r="L112" i="57" s="1"/>
  <c r="AD112" i="57"/>
  <c r="E112" i="57" s="1"/>
  <c r="AC112" i="57"/>
  <c r="X112" i="57"/>
  <c r="W112" i="57" s="1"/>
  <c r="V112" i="57"/>
  <c r="U112" i="57" s="1"/>
  <c r="T112" i="57"/>
  <c r="S112" i="57" s="1"/>
  <c r="R112" i="57"/>
  <c r="Q112" i="57" s="1"/>
  <c r="P112" i="57"/>
  <c r="O112" i="57" s="1"/>
  <c r="N112" i="57"/>
  <c r="M112" i="57" s="1"/>
  <c r="K112" i="57"/>
  <c r="I112" i="57"/>
  <c r="H112" i="57" s="1"/>
  <c r="G112" i="57"/>
  <c r="F112" i="57" s="1"/>
  <c r="D112" i="57"/>
  <c r="AL111" i="57"/>
  <c r="AK111" i="57"/>
  <c r="AJ111" i="57"/>
  <c r="AI111" i="57"/>
  <c r="AH111" i="57"/>
  <c r="AG111" i="57"/>
  <c r="AF111" i="57"/>
  <c r="AE111" i="57"/>
  <c r="L111" i="57" s="1"/>
  <c r="AD111" i="57"/>
  <c r="E111" i="57" s="1"/>
  <c r="AC111" i="57"/>
  <c r="X111" i="57"/>
  <c r="W111" i="57" s="1"/>
  <c r="V111" i="57"/>
  <c r="U111" i="57" s="1"/>
  <c r="T111" i="57"/>
  <c r="S111" i="57" s="1"/>
  <c r="R111" i="57"/>
  <c r="Q111" i="57" s="1"/>
  <c r="P111" i="57"/>
  <c r="O111" i="57" s="1"/>
  <c r="N111" i="57"/>
  <c r="M111" i="57" s="1"/>
  <c r="K111" i="57"/>
  <c r="I111" i="57"/>
  <c r="H111" i="57" s="1"/>
  <c r="G111" i="57"/>
  <c r="F111" i="57" s="1"/>
  <c r="D111" i="57"/>
  <c r="AL110" i="57"/>
  <c r="AK110" i="57"/>
  <c r="AJ110" i="57"/>
  <c r="AI110" i="57"/>
  <c r="AH110" i="57"/>
  <c r="AG110" i="57"/>
  <c r="AF110" i="57"/>
  <c r="AE110" i="57"/>
  <c r="L110" i="57" s="1"/>
  <c r="AD110" i="57"/>
  <c r="E110" i="57" s="1"/>
  <c r="AC110" i="57"/>
  <c r="X110" i="57"/>
  <c r="W110" i="57" s="1"/>
  <c r="V110" i="57"/>
  <c r="U110" i="57" s="1"/>
  <c r="T110" i="57"/>
  <c r="S110" i="57" s="1"/>
  <c r="R110" i="57"/>
  <c r="Q110" i="57" s="1"/>
  <c r="P110" i="57"/>
  <c r="O110" i="57" s="1"/>
  <c r="N110" i="57"/>
  <c r="M110" i="57" s="1"/>
  <c r="K110" i="57"/>
  <c r="I110" i="57"/>
  <c r="H110" i="57" s="1"/>
  <c r="G110" i="57"/>
  <c r="F110" i="57" s="1"/>
  <c r="D110" i="57"/>
  <c r="AL109" i="57"/>
  <c r="AK109" i="57"/>
  <c r="AJ109" i="57"/>
  <c r="AI109" i="57"/>
  <c r="AH109" i="57"/>
  <c r="AG109" i="57"/>
  <c r="AF109" i="57"/>
  <c r="AE109" i="57"/>
  <c r="L109" i="57" s="1"/>
  <c r="AD109" i="57"/>
  <c r="E109" i="57" s="1"/>
  <c r="AC109" i="57"/>
  <c r="X109" i="57"/>
  <c r="W109" i="57" s="1"/>
  <c r="V109" i="57"/>
  <c r="U109" i="57" s="1"/>
  <c r="T109" i="57"/>
  <c r="S109" i="57" s="1"/>
  <c r="R109" i="57"/>
  <c r="Q109" i="57" s="1"/>
  <c r="P109" i="57"/>
  <c r="O109" i="57" s="1"/>
  <c r="N109" i="57"/>
  <c r="M109" i="57" s="1"/>
  <c r="K109" i="57"/>
  <c r="I109" i="57"/>
  <c r="H109" i="57" s="1"/>
  <c r="G109" i="57"/>
  <c r="F109" i="57" s="1"/>
  <c r="D109" i="57"/>
  <c r="AL108" i="57"/>
  <c r="AK108" i="57"/>
  <c r="AJ108" i="57"/>
  <c r="AI108" i="57"/>
  <c r="AH108" i="57"/>
  <c r="AG108" i="57"/>
  <c r="AF108" i="57"/>
  <c r="AE108" i="57"/>
  <c r="L108" i="57" s="1"/>
  <c r="AD108" i="57"/>
  <c r="E108" i="57" s="1"/>
  <c r="AC108" i="57"/>
  <c r="X108" i="57"/>
  <c r="W108" i="57" s="1"/>
  <c r="V108" i="57"/>
  <c r="U108" i="57" s="1"/>
  <c r="T108" i="57"/>
  <c r="S108" i="57" s="1"/>
  <c r="R108" i="57"/>
  <c r="Q108" i="57" s="1"/>
  <c r="P108" i="57"/>
  <c r="O108" i="57" s="1"/>
  <c r="N108" i="57"/>
  <c r="M108" i="57" s="1"/>
  <c r="K108" i="57"/>
  <c r="I108" i="57"/>
  <c r="H108" i="57" s="1"/>
  <c r="G108" i="57"/>
  <c r="F108" i="57" s="1"/>
  <c r="D108" i="57"/>
  <c r="AL107" i="57"/>
  <c r="AK107" i="57"/>
  <c r="AJ107" i="57"/>
  <c r="AI107" i="57"/>
  <c r="AH107" i="57"/>
  <c r="AG107" i="57"/>
  <c r="AF107" i="57"/>
  <c r="AE107" i="57"/>
  <c r="L107" i="57" s="1"/>
  <c r="AD107" i="57"/>
  <c r="E107" i="57" s="1"/>
  <c r="AC107" i="57"/>
  <c r="X107" i="57"/>
  <c r="W107" i="57" s="1"/>
  <c r="V107" i="57"/>
  <c r="U107" i="57" s="1"/>
  <c r="T107" i="57"/>
  <c r="S107" i="57" s="1"/>
  <c r="R107" i="57"/>
  <c r="Q107" i="57" s="1"/>
  <c r="P107" i="57"/>
  <c r="O107" i="57" s="1"/>
  <c r="N107" i="57"/>
  <c r="M107" i="57" s="1"/>
  <c r="K107" i="57"/>
  <c r="I107" i="57"/>
  <c r="H107" i="57" s="1"/>
  <c r="G107" i="57"/>
  <c r="F107" i="57" s="1"/>
  <c r="D107" i="57"/>
  <c r="AL106" i="57"/>
  <c r="AK106" i="57"/>
  <c r="AJ106" i="57"/>
  <c r="AI106" i="57"/>
  <c r="AH106" i="57"/>
  <c r="AG106" i="57"/>
  <c r="AF106" i="57"/>
  <c r="AE106" i="57"/>
  <c r="L106" i="57" s="1"/>
  <c r="AD106" i="57"/>
  <c r="E106" i="57" s="1"/>
  <c r="AC106" i="57"/>
  <c r="X106" i="57"/>
  <c r="W106" i="57" s="1"/>
  <c r="V106" i="57"/>
  <c r="U106" i="57" s="1"/>
  <c r="T106" i="57"/>
  <c r="S106" i="57" s="1"/>
  <c r="R106" i="57"/>
  <c r="Q106" i="57" s="1"/>
  <c r="P106" i="57"/>
  <c r="O106" i="57" s="1"/>
  <c r="N106" i="57"/>
  <c r="M106" i="57" s="1"/>
  <c r="K106" i="57"/>
  <c r="I106" i="57"/>
  <c r="H106" i="57" s="1"/>
  <c r="G106" i="57"/>
  <c r="F106" i="57" s="1"/>
  <c r="D106" i="57"/>
  <c r="AL105" i="57"/>
  <c r="AK105" i="57"/>
  <c r="AJ105" i="57"/>
  <c r="AI105" i="57"/>
  <c r="AH105" i="57"/>
  <c r="AG105" i="57"/>
  <c r="AF105" i="57"/>
  <c r="AE105" i="57"/>
  <c r="L105" i="57" s="1"/>
  <c r="AD105" i="57"/>
  <c r="E105" i="57" s="1"/>
  <c r="AC105" i="57"/>
  <c r="X105" i="57"/>
  <c r="W105" i="57" s="1"/>
  <c r="V105" i="57"/>
  <c r="U105" i="57" s="1"/>
  <c r="T105" i="57"/>
  <c r="S105" i="57" s="1"/>
  <c r="R105" i="57"/>
  <c r="Q105" i="57" s="1"/>
  <c r="P105" i="57"/>
  <c r="O105" i="57" s="1"/>
  <c r="N105" i="57"/>
  <c r="M105" i="57" s="1"/>
  <c r="K105" i="57"/>
  <c r="I105" i="57"/>
  <c r="H105" i="57" s="1"/>
  <c r="G105" i="57"/>
  <c r="F105" i="57" s="1"/>
  <c r="D105" i="57"/>
  <c r="AL104" i="57"/>
  <c r="AK104" i="57"/>
  <c r="AJ104" i="57"/>
  <c r="AI104" i="57"/>
  <c r="AH104" i="57"/>
  <c r="AG104" i="57"/>
  <c r="AF104" i="57"/>
  <c r="AE104" i="57"/>
  <c r="L104" i="57" s="1"/>
  <c r="AD104" i="57"/>
  <c r="E104" i="57" s="1"/>
  <c r="AC104" i="57"/>
  <c r="X104" i="57"/>
  <c r="W104" i="57" s="1"/>
  <c r="V104" i="57"/>
  <c r="U104" i="57" s="1"/>
  <c r="T104" i="57"/>
  <c r="S104" i="57" s="1"/>
  <c r="R104" i="57"/>
  <c r="Q104" i="57" s="1"/>
  <c r="P104" i="57"/>
  <c r="O104" i="57" s="1"/>
  <c r="N104" i="57"/>
  <c r="M104" i="57" s="1"/>
  <c r="K104" i="57"/>
  <c r="I104" i="57"/>
  <c r="H104" i="57" s="1"/>
  <c r="G104" i="57"/>
  <c r="F104" i="57" s="1"/>
  <c r="D104" i="57"/>
  <c r="AL103" i="57"/>
  <c r="AK103" i="57"/>
  <c r="AJ103" i="57"/>
  <c r="AI103" i="57"/>
  <c r="AH103" i="57"/>
  <c r="AG103" i="57"/>
  <c r="AF103" i="57"/>
  <c r="AE103" i="57"/>
  <c r="L103" i="57" s="1"/>
  <c r="AD103" i="57"/>
  <c r="E103" i="57" s="1"/>
  <c r="AC103" i="57"/>
  <c r="X103" i="57"/>
  <c r="W103" i="57" s="1"/>
  <c r="V103" i="57"/>
  <c r="U103" i="57" s="1"/>
  <c r="T103" i="57"/>
  <c r="S103" i="57" s="1"/>
  <c r="R103" i="57"/>
  <c r="Q103" i="57" s="1"/>
  <c r="P103" i="57"/>
  <c r="O103" i="57" s="1"/>
  <c r="N103" i="57"/>
  <c r="M103" i="57" s="1"/>
  <c r="K103" i="57"/>
  <c r="I103" i="57"/>
  <c r="H103" i="57" s="1"/>
  <c r="G103" i="57"/>
  <c r="F103" i="57" s="1"/>
  <c r="D103" i="57"/>
  <c r="AL102" i="57"/>
  <c r="AK102" i="57"/>
  <c r="AJ102" i="57"/>
  <c r="AI102" i="57"/>
  <c r="AH102" i="57"/>
  <c r="AG102" i="57"/>
  <c r="AF102" i="57"/>
  <c r="AE102" i="57"/>
  <c r="L102" i="57" s="1"/>
  <c r="AD102" i="57"/>
  <c r="E102" i="57" s="1"/>
  <c r="AC102" i="57"/>
  <c r="X102" i="57"/>
  <c r="W102" i="57" s="1"/>
  <c r="V102" i="57"/>
  <c r="U102" i="57" s="1"/>
  <c r="T102" i="57"/>
  <c r="S102" i="57" s="1"/>
  <c r="R102" i="57"/>
  <c r="Q102" i="57" s="1"/>
  <c r="P102" i="57"/>
  <c r="O102" i="57" s="1"/>
  <c r="N102" i="57"/>
  <c r="M102" i="57" s="1"/>
  <c r="K102" i="57"/>
  <c r="I102" i="57"/>
  <c r="H102" i="57" s="1"/>
  <c r="G102" i="57"/>
  <c r="F102" i="57" s="1"/>
  <c r="D102" i="57"/>
  <c r="AL101" i="57"/>
  <c r="AK101" i="57"/>
  <c r="AJ101" i="57"/>
  <c r="AI101" i="57"/>
  <c r="AH101" i="57"/>
  <c r="AG101" i="57"/>
  <c r="AF101" i="57"/>
  <c r="AE101" i="57"/>
  <c r="L101" i="57" s="1"/>
  <c r="AD101" i="57"/>
  <c r="E101" i="57" s="1"/>
  <c r="AC101" i="57"/>
  <c r="X101" i="57"/>
  <c r="W101" i="57" s="1"/>
  <c r="V101" i="57"/>
  <c r="U101" i="57" s="1"/>
  <c r="T101" i="57"/>
  <c r="S101" i="57" s="1"/>
  <c r="R101" i="57"/>
  <c r="Q101" i="57" s="1"/>
  <c r="P101" i="57"/>
  <c r="O101" i="57" s="1"/>
  <c r="N101" i="57"/>
  <c r="M101" i="57" s="1"/>
  <c r="K101" i="57"/>
  <c r="I101" i="57"/>
  <c r="H101" i="57" s="1"/>
  <c r="G101" i="57"/>
  <c r="F101" i="57" s="1"/>
  <c r="D101" i="57"/>
  <c r="AL100" i="57"/>
  <c r="AK100" i="57"/>
  <c r="AJ100" i="57"/>
  <c r="AI100" i="57"/>
  <c r="AH100" i="57"/>
  <c r="AG100" i="57"/>
  <c r="AF100" i="57"/>
  <c r="AE100" i="57"/>
  <c r="L100" i="57" s="1"/>
  <c r="AD100" i="57"/>
  <c r="E100" i="57" s="1"/>
  <c r="AC100" i="57"/>
  <c r="X100" i="57"/>
  <c r="W100" i="57" s="1"/>
  <c r="V100" i="57"/>
  <c r="U100" i="57" s="1"/>
  <c r="T100" i="57"/>
  <c r="S100" i="57" s="1"/>
  <c r="R100" i="57"/>
  <c r="Q100" i="57" s="1"/>
  <c r="P100" i="57"/>
  <c r="O100" i="57" s="1"/>
  <c r="N100" i="57"/>
  <c r="M100" i="57" s="1"/>
  <c r="K100" i="57"/>
  <c r="I100" i="57"/>
  <c r="H100" i="57" s="1"/>
  <c r="G100" i="57"/>
  <c r="F100" i="57" s="1"/>
  <c r="D100" i="57"/>
  <c r="AL99" i="57"/>
  <c r="AK99" i="57"/>
  <c r="AJ99" i="57"/>
  <c r="AI99" i="57"/>
  <c r="AH99" i="57"/>
  <c r="AG99" i="57"/>
  <c r="AF99" i="57"/>
  <c r="AE99" i="57"/>
  <c r="L99" i="57" s="1"/>
  <c r="AD99" i="57"/>
  <c r="E99" i="57" s="1"/>
  <c r="AC99" i="57"/>
  <c r="X99" i="57"/>
  <c r="W99" i="57" s="1"/>
  <c r="V99" i="57"/>
  <c r="U99" i="57" s="1"/>
  <c r="T99" i="57"/>
  <c r="S99" i="57" s="1"/>
  <c r="R99" i="57"/>
  <c r="Q99" i="57" s="1"/>
  <c r="P99" i="57"/>
  <c r="O99" i="57" s="1"/>
  <c r="N99" i="57"/>
  <c r="M99" i="57" s="1"/>
  <c r="K99" i="57"/>
  <c r="I99" i="57"/>
  <c r="H99" i="57" s="1"/>
  <c r="G99" i="57"/>
  <c r="F99" i="57" s="1"/>
  <c r="D99" i="57"/>
  <c r="AL98" i="57"/>
  <c r="AK98" i="57"/>
  <c r="AJ98" i="57"/>
  <c r="AI98" i="57"/>
  <c r="AH98" i="57"/>
  <c r="AG98" i="57"/>
  <c r="AF98" i="57"/>
  <c r="AE98" i="57"/>
  <c r="L98" i="57" s="1"/>
  <c r="AD98" i="57"/>
  <c r="E98" i="57" s="1"/>
  <c r="AC98" i="57"/>
  <c r="X98" i="57"/>
  <c r="W98" i="57" s="1"/>
  <c r="V98" i="57"/>
  <c r="U98" i="57" s="1"/>
  <c r="T98" i="57"/>
  <c r="S98" i="57" s="1"/>
  <c r="R98" i="57"/>
  <c r="Q98" i="57" s="1"/>
  <c r="P98" i="57"/>
  <c r="O98" i="57" s="1"/>
  <c r="N98" i="57"/>
  <c r="M98" i="57" s="1"/>
  <c r="K98" i="57"/>
  <c r="I98" i="57"/>
  <c r="H98" i="57" s="1"/>
  <c r="G98" i="57"/>
  <c r="F98" i="57" s="1"/>
  <c r="D98" i="57"/>
  <c r="AL97" i="57"/>
  <c r="AK97" i="57"/>
  <c r="AJ97" i="57"/>
  <c r="AI97" i="57"/>
  <c r="AH97" i="57"/>
  <c r="AG97" i="57"/>
  <c r="AF97" i="57"/>
  <c r="AE97" i="57"/>
  <c r="L97" i="57" s="1"/>
  <c r="AD97" i="57"/>
  <c r="E97" i="57" s="1"/>
  <c r="AC97" i="57"/>
  <c r="X97" i="57"/>
  <c r="W97" i="57" s="1"/>
  <c r="V97" i="57"/>
  <c r="U97" i="57" s="1"/>
  <c r="T97" i="57"/>
  <c r="S97" i="57" s="1"/>
  <c r="R97" i="57"/>
  <c r="Q97" i="57" s="1"/>
  <c r="P97" i="57"/>
  <c r="O97" i="57" s="1"/>
  <c r="N97" i="57"/>
  <c r="M97" i="57" s="1"/>
  <c r="K97" i="57"/>
  <c r="I97" i="57"/>
  <c r="H97" i="57" s="1"/>
  <c r="G97" i="57"/>
  <c r="F97" i="57" s="1"/>
  <c r="D97" i="57"/>
  <c r="AL96" i="57"/>
  <c r="AK96" i="57"/>
  <c r="AJ96" i="57"/>
  <c r="AI96" i="57"/>
  <c r="AH96" i="57"/>
  <c r="AG96" i="57"/>
  <c r="AF96" i="57"/>
  <c r="AE96" i="57"/>
  <c r="L96" i="57" s="1"/>
  <c r="AD96" i="57"/>
  <c r="E96" i="57" s="1"/>
  <c r="AC96" i="57"/>
  <c r="X96" i="57"/>
  <c r="W96" i="57" s="1"/>
  <c r="V96" i="57"/>
  <c r="U96" i="57" s="1"/>
  <c r="T96" i="57"/>
  <c r="S96" i="57" s="1"/>
  <c r="R96" i="57"/>
  <c r="Q96" i="57" s="1"/>
  <c r="P96" i="57"/>
  <c r="O96" i="57" s="1"/>
  <c r="N96" i="57"/>
  <c r="M96" i="57" s="1"/>
  <c r="K96" i="57"/>
  <c r="I96" i="57"/>
  <c r="H96" i="57" s="1"/>
  <c r="G96" i="57"/>
  <c r="F96" i="57" s="1"/>
  <c r="D96" i="57"/>
  <c r="AL95" i="57"/>
  <c r="AK95" i="57"/>
  <c r="AJ95" i="57"/>
  <c r="AI95" i="57"/>
  <c r="AH95" i="57"/>
  <c r="AG95" i="57"/>
  <c r="AF95" i="57"/>
  <c r="AE95" i="57"/>
  <c r="L95" i="57" s="1"/>
  <c r="AD95" i="57"/>
  <c r="E95" i="57" s="1"/>
  <c r="AC95" i="57"/>
  <c r="X95" i="57"/>
  <c r="W95" i="57" s="1"/>
  <c r="V95" i="57"/>
  <c r="U95" i="57" s="1"/>
  <c r="T95" i="57"/>
  <c r="S95" i="57" s="1"/>
  <c r="R95" i="57"/>
  <c r="Q95" i="57" s="1"/>
  <c r="P95" i="57"/>
  <c r="O95" i="57" s="1"/>
  <c r="N95" i="57"/>
  <c r="M95" i="57" s="1"/>
  <c r="K95" i="57"/>
  <c r="I95" i="57"/>
  <c r="H95" i="57" s="1"/>
  <c r="G95" i="57"/>
  <c r="F95" i="57" s="1"/>
  <c r="D95" i="57"/>
  <c r="AL94" i="57"/>
  <c r="AK94" i="57"/>
  <c r="AJ94" i="57"/>
  <c r="AI94" i="57"/>
  <c r="AH94" i="57"/>
  <c r="AG94" i="57"/>
  <c r="AF94" i="57"/>
  <c r="AE94" i="57"/>
  <c r="L94" i="57" s="1"/>
  <c r="AD94" i="57"/>
  <c r="E94" i="57" s="1"/>
  <c r="AC94" i="57"/>
  <c r="X94" i="57"/>
  <c r="W94" i="57" s="1"/>
  <c r="V94" i="57"/>
  <c r="U94" i="57" s="1"/>
  <c r="T94" i="57"/>
  <c r="S94" i="57" s="1"/>
  <c r="R94" i="57"/>
  <c r="Q94" i="57" s="1"/>
  <c r="P94" i="57"/>
  <c r="O94" i="57" s="1"/>
  <c r="N94" i="57"/>
  <c r="M94" i="57" s="1"/>
  <c r="K94" i="57"/>
  <c r="I94" i="57"/>
  <c r="H94" i="57" s="1"/>
  <c r="G94" i="57"/>
  <c r="F94" i="57" s="1"/>
  <c r="D94" i="57"/>
  <c r="AL93" i="57"/>
  <c r="AK93" i="57"/>
  <c r="AJ93" i="57"/>
  <c r="AI93" i="57"/>
  <c r="AH93" i="57"/>
  <c r="AG93" i="57"/>
  <c r="AF93" i="57"/>
  <c r="AE93" i="57"/>
  <c r="L93" i="57" s="1"/>
  <c r="AD93" i="57"/>
  <c r="E93" i="57" s="1"/>
  <c r="AC93" i="57"/>
  <c r="X93" i="57"/>
  <c r="W93" i="57" s="1"/>
  <c r="V93" i="57"/>
  <c r="U93" i="57" s="1"/>
  <c r="T93" i="57"/>
  <c r="S93" i="57" s="1"/>
  <c r="R93" i="57"/>
  <c r="Q93" i="57" s="1"/>
  <c r="P93" i="57"/>
  <c r="O93" i="57" s="1"/>
  <c r="N93" i="57"/>
  <c r="M93" i="57" s="1"/>
  <c r="K93" i="57"/>
  <c r="I93" i="57"/>
  <c r="H93" i="57" s="1"/>
  <c r="G93" i="57"/>
  <c r="F93" i="57" s="1"/>
  <c r="D93" i="57"/>
  <c r="AL92" i="57"/>
  <c r="AK92" i="57"/>
  <c r="AJ92" i="57"/>
  <c r="AI92" i="57"/>
  <c r="AH92" i="57"/>
  <c r="AG92" i="57"/>
  <c r="AF92" i="57"/>
  <c r="AE92" i="57"/>
  <c r="L92" i="57" s="1"/>
  <c r="AD92" i="57"/>
  <c r="E92" i="57" s="1"/>
  <c r="AC92" i="57"/>
  <c r="X92" i="57"/>
  <c r="W92" i="57" s="1"/>
  <c r="V92" i="57"/>
  <c r="U92" i="57" s="1"/>
  <c r="T92" i="57"/>
  <c r="S92" i="57" s="1"/>
  <c r="R92" i="57"/>
  <c r="Q92" i="57" s="1"/>
  <c r="P92" i="57"/>
  <c r="O92" i="57" s="1"/>
  <c r="N92" i="57"/>
  <c r="M92" i="57" s="1"/>
  <c r="K92" i="57"/>
  <c r="I92" i="57"/>
  <c r="H92" i="57" s="1"/>
  <c r="G92" i="57"/>
  <c r="F92" i="57" s="1"/>
  <c r="D92" i="57"/>
  <c r="AL91" i="57"/>
  <c r="AK91" i="57"/>
  <c r="AJ91" i="57"/>
  <c r="AI91" i="57"/>
  <c r="AH91" i="57"/>
  <c r="AG91" i="57"/>
  <c r="AF91" i="57"/>
  <c r="AE91" i="57"/>
  <c r="L91" i="57" s="1"/>
  <c r="AD91" i="57"/>
  <c r="E91" i="57" s="1"/>
  <c r="AC91" i="57"/>
  <c r="X91" i="57"/>
  <c r="W91" i="57" s="1"/>
  <c r="V91" i="57"/>
  <c r="U91" i="57" s="1"/>
  <c r="T91" i="57"/>
  <c r="S91" i="57" s="1"/>
  <c r="R91" i="57"/>
  <c r="Q91" i="57" s="1"/>
  <c r="P91" i="57"/>
  <c r="O91" i="57" s="1"/>
  <c r="N91" i="57"/>
  <c r="M91" i="57" s="1"/>
  <c r="K91" i="57"/>
  <c r="I91" i="57"/>
  <c r="H91" i="57" s="1"/>
  <c r="G91" i="57"/>
  <c r="F91" i="57" s="1"/>
  <c r="D91" i="57"/>
  <c r="AL90" i="57"/>
  <c r="AK90" i="57"/>
  <c r="AJ90" i="57"/>
  <c r="AI90" i="57"/>
  <c r="AH90" i="57"/>
  <c r="AG90" i="57"/>
  <c r="AF90" i="57"/>
  <c r="AE90" i="57"/>
  <c r="L90" i="57" s="1"/>
  <c r="AD90" i="57"/>
  <c r="E90" i="57" s="1"/>
  <c r="AC90" i="57"/>
  <c r="X90" i="57"/>
  <c r="W90" i="57" s="1"/>
  <c r="V90" i="57"/>
  <c r="U90" i="57" s="1"/>
  <c r="T90" i="57"/>
  <c r="S90" i="57" s="1"/>
  <c r="R90" i="57"/>
  <c r="Q90" i="57" s="1"/>
  <c r="P90" i="57"/>
  <c r="O90" i="57" s="1"/>
  <c r="N90" i="57"/>
  <c r="M90" i="57" s="1"/>
  <c r="K90" i="57"/>
  <c r="I90" i="57"/>
  <c r="H90" i="57" s="1"/>
  <c r="G90" i="57"/>
  <c r="F90" i="57" s="1"/>
  <c r="D90" i="57"/>
  <c r="AL89" i="57"/>
  <c r="AK89" i="57"/>
  <c r="AJ89" i="57"/>
  <c r="AI89" i="57"/>
  <c r="AH89" i="57"/>
  <c r="AG89" i="57"/>
  <c r="AF89" i="57"/>
  <c r="AE89" i="57"/>
  <c r="L89" i="57" s="1"/>
  <c r="AD89" i="57"/>
  <c r="E89" i="57" s="1"/>
  <c r="AC89" i="57"/>
  <c r="X89" i="57"/>
  <c r="W89" i="57" s="1"/>
  <c r="V89" i="57"/>
  <c r="U89" i="57" s="1"/>
  <c r="T89" i="57"/>
  <c r="S89" i="57" s="1"/>
  <c r="R89" i="57"/>
  <c r="Q89" i="57" s="1"/>
  <c r="P89" i="57"/>
  <c r="O89" i="57" s="1"/>
  <c r="N89" i="57"/>
  <c r="M89" i="57" s="1"/>
  <c r="K89" i="57"/>
  <c r="I89" i="57"/>
  <c r="H89" i="57" s="1"/>
  <c r="G89" i="57"/>
  <c r="F89" i="57" s="1"/>
  <c r="D89" i="57"/>
  <c r="AL88" i="57"/>
  <c r="AK88" i="57"/>
  <c r="AJ88" i="57"/>
  <c r="AI88" i="57"/>
  <c r="AH88" i="57"/>
  <c r="AG88" i="57"/>
  <c r="AF88" i="57"/>
  <c r="AE88" i="57"/>
  <c r="L88" i="57" s="1"/>
  <c r="AD88" i="57"/>
  <c r="E88" i="57" s="1"/>
  <c r="AC88" i="57"/>
  <c r="X88" i="57"/>
  <c r="W88" i="57" s="1"/>
  <c r="V88" i="57"/>
  <c r="U88" i="57" s="1"/>
  <c r="T88" i="57"/>
  <c r="S88" i="57" s="1"/>
  <c r="R88" i="57"/>
  <c r="Q88" i="57" s="1"/>
  <c r="P88" i="57"/>
  <c r="O88" i="57" s="1"/>
  <c r="N88" i="57"/>
  <c r="M88" i="57" s="1"/>
  <c r="K88" i="57"/>
  <c r="I88" i="57"/>
  <c r="H88" i="57" s="1"/>
  <c r="G88" i="57"/>
  <c r="F88" i="57" s="1"/>
  <c r="D88" i="57"/>
  <c r="AL87" i="57"/>
  <c r="AK87" i="57"/>
  <c r="AJ87" i="57"/>
  <c r="AI87" i="57"/>
  <c r="AH87" i="57"/>
  <c r="AG87" i="57"/>
  <c r="AF87" i="57"/>
  <c r="AE87" i="57"/>
  <c r="L87" i="57" s="1"/>
  <c r="AD87" i="57"/>
  <c r="E87" i="57" s="1"/>
  <c r="AC87" i="57"/>
  <c r="X87" i="57"/>
  <c r="W87" i="57" s="1"/>
  <c r="V87" i="57"/>
  <c r="U87" i="57" s="1"/>
  <c r="T87" i="57"/>
  <c r="S87" i="57" s="1"/>
  <c r="R87" i="57"/>
  <c r="Q87" i="57" s="1"/>
  <c r="P87" i="57"/>
  <c r="O87" i="57" s="1"/>
  <c r="N87" i="57"/>
  <c r="M87" i="57" s="1"/>
  <c r="K87" i="57"/>
  <c r="I87" i="57"/>
  <c r="H87" i="57" s="1"/>
  <c r="G87" i="57"/>
  <c r="F87" i="57" s="1"/>
  <c r="D87" i="57"/>
  <c r="AL86" i="57"/>
  <c r="AK86" i="57"/>
  <c r="AJ86" i="57"/>
  <c r="AI86" i="57"/>
  <c r="AH86" i="57"/>
  <c r="AG86" i="57"/>
  <c r="AF86" i="57"/>
  <c r="AE86" i="57"/>
  <c r="L86" i="57" s="1"/>
  <c r="AD86" i="57"/>
  <c r="E86" i="57" s="1"/>
  <c r="AC86" i="57"/>
  <c r="X86" i="57"/>
  <c r="W86" i="57" s="1"/>
  <c r="V86" i="57"/>
  <c r="U86" i="57" s="1"/>
  <c r="T86" i="57"/>
  <c r="S86" i="57" s="1"/>
  <c r="R86" i="57"/>
  <c r="Q86" i="57" s="1"/>
  <c r="P86" i="57"/>
  <c r="O86" i="57" s="1"/>
  <c r="N86" i="57"/>
  <c r="M86" i="57" s="1"/>
  <c r="K86" i="57"/>
  <c r="I86" i="57"/>
  <c r="H86" i="57" s="1"/>
  <c r="G86" i="57"/>
  <c r="F86" i="57" s="1"/>
  <c r="D86" i="57"/>
  <c r="AL85" i="57"/>
  <c r="AK85" i="57"/>
  <c r="AJ85" i="57"/>
  <c r="AI85" i="57"/>
  <c r="AH85" i="57"/>
  <c r="AG85" i="57"/>
  <c r="AF85" i="57"/>
  <c r="AE85" i="57"/>
  <c r="L85" i="57" s="1"/>
  <c r="AD85" i="57"/>
  <c r="E85" i="57" s="1"/>
  <c r="AC85" i="57"/>
  <c r="X85" i="57"/>
  <c r="W85" i="57" s="1"/>
  <c r="V85" i="57"/>
  <c r="U85" i="57" s="1"/>
  <c r="T85" i="57"/>
  <c r="S85" i="57" s="1"/>
  <c r="R85" i="57"/>
  <c r="Q85" i="57" s="1"/>
  <c r="P85" i="57"/>
  <c r="O85" i="57" s="1"/>
  <c r="N85" i="57"/>
  <c r="M85" i="57" s="1"/>
  <c r="K85" i="57"/>
  <c r="I85" i="57"/>
  <c r="H85" i="57" s="1"/>
  <c r="G85" i="57"/>
  <c r="F85" i="57" s="1"/>
  <c r="D85" i="57"/>
  <c r="AL84" i="57"/>
  <c r="AK84" i="57"/>
  <c r="AJ84" i="57"/>
  <c r="AI84" i="57"/>
  <c r="AH84" i="57"/>
  <c r="AG84" i="57"/>
  <c r="AF84" i="57"/>
  <c r="AE84" i="57"/>
  <c r="L84" i="57" s="1"/>
  <c r="AD84" i="57"/>
  <c r="E84" i="57" s="1"/>
  <c r="AC84" i="57"/>
  <c r="X84" i="57"/>
  <c r="W84" i="57" s="1"/>
  <c r="V84" i="57"/>
  <c r="U84" i="57" s="1"/>
  <c r="T84" i="57"/>
  <c r="S84" i="57" s="1"/>
  <c r="R84" i="57"/>
  <c r="Q84" i="57" s="1"/>
  <c r="P84" i="57"/>
  <c r="O84" i="57" s="1"/>
  <c r="N84" i="57"/>
  <c r="M84" i="57" s="1"/>
  <c r="K84" i="57"/>
  <c r="I84" i="57"/>
  <c r="H84" i="57" s="1"/>
  <c r="G84" i="57"/>
  <c r="F84" i="57" s="1"/>
  <c r="D84" i="57"/>
  <c r="AL83" i="57"/>
  <c r="AK83" i="57"/>
  <c r="AJ83" i="57"/>
  <c r="AI83" i="57"/>
  <c r="AH83" i="57"/>
  <c r="AG83" i="57"/>
  <c r="AF83" i="57"/>
  <c r="AE83" i="57"/>
  <c r="L83" i="57" s="1"/>
  <c r="AD83" i="57"/>
  <c r="E83" i="57" s="1"/>
  <c r="AC83" i="57"/>
  <c r="X83" i="57"/>
  <c r="W83" i="57" s="1"/>
  <c r="V83" i="57"/>
  <c r="U83" i="57" s="1"/>
  <c r="T83" i="57"/>
  <c r="S83" i="57" s="1"/>
  <c r="R83" i="57"/>
  <c r="Q83" i="57" s="1"/>
  <c r="P83" i="57"/>
  <c r="O83" i="57" s="1"/>
  <c r="N83" i="57"/>
  <c r="M83" i="57" s="1"/>
  <c r="K83" i="57"/>
  <c r="I83" i="57"/>
  <c r="H83" i="57" s="1"/>
  <c r="G83" i="57"/>
  <c r="F83" i="57" s="1"/>
  <c r="D83" i="57"/>
  <c r="AL82" i="57"/>
  <c r="AK82" i="57"/>
  <c r="AJ82" i="57"/>
  <c r="AI82" i="57"/>
  <c r="AH82" i="57"/>
  <c r="AG82" i="57"/>
  <c r="AF82" i="57"/>
  <c r="AE82" i="57"/>
  <c r="L82" i="57" s="1"/>
  <c r="AD82" i="57"/>
  <c r="E82" i="57" s="1"/>
  <c r="AC82" i="57"/>
  <c r="X82" i="57"/>
  <c r="W82" i="57" s="1"/>
  <c r="V82" i="57"/>
  <c r="U82" i="57" s="1"/>
  <c r="T82" i="57"/>
  <c r="S82" i="57" s="1"/>
  <c r="R82" i="57"/>
  <c r="Q82" i="57" s="1"/>
  <c r="P82" i="57"/>
  <c r="O82" i="57" s="1"/>
  <c r="N82" i="57"/>
  <c r="M82" i="57" s="1"/>
  <c r="K82" i="57"/>
  <c r="I82" i="57"/>
  <c r="H82" i="57" s="1"/>
  <c r="G82" i="57"/>
  <c r="F82" i="57" s="1"/>
  <c r="D82" i="57"/>
  <c r="AL81" i="57"/>
  <c r="AK81" i="57"/>
  <c r="AJ81" i="57"/>
  <c r="AI81" i="57"/>
  <c r="AH81" i="57"/>
  <c r="AG81" i="57"/>
  <c r="AF81" i="57"/>
  <c r="AE81" i="57"/>
  <c r="L81" i="57" s="1"/>
  <c r="AD81" i="57"/>
  <c r="E81" i="57" s="1"/>
  <c r="AC81" i="57"/>
  <c r="X81" i="57"/>
  <c r="W81" i="57" s="1"/>
  <c r="V81" i="57"/>
  <c r="U81" i="57" s="1"/>
  <c r="T81" i="57"/>
  <c r="S81" i="57" s="1"/>
  <c r="R81" i="57"/>
  <c r="Q81" i="57" s="1"/>
  <c r="P81" i="57"/>
  <c r="O81" i="57" s="1"/>
  <c r="N81" i="57"/>
  <c r="M81" i="57" s="1"/>
  <c r="K81" i="57"/>
  <c r="I81" i="57"/>
  <c r="H81" i="57" s="1"/>
  <c r="G81" i="57"/>
  <c r="F81" i="57" s="1"/>
  <c r="D81" i="57"/>
  <c r="AL80" i="57"/>
  <c r="AK80" i="57"/>
  <c r="AJ80" i="57"/>
  <c r="AI80" i="57"/>
  <c r="AH80" i="57"/>
  <c r="AG80" i="57"/>
  <c r="AF80" i="57"/>
  <c r="AE80" i="57"/>
  <c r="L80" i="57" s="1"/>
  <c r="AD80" i="57"/>
  <c r="E80" i="57" s="1"/>
  <c r="AC80" i="57"/>
  <c r="X80" i="57"/>
  <c r="W80" i="57" s="1"/>
  <c r="V80" i="57"/>
  <c r="U80" i="57" s="1"/>
  <c r="T80" i="57"/>
  <c r="S80" i="57" s="1"/>
  <c r="R80" i="57"/>
  <c r="Q80" i="57" s="1"/>
  <c r="P80" i="57"/>
  <c r="O80" i="57" s="1"/>
  <c r="N80" i="57"/>
  <c r="M80" i="57" s="1"/>
  <c r="K80" i="57"/>
  <c r="I80" i="57"/>
  <c r="H80" i="57" s="1"/>
  <c r="G80" i="57"/>
  <c r="F80" i="57" s="1"/>
  <c r="D80" i="57"/>
  <c r="AL79" i="57"/>
  <c r="AK79" i="57"/>
  <c r="AJ79" i="57"/>
  <c r="AI79" i="57"/>
  <c r="AH79" i="57"/>
  <c r="AG79" i="57"/>
  <c r="AF79" i="57"/>
  <c r="AE79" i="57"/>
  <c r="L79" i="57" s="1"/>
  <c r="AD79" i="57"/>
  <c r="E79" i="57" s="1"/>
  <c r="AC79" i="57"/>
  <c r="X79" i="57"/>
  <c r="W79" i="57" s="1"/>
  <c r="V79" i="57"/>
  <c r="U79" i="57" s="1"/>
  <c r="T79" i="57"/>
  <c r="S79" i="57" s="1"/>
  <c r="R79" i="57"/>
  <c r="Q79" i="57" s="1"/>
  <c r="P79" i="57"/>
  <c r="O79" i="57" s="1"/>
  <c r="N79" i="57"/>
  <c r="M79" i="57" s="1"/>
  <c r="K79" i="57"/>
  <c r="I79" i="57"/>
  <c r="H79" i="57" s="1"/>
  <c r="G79" i="57"/>
  <c r="F79" i="57" s="1"/>
  <c r="D79" i="57"/>
  <c r="AL78" i="57"/>
  <c r="AK78" i="57"/>
  <c r="AJ78" i="57"/>
  <c r="AI78" i="57"/>
  <c r="AH78" i="57"/>
  <c r="AG78" i="57"/>
  <c r="AF78" i="57"/>
  <c r="AE78" i="57"/>
  <c r="L78" i="57" s="1"/>
  <c r="AD78" i="57"/>
  <c r="E78" i="57" s="1"/>
  <c r="AC78" i="57"/>
  <c r="X78" i="57"/>
  <c r="W78" i="57" s="1"/>
  <c r="V78" i="57"/>
  <c r="U78" i="57" s="1"/>
  <c r="T78" i="57"/>
  <c r="S78" i="57" s="1"/>
  <c r="R78" i="57"/>
  <c r="Q78" i="57" s="1"/>
  <c r="P78" i="57"/>
  <c r="O78" i="57" s="1"/>
  <c r="N78" i="57"/>
  <c r="M78" i="57" s="1"/>
  <c r="K78" i="57"/>
  <c r="I78" i="57"/>
  <c r="H78" i="57" s="1"/>
  <c r="G78" i="57"/>
  <c r="F78" i="57" s="1"/>
  <c r="D78" i="57"/>
  <c r="AL77" i="57"/>
  <c r="AK77" i="57"/>
  <c r="AJ77" i="57"/>
  <c r="AI77" i="57"/>
  <c r="AH77" i="57"/>
  <c r="AG77" i="57"/>
  <c r="AF77" i="57"/>
  <c r="AE77" i="57"/>
  <c r="L77" i="57" s="1"/>
  <c r="AD77" i="57"/>
  <c r="E77" i="57" s="1"/>
  <c r="AC77" i="57"/>
  <c r="X77" i="57"/>
  <c r="W77" i="57" s="1"/>
  <c r="V77" i="57"/>
  <c r="U77" i="57" s="1"/>
  <c r="T77" i="57"/>
  <c r="S77" i="57" s="1"/>
  <c r="R77" i="57"/>
  <c r="Q77" i="57" s="1"/>
  <c r="P77" i="57"/>
  <c r="O77" i="57" s="1"/>
  <c r="N77" i="57"/>
  <c r="M77" i="57" s="1"/>
  <c r="K77" i="57"/>
  <c r="I77" i="57"/>
  <c r="H77" i="57" s="1"/>
  <c r="G77" i="57"/>
  <c r="F77" i="57" s="1"/>
  <c r="D77" i="57"/>
  <c r="AL76" i="57"/>
  <c r="AK76" i="57"/>
  <c r="AJ76" i="57"/>
  <c r="AI76" i="57"/>
  <c r="AH76" i="57"/>
  <c r="AG76" i="57"/>
  <c r="AF76" i="57"/>
  <c r="AE76" i="57"/>
  <c r="L76" i="57" s="1"/>
  <c r="AD76" i="57"/>
  <c r="E76" i="57" s="1"/>
  <c r="AC76" i="57"/>
  <c r="X76" i="57"/>
  <c r="W76" i="57" s="1"/>
  <c r="V76" i="57"/>
  <c r="U76" i="57" s="1"/>
  <c r="T76" i="57"/>
  <c r="S76" i="57" s="1"/>
  <c r="R76" i="57"/>
  <c r="Q76" i="57" s="1"/>
  <c r="P76" i="57"/>
  <c r="O76" i="57" s="1"/>
  <c r="N76" i="57"/>
  <c r="M76" i="57" s="1"/>
  <c r="K76" i="57"/>
  <c r="I76" i="57"/>
  <c r="H76" i="57" s="1"/>
  <c r="G76" i="57"/>
  <c r="F76" i="57" s="1"/>
  <c r="D76" i="57"/>
  <c r="AL75" i="57"/>
  <c r="AK75" i="57"/>
  <c r="AJ75" i="57"/>
  <c r="AI75" i="57"/>
  <c r="AH75" i="57"/>
  <c r="AG75" i="57"/>
  <c r="AF75" i="57"/>
  <c r="AE75" i="57"/>
  <c r="L75" i="57" s="1"/>
  <c r="AD75" i="57"/>
  <c r="E75" i="57" s="1"/>
  <c r="AC75" i="57"/>
  <c r="X75" i="57"/>
  <c r="W75" i="57" s="1"/>
  <c r="V75" i="57"/>
  <c r="U75" i="57" s="1"/>
  <c r="T75" i="57"/>
  <c r="S75" i="57" s="1"/>
  <c r="R75" i="57"/>
  <c r="Q75" i="57" s="1"/>
  <c r="P75" i="57"/>
  <c r="O75" i="57" s="1"/>
  <c r="N75" i="57"/>
  <c r="M75" i="57" s="1"/>
  <c r="K75" i="57"/>
  <c r="I75" i="57"/>
  <c r="H75" i="57" s="1"/>
  <c r="G75" i="57"/>
  <c r="F75" i="57" s="1"/>
  <c r="D75" i="57"/>
  <c r="AL74" i="57"/>
  <c r="AK74" i="57"/>
  <c r="AJ74" i="57"/>
  <c r="AI74" i="57"/>
  <c r="AH74" i="57"/>
  <c r="AG74" i="57"/>
  <c r="AF74" i="57"/>
  <c r="AE74" i="57"/>
  <c r="L74" i="57" s="1"/>
  <c r="AD74" i="57"/>
  <c r="E74" i="57" s="1"/>
  <c r="AC74" i="57"/>
  <c r="X74" i="57"/>
  <c r="W74" i="57" s="1"/>
  <c r="V74" i="57"/>
  <c r="U74" i="57" s="1"/>
  <c r="T74" i="57"/>
  <c r="S74" i="57" s="1"/>
  <c r="R74" i="57"/>
  <c r="Q74" i="57" s="1"/>
  <c r="P74" i="57"/>
  <c r="O74" i="57" s="1"/>
  <c r="N74" i="57"/>
  <c r="M74" i="57" s="1"/>
  <c r="K74" i="57"/>
  <c r="I74" i="57"/>
  <c r="H74" i="57" s="1"/>
  <c r="G74" i="57"/>
  <c r="F74" i="57" s="1"/>
  <c r="D74" i="57"/>
  <c r="AL73" i="57"/>
  <c r="AK73" i="57"/>
  <c r="AJ73" i="57"/>
  <c r="AI73" i="57"/>
  <c r="AH73" i="57"/>
  <c r="AG73" i="57"/>
  <c r="AF73" i="57"/>
  <c r="AE73" i="57"/>
  <c r="L73" i="57" s="1"/>
  <c r="AD73" i="57"/>
  <c r="E73" i="57" s="1"/>
  <c r="AC73" i="57"/>
  <c r="X73" i="57"/>
  <c r="W73" i="57" s="1"/>
  <c r="V73" i="57"/>
  <c r="U73" i="57" s="1"/>
  <c r="T73" i="57"/>
  <c r="S73" i="57" s="1"/>
  <c r="R73" i="57"/>
  <c r="Q73" i="57" s="1"/>
  <c r="P73" i="57"/>
  <c r="O73" i="57" s="1"/>
  <c r="N73" i="57"/>
  <c r="M73" i="57" s="1"/>
  <c r="K73" i="57"/>
  <c r="I73" i="57"/>
  <c r="H73" i="57" s="1"/>
  <c r="G73" i="57"/>
  <c r="F73" i="57" s="1"/>
  <c r="D73" i="57"/>
  <c r="AL72" i="57"/>
  <c r="AK72" i="57"/>
  <c r="AJ72" i="57"/>
  <c r="AI72" i="57"/>
  <c r="AH72" i="57"/>
  <c r="AG72" i="57"/>
  <c r="AF72" i="57"/>
  <c r="AE72" i="57"/>
  <c r="L72" i="57" s="1"/>
  <c r="AD72" i="57"/>
  <c r="E72" i="57" s="1"/>
  <c r="AC72" i="57"/>
  <c r="X72" i="57"/>
  <c r="W72" i="57" s="1"/>
  <c r="V72" i="57"/>
  <c r="U72" i="57" s="1"/>
  <c r="T72" i="57"/>
  <c r="S72" i="57" s="1"/>
  <c r="R72" i="57"/>
  <c r="Q72" i="57" s="1"/>
  <c r="P72" i="57"/>
  <c r="O72" i="57" s="1"/>
  <c r="N72" i="57"/>
  <c r="M72" i="57" s="1"/>
  <c r="K72" i="57"/>
  <c r="I72" i="57"/>
  <c r="H72" i="57" s="1"/>
  <c r="G72" i="57"/>
  <c r="F72" i="57" s="1"/>
  <c r="D72" i="57"/>
  <c r="AL71" i="57"/>
  <c r="AK71" i="57"/>
  <c r="AJ71" i="57"/>
  <c r="AI71" i="57"/>
  <c r="AH71" i="57"/>
  <c r="AG71" i="57"/>
  <c r="AF71" i="57"/>
  <c r="AE71" i="57"/>
  <c r="L71" i="57" s="1"/>
  <c r="AD71" i="57"/>
  <c r="E71" i="57" s="1"/>
  <c r="AC71" i="57"/>
  <c r="X71" i="57"/>
  <c r="W71" i="57" s="1"/>
  <c r="V71" i="57"/>
  <c r="U71" i="57" s="1"/>
  <c r="T71" i="57"/>
  <c r="S71" i="57" s="1"/>
  <c r="R71" i="57"/>
  <c r="Q71" i="57" s="1"/>
  <c r="P71" i="57"/>
  <c r="O71" i="57" s="1"/>
  <c r="N71" i="57"/>
  <c r="M71" i="57" s="1"/>
  <c r="K71" i="57"/>
  <c r="I71" i="57"/>
  <c r="H71" i="57" s="1"/>
  <c r="G71" i="57"/>
  <c r="F71" i="57" s="1"/>
  <c r="D71" i="57"/>
  <c r="AL70" i="57"/>
  <c r="AK70" i="57"/>
  <c r="AJ70" i="57"/>
  <c r="AI70" i="57"/>
  <c r="AH70" i="57"/>
  <c r="AG70" i="57"/>
  <c r="AF70" i="57"/>
  <c r="AE70" i="57"/>
  <c r="L70" i="57" s="1"/>
  <c r="AD70" i="57"/>
  <c r="E70" i="57" s="1"/>
  <c r="AC70" i="57"/>
  <c r="X70" i="57"/>
  <c r="W70" i="57" s="1"/>
  <c r="V70" i="57"/>
  <c r="U70" i="57" s="1"/>
  <c r="T70" i="57"/>
  <c r="S70" i="57" s="1"/>
  <c r="R70" i="57"/>
  <c r="Q70" i="57" s="1"/>
  <c r="P70" i="57"/>
  <c r="O70" i="57" s="1"/>
  <c r="N70" i="57"/>
  <c r="M70" i="57" s="1"/>
  <c r="K70" i="57"/>
  <c r="I70" i="57"/>
  <c r="H70" i="57" s="1"/>
  <c r="G70" i="57"/>
  <c r="F70" i="57" s="1"/>
  <c r="D70" i="57"/>
  <c r="AL69" i="57"/>
  <c r="AK69" i="57"/>
  <c r="AJ69" i="57"/>
  <c r="AI69" i="57"/>
  <c r="AH69" i="57"/>
  <c r="AG69" i="57"/>
  <c r="AF69" i="57"/>
  <c r="AE69" i="57"/>
  <c r="L69" i="57" s="1"/>
  <c r="AD69" i="57"/>
  <c r="E69" i="57" s="1"/>
  <c r="AC69" i="57"/>
  <c r="X69" i="57"/>
  <c r="W69" i="57" s="1"/>
  <c r="V69" i="57"/>
  <c r="U69" i="57" s="1"/>
  <c r="T69" i="57"/>
  <c r="S69" i="57" s="1"/>
  <c r="R69" i="57"/>
  <c r="Q69" i="57" s="1"/>
  <c r="P69" i="57"/>
  <c r="O69" i="57" s="1"/>
  <c r="N69" i="57"/>
  <c r="M69" i="57" s="1"/>
  <c r="K69" i="57"/>
  <c r="I69" i="57"/>
  <c r="H69" i="57" s="1"/>
  <c r="G69" i="57"/>
  <c r="F69" i="57" s="1"/>
  <c r="D69" i="57"/>
  <c r="AL68" i="57"/>
  <c r="AK68" i="57"/>
  <c r="AJ68" i="57"/>
  <c r="AI68" i="57"/>
  <c r="AH68" i="57"/>
  <c r="AG68" i="57"/>
  <c r="AF68" i="57"/>
  <c r="AE68" i="57"/>
  <c r="L68" i="57" s="1"/>
  <c r="AD68" i="57"/>
  <c r="E68" i="57" s="1"/>
  <c r="AC68" i="57"/>
  <c r="X68" i="57"/>
  <c r="W68" i="57" s="1"/>
  <c r="V68" i="57"/>
  <c r="U68" i="57" s="1"/>
  <c r="T68" i="57"/>
  <c r="S68" i="57" s="1"/>
  <c r="R68" i="57"/>
  <c r="Q68" i="57" s="1"/>
  <c r="P68" i="57"/>
  <c r="O68" i="57" s="1"/>
  <c r="N68" i="57"/>
  <c r="M68" i="57" s="1"/>
  <c r="K68" i="57"/>
  <c r="I68" i="57"/>
  <c r="H68" i="57" s="1"/>
  <c r="G68" i="57"/>
  <c r="F68" i="57" s="1"/>
  <c r="D68" i="57"/>
  <c r="AL67" i="57"/>
  <c r="AK67" i="57"/>
  <c r="AJ67" i="57"/>
  <c r="AI67" i="57"/>
  <c r="AH67" i="57"/>
  <c r="AG67" i="57"/>
  <c r="AF67" i="57"/>
  <c r="AE67" i="57"/>
  <c r="L67" i="57" s="1"/>
  <c r="AD67" i="57"/>
  <c r="E67" i="57" s="1"/>
  <c r="AC67" i="57"/>
  <c r="X67" i="57"/>
  <c r="W67" i="57" s="1"/>
  <c r="V67" i="57"/>
  <c r="U67" i="57" s="1"/>
  <c r="T67" i="57"/>
  <c r="S67" i="57" s="1"/>
  <c r="R67" i="57"/>
  <c r="Q67" i="57" s="1"/>
  <c r="P67" i="57"/>
  <c r="O67" i="57" s="1"/>
  <c r="N67" i="57"/>
  <c r="M67" i="57" s="1"/>
  <c r="K67" i="57"/>
  <c r="I67" i="57"/>
  <c r="H67" i="57" s="1"/>
  <c r="G67" i="57"/>
  <c r="F67" i="57" s="1"/>
  <c r="D67" i="57"/>
  <c r="AL66" i="57"/>
  <c r="AK66" i="57"/>
  <c r="AJ66" i="57"/>
  <c r="AI66" i="57"/>
  <c r="AH66" i="57"/>
  <c r="AG66" i="57"/>
  <c r="AF66" i="57"/>
  <c r="AE66" i="57"/>
  <c r="L66" i="57" s="1"/>
  <c r="AD66" i="57"/>
  <c r="E66" i="57" s="1"/>
  <c r="AC66" i="57"/>
  <c r="X66" i="57"/>
  <c r="W66" i="57" s="1"/>
  <c r="V66" i="57"/>
  <c r="U66" i="57" s="1"/>
  <c r="T66" i="57"/>
  <c r="S66" i="57" s="1"/>
  <c r="R66" i="57"/>
  <c r="Q66" i="57" s="1"/>
  <c r="P66" i="57"/>
  <c r="O66" i="57" s="1"/>
  <c r="N66" i="57"/>
  <c r="M66" i="57" s="1"/>
  <c r="K66" i="57"/>
  <c r="I66" i="57"/>
  <c r="H66" i="57" s="1"/>
  <c r="G66" i="57"/>
  <c r="F66" i="57" s="1"/>
  <c r="D66" i="57"/>
  <c r="AL65" i="57"/>
  <c r="AK65" i="57"/>
  <c r="AJ65" i="57"/>
  <c r="AI65" i="57"/>
  <c r="AH65" i="57"/>
  <c r="AG65" i="57"/>
  <c r="AF65" i="57"/>
  <c r="AE65" i="57"/>
  <c r="L65" i="57" s="1"/>
  <c r="AD65" i="57"/>
  <c r="E65" i="57" s="1"/>
  <c r="AC65" i="57"/>
  <c r="X65" i="57"/>
  <c r="W65" i="57" s="1"/>
  <c r="V65" i="57"/>
  <c r="U65" i="57" s="1"/>
  <c r="T65" i="57"/>
  <c r="S65" i="57" s="1"/>
  <c r="R65" i="57"/>
  <c r="Q65" i="57" s="1"/>
  <c r="P65" i="57"/>
  <c r="O65" i="57" s="1"/>
  <c r="N65" i="57"/>
  <c r="M65" i="57" s="1"/>
  <c r="K65" i="57"/>
  <c r="I65" i="57"/>
  <c r="H65" i="57" s="1"/>
  <c r="G65" i="57"/>
  <c r="F65" i="57" s="1"/>
  <c r="D65" i="57"/>
  <c r="AL64" i="57"/>
  <c r="AK64" i="57"/>
  <c r="AJ64" i="57"/>
  <c r="AI64" i="57"/>
  <c r="AH64" i="57"/>
  <c r="AG64" i="57"/>
  <c r="AF64" i="57"/>
  <c r="AE64" i="57"/>
  <c r="L64" i="57" s="1"/>
  <c r="AD64" i="57"/>
  <c r="E64" i="57" s="1"/>
  <c r="AC64" i="57"/>
  <c r="X64" i="57"/>
  <c r="W64" i="57" s="1"/>
  <c r="V64" i="57"/>
  <c r="U64" i="57" s="1"/>
  <c r="T64" i="57"/>
  <c r="S64" i="57" s="1"/>
  <c r="R64" i="57"/>
  <c r="Q64" i="57" s="1"/>
  <c r="P64" i="57"/>
  <c r="O64" i="57" s="1"/>
  <c r="N64" i="57"/>
  <c r="M64" i="57" s="1"/>
  <c r="K64" i="57"/>
  <c r="I64" i="57"/>
  <c r="H64" i="57" s="1"/>
  <c r="G64" i="57"/>
  <c r="F64" i="57" s="1"/>
  <c r="D64" i="57"/>
  <c r="AL63" i="57"/>
  <c r="AK63" i="57"/>
  <c r="AJ63" i="57"/>
  <c r="AI63" i="57"/>
  <c r="AH63" i="57"/>
  <c r="AG63" i="57"/>
  <c r="AF63" i="57"/>
  <c r="AE63" i="57"/>
  <c r="L63" i="57" s="1"/>
  <c r="AD63" i="57"/>
  <c r="E63" i="57" s="1"/>
  <c r="AC63" i="57"/>
  <c r="X63" i="57"/>
  <c r="W63" i="57" s="1"/>
  <c r="V63" i="57"/>
  <c r="U63" i="57" s="1"/>
  <c r="T63" i="57"/>
  <c r="S63" i="57" s="1"/>
  <c r="R63" i="57"/>
  <c r="Q63" i="57" s="1"/>
  <c r="P63" i="57"/>
  <c r="O63" i="57" s="1"/>
  <c r="N63" i="57"/>
  <c r="M63" i="57" s="1"/>
  <c r="K63" i="57"/>
  <c r="I63" i="57"/>
  <c r="H63" i="57" s="1"/>
  <c r="G63" i="57"/>
  <c r="F63" i="57" s="1"/>
  <c r="D63" i="57"/>
  <c r="AL62" i="57"/>
  <c r="AK62" i="57"/>
  <c r="AJ62" i="57"/>
  <c r="AI62" i="57"/>
  <c r="AH62" i="57"/>
  <c r="AG62" i="57"/>
  <c r="AF62" i="57"/>
  <c r="AE62" i="57"/>
  <c r="L62" i="57" s="1"/>
  <c r="AD62" i="57"/>
  <c r="E62" i="57" s="1"/>
  <c r="AC62" i="57"/>
  <c r="X62" i="57"/>
  <c r="W62" i="57" s="1"/>
  <c r="V62" i="57"/>
  <c r="U62" i="57" s="1"/>
  <c r="T62" i="57"/>
  <c r="S62" i="57" s="1"/>
  <c r="R62" i="57"/>
  <c r="Q62" i="57" s="1"/>
  <c r="P62" i="57"/>
  <c r="O62" i="57" s="1"/>
  <c r="N62" i="57"/>
  <c r="M62" i="57" s="1"/>
  <c r="K62" i="57"/>
  <c r="I62" i="57"/>
  <c r="H62" i="57" s="1"/>
  <c r="G62" i="57"/>
  <c r="F62" i="57" s="1"/>
  <c r="D62" i="57"/>
  <c r="AL61" i="57"/>
  <c r="AK61" i="57"/>
  <c r="AJ61" i="57"/>
  <c r="AI61" i="57"/>
  <c r="AH61" i="57"/>
  <c r="AG61" i="57"/>
  <c r="AF61" i="57"/>
  <c r="AE61" i="57"/>
  <c r="L61" i="57" s="1"/>
  <c r="AD61" i="57"/>
  <c r="E61" i="57" s="1"/>
  <c r="AC61" i="57"/>
  <c r="X61" i="57"/>
  <c r="W61" i="57" s="1"/>
  <c r="V61" i="57"/>
  <c r="U61" i="57" s="1"/>
  <c r="T61" i="57"/>
  <c r="S61" i="57" s="1"/>
  <c r="R61" i="57"/>
  <c r="Q61" i="57" s="1"/>
  <c r="P61" i="57"/>
  <c r="O61" i="57" s="1"/>
  <c r="N61" i="57"/>
  <c r="M61" i="57" s="1"/>
  <c r="K61" i="57"/>
  <c r="I61" i="57"/>
  <c r="H61" i="57" s="1"/>
  <c r="G61" i="57"/>
  <c r="F61" i="57" s="1"/>
  <c r="D61" i="57"/>
  <c r="AL60" i="57"/>
  <c r="AK60" i="57"/>
  <c r="AJ60" i="57"/>
  <c r="AI60" i="57"/>
  <c r="AH60" i="57"/>
  <c r="AG60" i="57"/>
  <c r="AF60" i="57"/>
  <c r="AE60" i="57"/>
  <c r="L60" i="57" s="1"/>
  <c r="AD60" i="57"/>
  <c r="E60" i="57" s="1"/>
  <c r="AC60" i="57"/>
  <c r="X60" i="57"/>
  <c r="W60" i="57" s="1"/>
  <c r="V60" i="57"/>
  <c r="U60" i="57" s="1"/>
  <c r="T60" i="57"/>
  <c r="S60" i="57" s="1"/>
  <c r="R60" i="57"/>
  <c r="Q60" i="57" s="1"/>
  <c r="P60" i="57"/>
  <c r="O60" i="57" s="1"/>
  <c r="N60" i="57"/>
  <c r="M60" i="57" s="1"/>
  <c r="K60" i="57"/>
  <c r="I60" i="57"/>
  <c r="H60" i="57" s="1"/>
  <c r="G60" i="57"/>
  <c r="F60" i="57" s="1"/>
  <c r="D60" i="57"/>
  <c r="AL59" i="57"/>
  <c r="AK59" i="57"/>
  <c r="AJ59" i="57"/>
  <c r="AI59" i="57"/>
  <c r="AH59" i="57"/>
  <c r="AG59" i="57"/>
  <c r="AF59" i="57"/>
  <c r="AE59" i="57"/>
  <c r="L59" i="57" s="1"/>
  <c r="AD59" i="57"/>
  <c r="E59" i="57" s="1"/>
  <c r="AC59" i="57"/>
  <c r="X59" i="57"/>
  <c r="W59" i="57" s="1"/>
  <c r="V59" i="57"/>
  <c r="U59" i="57" s="1"/>
  <c r="T59" i="57"/>
  <c r="S59" i="57" s="1"/>
  <c r="R59" i="57"/>
  <c r="Q59" i="57" s="1"/>
  <c r="P59" i="57"/>
  <c r="O59" i="57" s="1"/>
  <c r="N59" i="57"/>
  <c r="M59" i="57" s="1"/>
  <c r="K59" i="57"/>
  <c r="I59" i="57"/>
  <c r="H59" i="57" s="1"/>
  <c r="G59" i="57"/>
  <c r="F59" i="57" s="1"/>
  <c r="D59" i="57"/>
  <c r="AL58" i="57"/>
  <c r="AK58" i="57"/>
  <c r="AJ58" i="57"/>
  <c r="AI58" i="57"/>
  <c r="AH58" i="57"/>
  <c r="AG58" i="57"/>
  <c r="AF58" i="57"/>
  <c r="AE58" i="57"/>
  <c r="L58" i="57" s="1"/>
  <c r="AD58" i="57"/>
  <c r="E58" i="57" s="1"/>
  <c r="AC58" i="57"/>
  <c r="X58" i="57"/>
  <c r="W58" i="57" s="1"/>
  <c r="V58" i="57"/>
  <c r="U58" i="57" s="1"/>
  <c r="T58" i="57"/>
  <c r="S58" i="57" s="1"/>
  <c r="R58" i="57"/>
  <c r="Q58" i="57" s="1"/>
  <c r="P58" i="57"/>
  <c r="O58" i="57" s="1"/>
  <c r="N58" i="57"/>
  <c r="M58" i="57" s="1"/>
  <c r="K58" i="57"/>
  <c r="I58" i="57"/>
  <c r="H58" i="57" s="1"/>
  <c r="G58" i="57"/>
  <c r="F58" i="57" s="1"/>
  <c r="D58" i="57"/>
  <c r="AL57" i="57"/>
  <c r="AK57" i="57"/>
  <c r="AJ57" i="57"/>
  <c r="AI57" i="57"/>
  <c r="AH57" i="57"/>
  <c r="AG57" i="57"/>
  <c r="AF57" i="57"/>
  <c r="AE57" i="57"/>
  <c r="L57" i="57" s="1"/>
  <c r="AD57" i="57"/>
  <c r="E57" i="57" s="1"/>
  <c r="AC57" i="57"/>
  <c r="X57" i="57"/>
  <c r="W57" i="57" s="1"/>
  <c r="V57" i="57"/>
  <c r="U57" i="57" s="1"/>
  <c r="T57" i="57"/>
  <c r="S57" i="57" s="1"/>
  <c r="R57" i="57"/>
  <c r="Q57" i="57" s="1"/>
  <c r="P57" i="57"/>
  <c r="O57" i="57" s="1"/>
  <c r="N57" i="57"/>
  <c r="M57" i="57" s="1"/>
  <c r="K57" i="57"/>
  <c r="I57" i="57"/>
  <c r="H57" i="57" s="1"/>
  <c r="G57" i="57"/>
  <c r="F57" i="57" s="1"/>
  <c r="D57" i="57"/>
  <c r="AL56" i="57"/>
  <c r="AK56" i="57"/>
  <c r="AJ56" i="57"/>
  <c r="AI56" i="57"/>
  <c r="AH56" i="57"/>
  <c r="AG56" i="57"/>
  <c r="AF56" i="57"/>
  <c r="AE56" i="57"/>
  <c r="L56" i="57" s="1"/>
  <c r="AD56" i="57"/>
  <c r="E56" i="57" s="1"/>
  <c r="AC56" i="57"/>
  <c r="X56" i="57"/>
  <c r="W56" i="57" s="1"/>
  <c r="V56" i="57"/>
  <c r="U56" i="57" s="1"/>
  <c r="T56" i="57"/>
  <c r="S56" i="57" s="1"/>
  <c r="R56" i="57"/>
  <c r="Q56" i="57" s="1"/>
  <c r="P56" i="57"/>
  <c r="O56" i="57" s="1"/>
  <c r="N56" i="57"/>
  <c r="M56" i="57" s="1"/>
  <c r="K56" i="57"/>
  <c r="I56" i="57"/>
  <c r="H56" i="57" s="1"/>
  <c r="G56" i="57"/>
  <c r="F56" i="57" s="1"/>
  <c r="D56" i="57"/>
  <c r="AL55" i="57"/>
  <c r="AK55" i="57"/>
  <c r="AJ55" i="57"/>
  <c r="AI55" i="57"/>
  <c r="AH55" i="57"/>
  <c r="AG55" i="57"/>
  <c r="AF55" i="57"/>
  <c r="AE55" i="57"/>
  <c r="L55" i="57" s="1"/>
  <c r="AD55" i="57"/>
  <c r="E55" i="57" s="1"/>
  <c r="AC55" i="57"/>
  <c r="X55" i="57"/>
  <c r="W55" i="57" s="1"/>
  <c r="V55" i="57"/>
  <c r="U55" i="57" s="1"/>
  <c r="T55" i="57"/>
  <c r="S55" i="57" s="1"/>
  <c r="R55" i="57"/>
  <c r="Q55" i="57" s="1"/>
  <c r="P55" i="57"/>
  <c r="O55" i="57" s="1"/>
  <c r="N55" i="57"/>
  <c r="M55" i="57" s="1"/>
  <c r="K55" i="57"/>
  <c r="I55" i="57"/>
  <c r="H55" i="57" s="1"/>
  <c r="G55" i="57"/>
  <c r="F55" i="57" s="1"/>
  <c r="D55" i="57"/>
  <c r="AL54" i="57"/>
  <c r="AK54" i="57"/>
  <c r="AJ54" i="57"/>
  <c r="AI54" i="57"/>
  <c r="AH54" i="57"/>
  <c r="AG54" i="57"/>
  <c r="AF54" i="57"/>
  <c r="AE54" i="57"/>
  <c r="L54" i="57" s="1"/>
  <c r="AD54" i="57"/>
  <c r="E54" i="57" s="1"/>
  <c r="AC54" i="57"/>
  <c r="X54" i="57"/>
  <c r="W54" i="57" s="1"/>
  <c r="V54" i="57"/>
  <c r="U54" i="57" s="1"/>
  <c r="T54" i="57"/>
  <c r="S54" i="57" s="1"/>
  <c r="R54" i="57"/>
  <c r="Q54" i="57" s="1"/>
  <c r="P54" i="57"/>
  <c r="O54" i="57" s="1"/>
  <c r="N54" i="57"/>
  <c r="M54" i="57" s="1"/>
  <c r="K54" i="57"/>
  <c r="I54" i="57"/>
  <c r="H54" i="57" s="1"/>
  <c r="G54" i="57"/>
  <c r="F54" i="57" s="1"/>
  <c r="D54" i="57"/>
  <c r="AL53" i="57"/>
  <c r="AK53" i="57"/>
  <c r="AJ53" i="57"/>
  <c r="AI53" i="57"/>
  <c r="AH53" i="57"/>
  <c r="AG53" i="57"/>
  <c r="AF53" i="57"/>
  <c r="AE53" i="57"/>
  <c r="L53" i="57" s="1"/>
  <c r="AD53" i="57"/>
  <c r="E53" i="57" s="1"/>
  <c r="AC53" i="57"/>
  <c r="X53" i="57"/>
  <c r="W53" i="57" s="1"/>
  <c r="V53" i="57"/>
  <c r="U53" i="57" s="1"/>
  <c r="T53" i="57"/>
  <c r="S53" i="57" s="1"/>
  <c r="R53" i="57"/>
  <c r="Q53" i="57" s="1"/>
  <c r="P53" i="57"/>
  <c r="O53" i="57" s="1"/>
  <c r="N53" i="57"/>
  <c r="M53" i="57" s="1"/>
  <c r="K53" i="57"/>
  <c r="I53" i="57"/>
  <c r="H53" i="57" s="1"/>
  <c r="G53" i="57"/>
  <c r="F53" i="57" s="1"/>
  <c r="D53" i="57"/>
  <c r="AL52" i="57"/>
  <c r="AK52" i="57"/>
  <c r="AJ52" i="57"/>
  <c r="AI52" i="57"/>
  <c r="AH52" i="57"/>
  <c r="AG52" i="57"/>
  <c r="AF52" i="57"/>
  <c r="AE52" i="57"/>
  <c r="L52" i="57" s="1"/>
  <c r="AD52" i="57"/>
  <c r="E52" i="57" s="1"/>
  <c r="AC52" i="57"/>
  <c r="X52" i="57"/>
  <c r="W52" i="57" s="1"/>
  <c r="V52" i="57"/>
  <c r="U52" i="57" s="1"/>
  <c r="T52" i="57"/>
  <c r="S52" i="57" s="1"/>
  <c r="R52" i="57"/>
  <c r="Q52" i="57" s="1"/>
  <c r="P52" i="57"/>
  <c r="O52" i="57" s="1"/>
  <c r="N52" i="57"/>
  <c r="M52" i="57" s="1"/>
  <c r="K52" i="57"/>
  <c r="I52" i="57"/>
  <c r="H52" i="57" s="1"/>
  <c r="G52" i="57"/>
  <c r="F52" i="57" s="1"/>
  <c r="D52" i="57"/>
  <c r="AL51" i="57"/>
  <c r="AK51" i="57"/>
  <c r="AJ51" i="57"/>
  <c r="AI51" i="57"/>
  <c r="AH51" i="57"/>
  <c r="AG51" i="57"/>
  <c r="AF51" i="57"/>
  <c r="AE51" i="57"/>
  <c r="L51" i="57" s="1"/>
  <c r="AD51" i="57"/>
  <c r="E51" i="57" s="1"/>
  <c r="AC51" i="57"/>
  <c r="X51" i="57"/>
  <c r="W51" i="57" s="1"/>
  <c r="V51" i="57"/>
  <c r="U51" i="57" s="1"/>
  <c r="T51" i="57"/>
  <c r="S51" i="57" s="1"/>
  <c r="R51" i="57"/>
  <c r="Q51" i="57" s="1"/>
  <c r="P51" i="57"/>
  <c r="O51" i="57" s="1"/>
  <c r="N51" i="57"/>
  <c r="M51" i="57" s="1"/>
  <c r="K51" i="57"/>
  <c r="I51" i="57"/>
  <c r="H51" i="57" s="1"/>
  <c r="G51" i="57"/>
  <c r="F51" i="57" s="1"/>
  <c r="D51" i="57"/>
  <c r="AL50" i="57"/>
  <c r="AK50" i="57"/>
  <c r="AJ50" i="57"/>
  <c r="AI50" i="57"/>
  <c r="AH50" i="57"/>
  <c r="AG50" i="57"/>
  <c r="AF50" i="57"/>
  <c r="AE50" i="57"/>
  <c r="L50" i="57" s="1"/>
  <c r="AD50" i="57"/>
  <c r="E50" i="57" s="1"/>
  <c r="AC50" i="57"/>
  <c r="X50" i="57"/>
  <c r="W50" i="57" s="1"/>
  <c r="V50" i="57"/>
  <c r="U50" i="57" s="1"/>
  <c r="T50" i="57"/>
  <c r="S50" i="57" s="1"/>
  <c r="R50" i="57"/>
  <c r="Q50" i="57" s="1"/>
  <c r="P50" i="57"/>
  <c r="O50" i="57" s="1"/>
  <c r="N50" i="57"/>
  <c r="M50" i="57" s="1"/>
  <c r="K50" i="57"/>
  <c r="I50" i="57"/>
  <c r="H50" i="57" s="1"/>
  <c r="G50" i="57"/>
  <c r="F50" i="57" s="1"/>
  <c r="D50" i="57"/>
  <c r="AL49" i="57"/>
  <c r="AK49" i="57"/>
  <c r="AJ49" i="57"/>
  <c r="AI49" i="57"/>
  <c r="AH49" i="57"/>
  <c r="AG49" i="57"/>
  <c r="AF49" i="57"/>
  <c r="AE49" i="57"/>
  <c r="L49" i="57" s="1"/>
  <c r="AD49" i="57"/>
  <c r="E49" i="57" s="1"/>
  <c r="AC49" i="57"/>
  <c r="X49" i="57"/>
  <c r="W49" i="57" s="1"/>
  <c r="V49" i="57"/>
  <c r="U49" i="57" s="1"/>
  <c r="T49" i="57"/>
  <c r="S49" i="57" s="1"/>
  <c r="R49" i="57"/>
  <c r="Q49" i="57" s="1"/>
  <c r="P49" i="57"/>
  <c r="O49" i="57" s="1"/>
  <c r="N49" i="57"/>
  <c r="M49" i="57" s="1"/>
  <c r="K49" i="57"/>
  <c r="I49" i="57"/>
  <c r="H49" i="57" s="1"/>
  <c r="G49" i="57"/>
  <c r="F49" i="57" s="1"/>
  <c r="D49" i="57"/>
  <c r="AL48" i="57"/>
  <c r="AK48" i="57"/>
  <c r="AJ48" i="57"/>
  <c r="AI48" i="57"/>
  <c r="AH48" i="57"/>
  <c r="AG48" i="57"/>
  <c r="AF48" i="57"/>
  <c r="AE48" i="57"/>
  <c r="L48" i="57" s="1"/>
  <c r="AD48" i="57"/>
  <c r="E48" i="57" s="1"/>
  <c r="AC48" i="57"/>
  <c r="X48" i="57"/>
  <c r="W48" i="57" s="1"/>
  <c r="V48" i="57"/>
  <c r="U48" i="57" s="1"/>
  <c r="T48" i="57"/>
  <c r="S48" i="57" s="1"/>
  <c r="R48" i="57"/>
  <c r="Q48" i="57" s="1"/>
  <c r="P48" i="57"/>
  <c r="O48" i="57" s="1"/>
  <c r="N48" i="57"/>
  <c r="M48" i="57" s="1"/>
  <c r="K48" i="57"/>
  <c r="I48" i="57"/>
  <c r="H48" i="57" s="1"/>
  <c r="G48" i="57"/>
  <c r="F48" i="57" s="1"/>
  <c r="D48" i="57"/>
  <c r="AL47" i="57"/>
  <c r="AK47" i="57"/>
  <c r="AJ47" i="57"/>
  <c r="AI47" i="57"/>
  <c r="AH47" i="57"/>
  <c r="AG47" i="57"/>
  <c r="AF47" i="57"/>
  <c r="AE47" i="57"/>
  <c r="L47" i="57" s="1"/>
  <c r="AD47" i="57"/>
  <c r="E47" i="57" s="1"/>
  <c r="AC47" i="57"/>
  <c r="X47" i="57"/>
  <c r="W47" i="57" s="1"/>
  <c r="V47" i="57"/>
  <c r="U47" i="57" s="1"/>
  <c r="T47" i="57"/>
  <c r="S47" i="57" s="1"/>
  <c r="R47" i="57"/>
  <c r="Q47" i="57" s="1"/>
  <c r="P47" i="57"/>
  <c r="O47" i="57" s="1"/>
  <c r="N47" i="57"/>
  <c r="M47" i="57" s="1"/>
  <c r="K47" i="57"/>
  <c r="I47" i="57"/>
  <c r="H47" i="57" s="1"/>
  <c r="G47" i="57"/>
  <c r="F47" i="57" s="1"/>
  <c r="D47" i="57"/>
  <c r="AL9" i="57"/>
  <c r="X9" i="57" s="1"/>
  <c r="W9" i="57" s="1"/>
  <c r="AK9" i="57"/>
  <c r="V9" i="57" s="1"/>
  <c r="U9" i="57" s="1"/>
  <c r="AJ9" i="57"/>
  <c r="T9" i="57" s="1"/>
  <c r="S9" i="57" s="1"/>
  <c r="AI9" i="57"/>
  <c r="R9" i="57" s="1"/>
  <c r="Q9" i="57" s="1"/>
  <c r="AH9" i="57"/>
  <c r="P9" i="57" s="1"/>
  <c r="O9" i="57" s="1"/>
  <c r="AG9" i="57"/>
  <c r="N9" i="57" s="1"/>
  <c r="M9" i="57" s="1"/>
  <c r="AE9" i="57"/>
  <c r="L9" i="57" s="1"/>
  <c r="K9" i="57" s="1"/>
  <c r="G9" i="57" s="1"/>
  <c r="AD9" i="57"/>
  <c r="E9" i="57" s="1"/>
  <c r="D9" i="57" s="1"/>
  <c r="AC9" i="57"/>
  <c r="AL8" i="57"/>
  <c r="X8" i="57" s="1"/>
  <c r="AK8" i="57"/>
  <c r="V8" i="57" s="1"/>
  <c r="U8" i="57" s="1"/>
  <c r="AJ8" i="57"/>
  <c r="T8" i="57" s="1"/>
  <c r="AI8" i="57"/>
  <c r="R8" i="57" s="1"/>
  <c r="Q8" i="57" s="1"/>
  <c r="AH8" i="57"/>
  <c r="P8" i="57" s="1"/>
  <c r="AG8" i="57"/>
  <c r="N8" i="57" s="1"/>
  <c r="M8" i="57" s="1"/>
  <c r="AE8" i="57"/>
  <c r="L8" i="57" s="1"/>
  <c r="K8" i="57" s="1"/>
  <c r="G8" i="57" s="1"/>
  <c r="AD8" i="57"/>
  <c r="E8" i="57" s="1"/>
  <c r="D8" i="57" s="1"/>
  <c r="AC8" i="57"/>
  <c r="F22" i="56"/>
  <c r="AL119" i="55"/>
  <c r="AK119" i="55"/>
  <c r="AJ119" i="55"/>
  <c r="AI119" i="55"/>
  <c r="AH119" i="55"/>
  <c r="AG119" i="55"/>
  <c r="AF119" i="55"/>
  <c r="AE119" i="55"/>
  <c r="AD119" i="55"/>
  <c r="AC119" i="55"/>
  <c r="AL118" i="55"/>
  <c r="AK118" i="55"/>
  <c r="V118" i="55" s="1"/>
  <c r="U118" i="55" s="1"/>
  <c r="AJ118" i="55"/>
  <c r="T118" i="55" s="1"/>
  <c r="S118" i="55" s="1"/>
  <c r="AI118" i="55"/>
  <c r="AH118" i="55"/>
  <c r="P118" i="55" s="1"/>
  <c r="O118" i="55" s="1"/>
  <c r="AG118" i="55"/>
  <c r="N118" i="55" s="1"/>
  <c r="M118" i="55" s="1"/>
  <c r="AF118" i="55"/>
  <c r="AE118" i="55"/>
  <c r="L118" i="55" s="1"/>
  <c r="AD118" i="55"/>
  <c r="E118" i="55" s="1"/>
  <c r="D118" i="55" s="1"/>
  <c r="AC118" i="55"/>
  <c r="X118" i="55"/>
  <c r="W118" i="55" s="1"/>
  <c r="R118" i="55"/>
  <c r="Q118" i="55" s="1"/>
  <c r="K118" i="55"/>
  <c r="G118" i="55"/>
  <c r="F118" i="55" s="1"/>
  <c r="AL117" i="55"/>
  <c r="AK117" i="55"/>
  <c r="AJ117" i="55"/>
  <c r="AI117" i="55"/>
  <c r="AH117" i="55"/>
  <c r="AG117" i="55"/>
  <c r="AF117" i="55"/>
  <c r="AE117" i="55"/>
  <c r="L117" i="55" s="1"/>
  <c r="AD117" i="55"/>
  <c r="E117" i="55" s="1"/>
  <c r="AC117" i="55"/>
  <c r="X117" i="55"/>
  <c r="W117" i="55" s="1"/>
  <c r="V117" i="55"/>
  <c r="U117" i="55" s="1"/>
  <c r="T117" i="55"/>
  <c r="S117" i="55" s="1"/>
  <c r="R117" i="55"/>
  <c r="Q117" i="55" s="1"/>
  <c r="P117" i="55"/>
  <c r="O117" i="55" s="1"/>
  <c r="N117" i="55"/>
  <c r="M117" i="55" s="1"/>
  <c r="K117" i="55"/>
  <c r="I117" i="55"/>
  <c r="H117" i="55" s="1"/>
  <c r="G117" i="55"/>
  <c r="F117" i="55" s="1"/>
  <c r="D117" i="55"/>
  <c r="AL116" i="55"/>
  <c r="AK116" i="55"/>
  <c r="AJ116" i="55"/>
  <c r="AI116" i="55"/>
  <c r="AH116" i="55"/>
  <c r="AG116" i="55"/>
  <c r="AF116" i="55"/>
  <c r="AE116" i="55"/>
  <c r="L116" i="55" s="1"/>
  <c r="AD116" i="55"/>
  <c r="E116" i="55" s="1"/>
  <c r="AC116" i="55"/>
  <c r="X116" i="55"/>
  <c r="W116" i="55" s="1"/>
  <c r="V116" i="55"/>
  <c r="U116" i="55" s="1"/>
  <c r="T116" i="55"/>
  <c r="S116" i="55" s="1"/>
  <c r="R116" i="55"/>
  <c r="Q116" i="55" s="1"/>
  <c r="P116" i="55"/>
  <c r="O116" i="55" s="1"/>
  <c r="N116" i="55"/>
  <c r="M116" i="55" s="1"/>
  <c r="K116" i="55"/>
  <c r="I116" i="55"/>
  <c r="H116" i="55" s="1"/>
  <c r="G116" i="55"/>
  <c r="F116" i="55" s="1"/>
  <c r="D116" i="55"/>
  <c r="AL115" i="55"/>
  <c r="AK115" i="55"/>
  <c r="AJ115" i="55"/>
  <c r="AI115" i="55"/>
  <c r="AH115" i="55"/>
  <c r="AG115" i="55"/>
  <c r="AF115" i="55"/>
  <c r="AE115" i="55"/>
  <c r="L115" i="55" s="1"/>
  <c r="AD115" i="55"/>
  <c r="E115" i="55" s="1"/>
  <c r="AC115" i="55"/>
  <c r="X115" i="55"/>
  <c r="W115" i="55" s="1"/>
  <c r="V115" i="55"/>
  <c r="U115" i="55" s="1"/>
  <c r="T115" i="55"/>
  <c r="S115" i="55" s="1"/>
  <c r="R115" i="55"/>
  <c r="Q115" i="55" s="1"/>
  <c r="P115" i="55"/>
  <c r="O115" i="55" s="1"/>
  <c r="N115" i="55"/>
  <c r="M115" i="55" s="1"/>
  <c r="K115" i="55"/>
  <c r="I115" i="55"/>
  <c r="H115" i="55" s="1"/>
  <c r="G115" i="55"/>
  <c r="F115" i="55" s="1"/>
  <c r="D115" i="55"/>
  <c r="AL114" i="55"/>
  <c r="AK114" i="55"/>
  <c r="AJ114" i="55"/>
  <c r="AI114" i="55"/>
  <c r="AH114" i="55"/>
  <c r="AG114" i="55"/>
  <c r="AF114" i="55"/>
  <c r="AE114" i="55"/>
  <c r="L114" i="55" s="1"/>
  <c r="AD114" i="55"/>
  <c r="E114" i="55" s="1"/>
  <c r="AC114" i="55"/>
  <c r="X114" i="55"/>
  <c r="W114" i="55" s="1"/>
  <c r="V114" i="55"/>
  <c r="U114" i="55" s="1"/>
  <c r="T114" i="55"/>
  <c r="S114" i="55" s="1"/>
  <c r="R114" i="55"/>
  <c r="Q114" i="55" s="1"/>
  <c r="P114" i="55"/>
  <c r="O114" i="55" s="1"/>
  <c r="N114" i="55"/>
  <c r="M114" i="55" s="1"/>
  <c r="K114" i="55"/>
  <c r="I114" i="55"/>
  <c r="H114" i="55" s="1"/>
  <c r="G114" i="55"/>
  <c r="F114" i="55" s="1"/>
  <c r="D114" i="55"/>
  <c r="AL113" i="55"/>
  <c r="AK113" i="55"/>
  <c r="AJ113" i="55"/>
  <c r="AI113" i="55"/>
  <c r="AH113" i="55"/>
  <c r="AG113" i="55"/>
  <c r="AF113" i="55"/>
  <c r="AE113" i="55"/>
  <c r="L113" i="55" s="1"/>
  <c r="AD113" i="55"/>
  <c r="E113" i="55" s="1"/>
  <c r="AC113" i="55"/>
  <c r="X113" i="55"/>
  <c r="W113" i="55" s="1"/>
  <c r="V113" i="55"/>
  <c r="U113" i="55" s="1"/>
  <c r="T113" i="55"/>
  <c r="S113" i="55" s="1"/>
  <c r="R113" i="55"/>
  <c r="Q113" i="55" s="1"/>
  <c r="P113" i="55"/>
  <c r="O113" i="55" s="1"/>
  <c r="N113" i="55"/>
  <c r="M113" i="55" s="1"/>
  <c r="K113" i="55"/>
  <c r="I113" i="55"/>
  <c r="H113" i="55" s="1"/>
  <c r="G113" i="55"/>
  <c r="F113" i="55" s="1"/>
  <c r="D113" i="55"/>
  <c r="AL112" i="55"/>
  <c r="AK112" i="55"/>
  <c r="AJ112" i="55"/>
  <c r="AI112" i="55"/>
  <c r="AH112" i="55"/>
  <c r="AG112" i="55"/>
  <c r="AF112" i="55"/>
  <c r="AE112" i="55"/>
  <c r="L112" i="55" s="1"/>
  <c r="AD112" i="55"/>
  <c r="E112" i="55" s="1"/>
  <c r="AC112" i="55"/>
  <c r="X112" i="55"/>
  <c r="W112" i="55" s="1"/>
  <c r="V112" i="55"/>
  <c r="U112" i="55" s="1"/>
  <c r="T112" i="55"/>
  <c r="S112" i="55" s="1"/>
  <c r="R112" i="55"/>
  <c r="Q112" i="55" s="1"/>
  <c r="P112" i="55"/>
  <c r="O112" i="55" s="1"/>
  <c r="N112" i="55"/>
  <c r="M112" i="55" s="1"/>
  <c r="K112" i="55"/>
  <c r="I112" i="55"/>
  <c r="H112" i="55" s="1"/>
  <c r="G112" i="55"/>
  <c r="F112" i="55" s="1"/>
  <c r="D112" i="55"/>
  <c r="AL111" i="55"/>
  <c r="AK111" i="55"/>
  <c r="AJ111" i="55"/>
  <c r="AI111" i="55"/>
  <c r="AH111" i="55"/>
  <c r="AG111" i="55"/>
  <c r="AF111" i="55"/>
  <c r="AE111" i="55"/>
  <c r="L111" i="55" s="1"/>
  <c r="AD111" i="55"/>
  <c r="E111" i="55" s="1"/>
  <c r="AC111" i="55"/>
  <c r="X111" i="55"/>
  <c r="W111" i="55" s="1"/>
  <c r="V111" i="55"/>
  <c r="U111" i="55" s="1"/>
  <c r="T111" i="55"/>
  <c r="S111" i="55" s="1"/>
  <c r="R111" i="55"/>
  <c r="Q111" i="55" s="1"/>
  <c r="P111" i="55"/>
  <c r="O111" i="55" s="1"/>
  <c r="N111" i="55"/>
  <c r="M111" i="55" s="1"/>
  <c r="K111" i="55"/>
  <c r="I111" i="55"/>
  <c r="H111" i="55" s="1"/>
  <c r="G111" i="55"/>
  <c r="F111" i="55" s="1"/>
  <c r="D111" i="55"/>
  <c r="AL110" i="55"/>
  <c r="AK110" i="55"/>
  <c r="AJ110" i="55"/>
  <c r="AI110" i="55"/>
  <c r="AH110" i="55"/>
  <c r="AG110" i="55"/>
  <c r="AF110" i="55"/>
  <c r="AE110" i="55"/>
  <c r="L110" i="55" s="1"/>
  <c r="AD110" i="55"/>
  <c r="E110" i="55" s="1"/>
  <c r="AC110" i="55"/>
  <c r="X110" i="55"/>
  <c r="W110" i="55" s="1"/>
  <c r="V110" i="55"/>
  <c r="U110" i="55" s="1"/>
  <c r="T110" i="55"/>
  <c r="S110" i="55" s="1"/>
  <c r="R110" i="55"/>
  <c r="Q110" i="55" s="1"/>
  <c r="P110" i="55"/>
  <c r="O110" i="55" s="1"/>
  <c r="N110" i="55"/>
  <c r="M110" i="55" s="1"/>
  <c r="K110" i="55"/>
  <c r="I110" i="55"/>
  <c r="H110" i="55" s="1"/>
  <c r="G110" i="55"/>
  <c r="F110" i="55" s="1"/>
  <c r="D110" i="55"/>
  <c r="AL109" i="55"/>
  <c r="AK109" i="55"/>
  <c r="AJ109" i="55"/>
  <c r="AI109" i="55"/>
  <c r="AH109" i="55"/>
  <c r="AG109" i="55"/>
  <c r="AF109" i="55"/>
  <c r="AE109" i="55"/>
  <c r="L109" i="55" s="1"/>
  <c r="AD109" i="55"/>
  <c r="E109" i="55" s="1"/>
  <c r="AC109" i="55"/>
  <c r="X109" i="55"/>
  <c r="W109" i="55" s="1"/>
  <c r="V109" i="55"/>
  <c r="U109" i="55" s="1"/>
  <c r="T109" i="55"/>
  <c r="S109" i="55" s="1"/>
  <c r="R109" i="55"/>
  <c r="Q109" i="55" s="1"/>
  <c r="P109" i="55"/>
  <c r="O109" i="55" s="1"/>
  <c r="N109" i="55"/>
  <c r="M109" i="55" s="1"/>
  <c r="K109" i="55"/>
  <c r="I109" i="55"/>
  <c r="H109" i="55" s="1"/>
  <c r="G109" i="55"/>
  <c r="F109" i="55" s="1"/>
  <c r="D109" i="55"/>
  <c r="AL108" i="55"/>
  <c r="AK108" i="55"/>
  <c r="AJ108" i="55"/>
  <c r="AI108" i="55"/>
  <c r="AH108" i="55"/>
  <c r="AG108" i="55"/>
  <c r="AF108" i="55"/>
  <c r="AE108" i="55"/>
  <c r="L108" i="55" s="1"/>
  <c r="AD108" i="55"/>
  <c r="E108" i="55" s="1"/>
  <c r="AC108" i="55"/>
  <c r="X108" i="55"/>
  <c r="W108" i="55" s="1"/>
  <c r="V108" i="55"/>
  <c r="U108" i="55" s="1"/>
  <c r="T108" i="55"/>
  <c r="S108" i="55" s="1"/>
  <c r="R108" i="55"/>
  <c r="Q108" i="55" s="1"/>
  <c r="P108" i="55"/>
  <c r="O108" i="55" s="1"/>
  <c r="N108" i="55"/>
  <c r="M108" i="55" s="1"/>
  <c r="K108" i="55"/>
  <c r="I108" i="55"/>
  <c r="H108" i="55" s="1"/>
  <c r="G108" i="55"/>
  <c r="F108" i="55" s="1"/>
  <c r="D108" i="55"/>
  <c r="AL107" i="55"/>
  <c r="AK107" i="55"/>
  <c r="AJ107" i="55"/>
  <c r="AI107" i="55"/>
  <c r="AH107" i="55"/>
  <c r="AG107" i="55"/>
  <c r="AF107" i="55"/>
  <c r="AE107" i="55"/>
  <c r="L107" i="55" s="1"/>
  <c r="AD107" i="55"/>
  <c r="E107" i="55" s="1"/>
  <c r="AC107" i="55"/>
  <c r="X107" i="55"/>
  <c r="W107" i="55" s="1"/>
  <c r="V107" i="55"/>
  <c r="U107" i="55" s="1"/>
  <c r="T107" i="55"/>
  <c r="S107" i="55" s="1"/>
  <c r="R107" i="55"/>
  <c r="Q107" i="55" s="1"/>
  <c r="P107" i="55"/>
  <c r="O107" i="55" s="1"/>
  <c r="N107" i="55"/>
  <c r="M107" i="55" s="1"/>
  <c r="K107" i="55"/>
  <c r="I107" i="55"/>
  <c r="H107" i="55" s="1"/>
  <c r="G107" i="55"/>
  <c r="F107" i="55" s="1"/>
  <c r="D107" i="55"/>
  <c r="AL106" i="55"/>
  <c r="AK106" i="55"/>
  <c r="AJ106" i="55"/>
  <c r="AI106" i="55"/>
  <c r="AH106" i="55"/>
  <c r="AG106" i="55"/>
  <c r="AF106" i="55"/>
  <c r="AE106" i="55"/>
  <c r="L106" i="55" s="1"/>
  <c r="AD106" i="55"/>
  <c r="E106" i="55" s="1"/>
  <c r="AC106" i="55"/>
  <c r="X106" i="55"/>
  <c r="W106" i="55" s="1"/>
  <c r="V106" i="55"/>
  <c r="U106" i="55" s="1"/>
  <c r="T106" i="55"/>
  <c r="S106" i="55" s="1"/>
  <c r="R106" i="55"/>
  <c r="Q106" i="55" s="1"/>
  <c r="P106" i="55"/>
  <c r="O106" i="55" s="1"/>
  <c r="N106" i="55"/>
  <c r="M106" i="55" s="1"/>
  <c r="K106" i="55"/>
  <c r="I106" i="55"/>
  <c r="H106" i="55" s="1"/>
  <c r="G106" i="55"/>
  <c r="F106" i="55" s="1"/>
  <c r="D106" i="55"/>
  <c r="AL105" i="55"/>
  <c r="AK105" i="55"/>
  <c r="AJ105" i="55"/>
  <c r="AI105" i="55"/>
  <c r="AH105" i="55"/>
  <c r="AG105" i="55"/>
  <c r="AF105" i="55"/>
  <c r="AE105" i="55"/>
  <c r="L105" i="55" s="1"/>
  <c r="AD105" i="55"/>
  <c r="E105" i="55" s="1"/>
  <c r="AC105" i="55"/>
  <c r="X105" i="55"/>
  <c r="W105" i="55" s="1"/>
  <c r="V105" i="55"/>
  <c r="U105" i="55" s="1"/>
  <c r="T105" i="55"/>
  <c r="S105" i="55" s="1"/>
  <c r="R105" i="55"/>
  <c r="Q105" i="55" s="1"/>
  <c r="P105" i="55"/>
  <c r="O105" i="55" s="1"/>
  <c r="N105" i="55"/>
  <c r="M105" i="55" s="1"/>
  <c r="K105" i="55"/>
  <c r="I105" i="55"/>
  <c r="H105" i="55" s="1"/>
  <c r="G105" i="55"/>
  <c r="F105" i="55" s="1"/>
  <c r="D105" i="55"/>
  <c r="AL104" i="55"/>
  <c r="AK104" i="55"/>
  <c r="AJ104" i="55"/>
  <c r="AI104" i="55"/>
  <c r="AH104" i="55"/>
  <c r="AG104" i="55"/>
  <c r="AF104" i="55"/>
  <c r="AE104" i="55"/>
  <c r="L104" i="55" s="1"/>
  <c r="AD104" i="55"/>
  <c r="E104" i="55" s="1"/>
  <c r="AC104" i="55"/>
  <c r="X104" i="55"/>
  <c r="W104" i="55" s="1"/>
  <c r="V104" i="55"/>
  <c r="U104" i="55" s="1"/>
  <c r="T104" i="55"/>
  <c r="S104" i="55" s="1"/>
  <c r="R104" i="55"/>
  <c r="Q104" i="55" s="1"/>
  <c r="P104" i="55"/>
  <c r="O104" i="55" s="1"/>
  <c r="N104" i="55"/>
  <c r="M104" i="55" s="1"/>
  <c r="K104" i="55"/>
  <c r="I104" i="55"/>
  <c r="H104" i="55" s="1"/>
  <c r="G104" i="55"/>
  <c r="F104" i="55" s="1"/>
  <c r="D104" i="55"/>
  <c r="AL103" i="55"/>
  <c r="AK103" i="55"/>
  <c r="AJ103" i="55"/>
  <c r="AI103" i="55"/>
  <c r="AH103" i="55"/>
  <c r="AG103" i="55"/>
  <c r="AF103" i="55"/>
  <c r="AE103" i="55"/>
  <c r="L103" i="55" s="1"/>
  <c r="AD103" i="55"/>
  <c r="E103" i="55" s="1"/>
  <c r="AC103" i="55"/>
  <c r="X103" i="55"/>
  <c r="W103" i="55" s="1"/>
  <c r="V103" i="55"/>
  <c r="U103" i="55" s="1"/>
  <c r="T103" i="55"/>
  <c r="S103" i="55" s="1"/>
  <c r="R103" i="55"/>
  <c r="Q103" i="55" s="1"/>
  <c r="P103" i="55"/>
  <c r="O103" i="55" s="1"/>
  <c r="N103" i="55"/>
  <c r="M103" i="55" s="1"/>
  <c r="K103" i="55"/>
  <c r="I103" i="55"/>
  <c r="H103" i="55" s="1"/>
  <c r="G103" i="55"/>
  <c r="F103" i="55" s="1"/>
  <c r="D103" i="55"/>
  <c r="AL102" i="55"/>
  <c r="AK102" i="55"/>
  <c r="AJ102" i="55"/>
  <c r="AI102" i="55"/>
  <c r="AH102" i="55"/>
  <c r="AG102" i="55"/>
  <c r="AF102" i="55"/>
  <c r="AE102" i="55"/>
  <c r="L102" i="55" s="1"/>
  <c r="AD102" i="55"/>
  <c r="E102" i="55" s="1"/>
  <c r="AC102" i="55"/>
  <c r="X102" i="55"/>
  <c r="W102" i="55" s="1"/>
  <c r="V102" i="55"/>
  <c r="U102" i="55" s="1"/>
  <c r="T102" i="55"/>
  <c r="S102" i="55" s="1"/>
  <c r="R102" i="55"/>
  <c r="Q102" i="55" s="1"/>
  <c r="P102" i="55"/>
  <c r="O102" i="55" s="1"/>
  <c r="N102" i="55"/>
  <c r="M102" i="55" s="1"/>
  <c r="K102" i="55"/>
  <c r="I102" i="55"/>
  <c r="H102" i="55" s="1"/>
  <c r="G102" i="55"/>
  <c r="F102" i="55" s="1"/>
  <c r="D102" i="55"/>
  <c r="AL101" i="55"/>
  <c r="AK101" i="55"/>
  <c r="AJ101" i="55"/>
  <c r="AI101" i="55"/>
  <c r="AH101" i="55"/>
  <c r="AG101" i="55"/>
  <c r="AF101" i="55"/>
  <c r="AE101" i="55"/>
  <c r="L101" i="55" s="1"/>
  <c r="AD101" i="55"/>
  <c r="E101" i="55" s="1"/>
  <c r="AC101" i="55"/>
  <c r="X101" i="55"/>
  <c r="W101" i="55" s="1"/>
  <c r="V101" i="55"/>
  <c r="U101" i="55" s="1"/>
  <c r="T101" i="55"/>
  <c r="S101" i="55" s="1"/>
  <c r="R101" i="55"/>
  <c r="Q101" i="55" s="1"/>
  <c r="P101" i="55"/>
  <c r="O101" i="55" s="1"/>
  <c r="N101" i="55"/>
  <c r="M101" i="55" s="1"/>
  <c r="K101" i="55"/>
  <c r="I101" i="55"/>
  <c r="H101" i="55" s="1"/>
  <c r="G101" i="55"/>
  <c r="F101" i="55" s="1"/>
  <c r="D101" i="55"/>
  <c r="AL100" i="55"/>
  <c r="AK100" i="55"/>
  <c r="AJ100" i="55"/>
  <c r="AI100" i="55"/>
  <c r="AH100" i="55"/>
  <c r="AG100" i="55"/>
  <c r="AF100" i="55"/>
  <c r="AE100" i="55"/>
  <c r="L100" i="55" s="1"/>
  <c r="AD100" i="55"/>
  <c r="E100" i="55" s="1"/>
  <c r="AC100" i="55"/>
  <c r="X100" i="55"/>
  <c r="W100" i="55" s="1"/>
  <c r="V100" i="55"/>
  <c r="U100" i="55" s="1"/>
  <c r="T100" i="55"/>
  <c r="S100" i="55" s="1"/>
  <c r="R100" i="55"/>
  <c r="Q100" i="55" s="1"/>
  <c r="P100" i="55"/>
  <c r="O100" i="55" s="1"/>
  <c r="N100" i="55"/>
  <c r="M100" i="55" s="1"/>
  <c r="K100" i="55"/>
  <c r="I100" i="55"/>
  <c r="H100" i="55" s="1"/>
  <c r="G100" i="55"/>
  <c r="F100" i="55" s="1"/>
  <c r="D100" i="55"/>
  <c r="AL99" i="55"/>
  <c r="AK99" i="55"/>
  <c r="AJ99" i="55"/>
  <c r="AI99" i="55"/>
  <c r="AH99" i="55"/>
  <c r="AG99" i="55"/>
  <c r="AF99" i="55"/>
  <c r="AE99" i="55"/>
  <c r="L99" i="55" s="1"/>
  <c r="AD99" i="55"/>
  <c r="E99" i="55" s="1"/>
  <c r="AC99" i="55"/>
  <c r="X99" i="55"/>
  <c r="W99" i="55" s="1"/>
  <c r="V99" i="55"/>
  <c r="U99" i="55" s="1"/>
  <c r="T99" i="55"/>
  <c r="S99" i="55" s="1"/>
  <c r="R99" i="55"/>
  <c r="Q99" i="55" s="1"/>
  <c r="P99" i="55"/>
  <c r="O99" i="55" s="1"/>
  <c r="N99" i="55"/>
  <c r="M99" i="55" s="1"/>
  <c r="K99" i="55"/>
  <c r="I99" i="55"/>
  <c r="H99" i="55" s="1"/>
  <c r="G99" i="55"/>
  <c r="F99" i="55" s="1"/>
  <c r="D99" i="55"/>
  <c r="AL98" i="55"/>
  <c r="AK98" i="55"/>
  <c r="AJ98" i="55"/>
  <c r="AI98" i="55"/>
  <c r="AH98" i="55"/>
  <c r="AG98" i="55"/>
  <c r="AF98" i="55"/>
  <c r="AE98" i="55"/>
  <c r="L98" i="55" s="1"/>
  <c r="AD98" i="55"/>
  <c r="E98" i="55" s="1"/>
  <c r="AC98" i="55"/>
  <c r="X98" i="55"/>
  <c r="W98" i="55" s="1"/>
  <c r="V98" i="55"/>
  <c r="U98" i="55" s="1"/>
  <c r="T98" i="55"/>
  <c r="S98" i="55" s="1"/>
  <c r="R98" i="55"/>
  <c r="Q98" i="55" s="1"/>
  <c r="P98" i="55"/>
  <c r="O98" i="55" s="1"/>
  <c r="N98" i="55"/>
  <c r="M98" i="55" s="1"/>
  <c r="K98" i="55"/>
  <c r="I98" i="55"/>
  <c r="H98" i="55" s="1"/>
  <c r="G98" i="55"/>
  <c r="F98" i="55" s="1"/>
  <c r="D98" i="55"/>
  <c r="AL97" i="55"/>
  <c r="AK97" i="55"/>
  <c r="AJ97" i="55"/>
  <c r="AI97" i="55"/>
  <c r="AH97" i="55"/>
  <c r="AG97" i="55"/>
  <c r="AF97" i="55"/>
  <c r="AE97" i="55"/>
  <c r="L97" i="55" s="1"/>
  <c r="AD97" i="55"/>
  <c r="E97" i="55" s="1"/>
  <c r="AC97" i="55"/>
  <c r="X97" i="55"/>
  <c r="W97" i="55" s="1"/>
  <c r="V97" i="55"/>
  <c r="U97" i="55" s="1"/>
  <c r="T97" i="55"/>
  <c r="S97" i="55" s="1"/>
  <c r="R97" i="55"/>
  <c r="Q97" i="55" s="1"/>
  <c r="P97" i="55"/>
  <c r="O97" i="55" s="1"/>
  <c r="N97" i="55"/>
  <c r="M97" i="55" s="1"/>
  <c r="K97" i="55"/>
  <c r="I97" i="55"/>
  <c r="H97" i="55" s="1"/>
  <c r="G97" i="55"/>
  <c r="F97" i="55" s="1"/>
  <c r="D97" i="55"/>
  <c r="AL96" i="55"/>
  <c r="AK96" i="55"/>
  <c r="AJ96" i="55"/>
  <c r="AI96" i="55"/>
  <c r="AH96" i="55"/>
  <c r="AG96" i="55"/>
  <c r="AF96" i="55"/>
  <c r="AE96" i="55"/>
  <c r="L96" i="55" s="1"/>
  <c r="AD96" i="55"/>
  <c r="E96" i="55" s="1"/>
  <c r="AC96" i="55"/>
  <c r="X96" i="55"/>
  <c r="W96" i="55" s="1"/>
  <c r="V96" i="55"/>
  <c r="U96" i="55" s="1"/>
  <c r="T96" i="55"/>
  <c r="S96" i="55" s="1"/>
  <c r="R96" i="55"/>
  <c r="Q96" i="55" s="1"/>
  <c r="P96" i="55"/>
  <c r="O96" i="55" s="1"/>
  <c r="N96" i="55"/>
  <c r="M96" i="55" s="1"/>
  <c r="K96" i="55"/>
  <c r="I96" i="55"/>
  <c r="H96" i="55" s="1"/>
  <c r="G96" i="55"/>
  <c r="F96" i="55" s="1"/>
  <c r="D96" i="55"/>
  <c r="AL95" i="55"/>
  <c r="AK95" i="55"/>
  <c r="AJ95" i="55"/>
  <c r="AI95" i="55"/>
  <c r="AH95" i="55"/>
  <c r="AG95" i="55"/>
  <c r="AF95" i="55"/>
  <c r="AE95" i="55"/>
  <c r="L95" i="55" s="1"/>
  <c r="AD95" i="55"/>
  <c r="E95" i="55" s="1"/>
  <c r="AC95" i="55"/>
  <c r="X95" i="55"/>
  <c r="W95" i="55" s="1"/>
  <c r="V95" i="55"/>
  <c r="U95" i="55" s="1"/>
  <c r="T95" i="55"/>
  <c r="S95" i="55" s="1"/>
  <c r="R95" i="55"/>
  <c r="Q95" i="55" s="1"/>
  <c r="P95" i="55"/>
  <c r="O95" i="55" s="1"/>
  <c r="N95" i="55"/>
  <c r="M95" i="55" s="1"/>
  <c r="K95" i="55"/>
  <c r="I95" i="55"/>
  <c r="H95" i="55" s="1"/>
  <c r="G95" i="55"/>
  <c r="F95" i="55" s="1"/>
  <c r="D95" i="55"/>
  <c r="AL94" i="55"/>
  <c r="AK94" i="55"/>
  <c r="AJ94" i="55"/>
  <c r="AI94" i="55"/>
  <c r="AH94" i="55"/>
  <c r="AG94" i="55"/>
  <c r="AF94" i="55"/>
  <c r="AE94" i="55"/>
  <c r="L94" i="55" s="1"/>
  <c r="AD94" i="55"/>
  <c r="E94" i="55" s="1"/>
  <c r="AC94" i="55"/>
  <c r="X94" i="55"/>
  <c r="W94" i="55" s="1"/>
  <c r="V94" i="55"/>
  <c r="U94" i="55" s="1"/>
  <c r="T94" i="55"/>
  <c r="S94" i="55" s="1"/>
  <c r="R94" i="55"/>
  <c r="Q94" i="55" s="1"/>
  <c r="P94" i="55"/>
  <c r="O94" i="55" s="1"/>
  <c r="N94" i="55"/>
  <c r="M94" i="55" s="1"/>
  <c r="K94" i="55"/>
  <c r="I94" i="55"/>
  <c r="H94" i="55" s="1"/>
  <c r="G94" i="55"/>
  <c r="F94" i="55" s="1"/>
  <c r="D94" i="55"/>
  <c r="AL93" i="55"/>
  <c r="AK93" i="55"/>
  <c r="AJ93" i="55"/>
  <c r="AI93" i="55"/>
  <c r="AH93" i="55"/>
  <c r="AG93" i="55"/>
  <c r="AF93" i="55"/>
  <c r="AE93" i="55"/>
  <c r="L93" i="55" s="1"/>
  <c r="AD93" i="55"/>
  <c r="E93" i="55" s="1"/>
  <c r="AC93" i="55"/>
  <c r="X93" i="55"/>
  <c r="W93" i="55" s="1"/>
  <c r="V93" i="55"/>
  <c r="U93" i="55" s="1"/>
  <c r="T93" i="55"/>
  <c r="S93" i="55" s="1"/>
  <c r="R93" i="55"/>
  <c r="Q93" i="55" s="1"/>
  <c r="P93" i="55"/>
  <c r="O93" i="55" s="1"/>
  <c r="N93" i="55"/>
  <c r="M93" i="55" s="1"/>
  <c r="K93" i="55"/>
  <c r="I93" i="55"/>
  <c r="H93" i="55" s="1"/>
  <c r="G93" i="55"/>
  <c r="F93" i="55" s="1"/>
  <c r="D93" i="55"/>
  <c r="AL92" i="55"/>
  <c r="AK92" i="55"/>
  <c r="AJ92" i="55"/>
  <c r="AI92" i="55"/>
  <c r="AH92" i="55"/>
  <c r="AG92" i="55"/>
  <c r="AF92" i="55"/>
  <c r="AE92" i="55"/>
  <c r="L92" i="55" s="1"/>
  <c r="AD92" i="55"/>
  <c r="E92" i="55" s="1"/>
  <c r="AC92" i="55"/>
  <c r="X92" i="55"/>
  <c r="W92" i="55" s="1"/>
  <c r="V92" i="55"/>
  <c r="U92" i="55" s="1"/>
  <c r="T92" i="55"/>
  <c r="S92" i="55" s="1"/>
  <c r="R92" i="55"/>
  <c r="Q92" i="55" s="1"/>
  <c r="P92" i="55"/>
  <c r="O92" i="55" s="1"/>
  <c r="N92" i="55"/>
  <c r="M92" i="55" s="1"/>
  <c r="K92" i="55"/>
  <c r="I92" i="55"/>
  <c r="H92" i="55" s="1"/>
  <c r="G92" i="55"/>
  <c r="F92" i="55" s="1"/>
  <c r="D92" i="55"/>
  <c r="AL91" i="55"/>
  <c r="AK91" i="55"/>
  <c r="AJ91" i="55"/>
  <c r="AI91" i="55"/>
  <c r="AH91" i="55"/>
  <c r="AG91" i="55"/>
  <c r="AF91" i="55"/>
  <c r="AE91" i="55"/>
  <c r="L91" i="55" s="1"/>
  <c r="AD91" i="55"/>
  <c r="E91" i="55" s="1"/>
  <c r="AC91" i="55"/>
  <c r="X91" i="55"/>
  <c r="W91" i="55" s="1"/>
  <c r="V91" i="55"/>
  <c r="U91" i="55" s="1"/>
  <c r="T91" i="55"/>
  <c r="S91" i="55" s="1"/>
  <c r="R91" i="55"/>
  <c r="Q91" i="55" s="1"/>
  <c r="P91" i="55"/>
  <c r="O91" i="55" s="1"/>
  <c r="N91" i="55"/>
  <c r="M91" i="55" s="1"/>
  <c r="K91" i="55"/>
  <c r="I91" i="55"/>
  <c r="H91" i="55" s="1"/>
  <c r="G91" i="55"/>
  <c r="F91" i="55" s="1"/>
  <c r="D91" i="55"/>
  <c r="AL90" i="55"/>
  <c r="AK90" i="55"/>
  <c r="AJ90" i="55"/>
  <c r="AI90" i="55"/>
  <c r="AH90" i="55"/>
  <c r="AG90" i="55"/>
  <c r="AF90" i="55"/>
  <c r="AE90" i="55"/>
  <c r="L90" i="55" s="1"/>
  <c r="AD90" i="55"/>
  <c r="E90" i="55" s="1"/>
  <c r="AC90" i="55"/>
  <c r="X90" i="55"/>
  <c r="W90" i="55" s="1"/>
  <c r="V90" i="55"/>
  <c r="U90" i="55" s="1"/>
  <c r="T90" i="55"/>
  <c r="S90" i="55" s="1"/>
  <c r="R90" i="55"/>
  <c r="Q90" i="55" s="1"/>
  <c r="P90" i="55"/>
  <c r="O90" i="55" s="1"/>
  <c r="N90" i="55"/>
  <c r="M90" i="55" s="1"/>
  <c r="K90" i="55"/>
  <c r="I90" i="55"/>
  <c r="H90" i="55" s="1"/>
  <c r="G90" i="55"/>
  <c r="F90" i="55" s="1"/>
  <c r="D90" i="55"/>
  <c r="AL89" i="55"/>
  <c r="AK89" i="55"/>
  <c r="AJ89" i="55"/>
  <c r="AI89" i="55"/>
  <c r="AH89" i="55"/>
  <c r="AG89" i="55"/>
  <c r="AF89" i="55"/>
  <c r="AE89" i="55"/>
  <c r="L89" i="55" s="1"/>
  <c r="AD89" i="55"/>
  <c r="E89" i="55" s="1"/>
  <c r="AC89" i="55"/>
  <c r="X89" i="55"/>
  <c r="W89" i="55" s="1"/>
  <c r="V89" i="55"/>
  <c r="U89" i="55" s="1"/>
  <c r="T89" i="55"/>
  <c r="S89" i="55" s="1"/>
  <c r="R89" i="55"/>
  <c r="Q89" i="55" s="1"/>
  <c r="P89" i="55"/>
  <c r="O89" i="55" s="1"/>
  <c r="N89" i="55"/>
  <c r="M89" i="55" s="1"/>
  <c r="K89" i="55"/>
  <c r="I89" i="55"/>
  <c r="H89" i="55" s="1"/>
  <c r="G89" i="55"/>
  <c r="F89" i="55" s="1"/>
  <c r="D89" i="55"/>
  <c r="AL88" i="55"/>
  <c r="AK88" i="55"/>
  <c r="AJ88" i="55"/>
  <c r="AI88" i="55"/>
  <c r="AH88" i="55"/>
  <c r="AG88" i="55"/>
  <c r="AF88" i="55"/>
  <c r="AE88" i="55"/>
  <c r="L88" i="55" s="1"/>
  <c r="AD88" i="55"/>
  <c r="E88" i="55" s="1"/>
  <c r="AC88" i="55"/>
  <c r="X88" i="55"/>
  <c r="W88" i="55" s="1"/>
  <c r="V88" i="55"/>
  <c r="U88" i="55" s="1"/>
  <c r="T88" i="55"/>
  <c r="S88" i="55" s="1"/>
  <c r="R88" i="55"/>
  <c r="Q88" i="55" s="1"/>
  <c r="P88" i="55"/>
  <c r="O88" i="55" s="1"/>
  <c r="N88" i="55"/>
  <c r="M88" i="55" s="1"/>
  <c r="K88" i="55"/>
  <c r="I88" i="55"/>
  <c r="H88" i="55" s="1"/>
  <c r="G88" i="55"/>
  <c r="F88" i="55" s="1"/>
  <c r="D88" i="55"/>
  <c r="AL87" i="55"/>
  <c r="AK87" i="55"/>
  <c r="AJ87" i="55"/>
  <c r="AI87" i="55"/>
  <c r="AH87" i="55"/>
  <c r="AG87" i="55"/>
  <c r="AF87" i="55"/>
  <c r="AE87" i="55"/>
  <c r="L87" i="55" s="1"/>
  <c r="AD87" i="55"/>
  <c r="E87" i="55" s="1"/>
  <c r="AC87" i="55"/>
  <c r="X87" i="55"/>
  <c r="W87" i="55" s="1"/>
  <c r="V87" i="55"/>
  <c r="U87" i="55" s="1"/>
  <c r="T87" i="55"/>
  <c r="S87" i="55" s="1"/>
  <c r="R87" i="55"/>
  <c r="Q87" i="55" s="1"/>
  <c r="P87" i="55"/>
  <c r="O87" i="55" s="1"/>
  <c r="N87" i="55"/>
  <c r="M87" i="55" s="1"/>
  <c r="K87" i="55"/>
  <c r="I87" i="55"/>
  <c r="H87" i="55" s="1"/>
  <c r="G87" i="55"/>
  <c r="F87" i="55" s="1"/>
  <c r="D87" i="55"/>
  <c r="AL86" i="55"/>
  <c r="AK86" i="55"/>
  <c r="AJ86" i="55"/>
  <c r="AI86" i="55"/>
  <c r="AH86" i="55"/>
  <c r="AG86" i="55"/>
  <c r="AF86" i="55"/>
  <c r="AE86" i="55"/>
  <c r="L86" i="55" s="1"/>
  <c r="AD86" i="55"/>
  <c r="E86" i="55" s="1"/>
  <c r="AC86" i="55"/>
  <c r="X86" i="55"/>
  <c r="W86" i="55" s="1"/>
  <c r="V86" i="55"/>
  <c r="U86" i="55" s="1"/>
  <c r="T86" i="55"/>
  <c r="S86" i="55" s="1"/>
  <c r="R86" i="55"/>
  <c r="Q86" i="55" s="1"/>
  <c r="P86" i="55"/>
  <c r="O86" i="55" s="1"/>
  <c r="N86" i="55"/>
  <c r="M86" i="55" s="1"/>
  <c r="K86" i="55"/>
  <c r="I86" i="55"/>
  <c r="H86" i="55" s="1"/>
  <c r="G86" i="55"/>
  <c r="F86" i="55" s="1"/>
  <c r="D86" i="55"/>
  <c r="AL85" i="55"/>
  <c r="AK85" i="55"/>
  <c r="AJ85" i="55"/>
  <c r="AI85" i="55"/>
  <c r="AH85" i="55"/>
  <c r="AG85" i="55"/>
  <c r="AF85" i="55"/>
  <c r="AE85" i="55"/>
  <c r="L85" i="55" s="1"/>
  <c r="AD85" i="55"/>
  <c r="E85" i="55" s="1"/>
  <c r="AC85" i="55"/>
  <c r="X85" i="55"/>
  <c r="W85" i="55" s="1"/>
  <c r="V85" i="55"/>
  <c r="U85" i="55" s="1"/>
  <c r="T85" i="55"/>
  <c r="S85" i="55" s="1"/>
  <c r="R85" i="55"/>
  <c r="Q85" i="55" s="1"/>
  <c r="P85" i="55"/>
  <c r="O85" i="55" s="1"/>
  <c r="N85" i="55"/>
  <c r="M85" i="55" s="1"/>
  <c r="K85" i="55"/>
  <c r="I85" i="55"/>
  <c r="H85" i="55" s="1"/>
  <c r="G85" i="55"/>
  <c r="F85" i="55" s="1"/>
  <c r="D85" i="55"/>
  <c r="AL84" i="55"/>
  <c r="AK84" i="55"/>
  <c r="AJ84" i="55"/>
  <c r="AI84" i="55"/>
  <c r="AH84" i="55"/>
  <c r="AG84" i="55"/>
  <c r="AF84" i="55"/>
  <c r="AE84" i="55"/>
  <c r="L84" i="55" s="1"/>
  <c r="AD84" i="55"/>
  <c r="E84" i="55" s="1"/>
  <c r="AC84" i="55"/>
  <c r="X84" i="55"/>
  <c r="W84" i="55" s="1"/>
  <c r="V84" i="55"/>
  <c r="U84" i="55" s="1"/>
  <c r="T84" i="55"/>
  <c r="S84" i="55" s="1"/>
  <c r="R84" i="55"/>
  <c r="Q84" i="55" s="1"/>
  <c r="P84" i="55"/>
  <c r="O84" i="55" s="1"/>
  <c r="N84" i="55"/>
  <c r="M84" i="55" s="1"/>
  <c r="K84" i="55"/>
  <c r="I84" i="55"/>
  <c r="H84" i="55" s="1"/>
  <c r="G84" i="55"/>
  <c r="F84" i="55" s="1"/>
  <c r="D84" i="55"/>
  <c r="AL83" i="55"/>
  <c r="AK83" i="55"/>
  <c r="AJ83" i="55"/>
  <c r="AI83" i="55"/>
  <c r="AH83" i="55"/>
  <c r="AG83" i="55"/>
  <c r="AF83" i="55"/>
  <c r="AE83" i="55"/>
  <c r="L83" i="55" s="1"/>
  <c r="AD83" i="55"/>
  <c r="E83" i="55" s="1"/>
  <c r="AC83" i="55"/>
  <c r="X83" i="55"/>
  <c r="W83" i="55" s="1"/>
  <c r="V83" i="55"/>
  <c r="U83" i="55" s="1"/>
  <c r="T83" i="55"/>
  <c r="S83" i="55" s="1"/>
  <c r="R83" i="55"/>
  <c r="Q83" i="55" s="1"/>
  <c r="P83" i="55"/>
  <c r="O83" i="55" s="1"/>
  <c r="N83" i="55"/>
  <c r="M83" i="55" s="1"/>
  <c r="K83" i="55"/>
  <c r="I83" i="55"/>
  <c r="H83" i="55" s="1"/>
  <c r="G83" i="55"/>
  <c r="F83" i="55" s="1"/>
  <c r="D83" i="55"/>
  <c r="AL82" i="55"/>
  <c r="AK82" i="55"/>
  <c r="AJ82" i="55"/>
  <c r="AI82" i="55"/>
  <c r="AH82" i="55"/>
  <c r="AG82" i="55"/>
  <c r="AF82" i="55"/>
  <c r="AE82" i="55"/>
  <c r="L82" i="55" s="1"/>
  <c r="AD82" i="55"/>
  <c r="E82" i="55" s="1"/>
  <c r="AC82" i="55"/>
  <c r="X82" i="55"/>
  <c r="W82" i="55" s="1"/>
  <c r="V82" i="55"/>
  <c r="U82" i="55" s="1"/>
  <c r="T82" i="55"/>
  <c r="S82" i="55" s="1"/>
  <c r="R82" i="55"/>
  <c r="Q82" i="55" s="1"/>
  <c r="P82" i="55"/>
  <c r="O82" i="55" s="1"/>
  <c r="N82" i="55"/>
  <c r="M82" i="55" s="1"/>
  <c r="K82" i="55"/>
  <c r="I82" i="55"/>
  <c r="H82" i="55" s="1"/>
  <c r="G82" i="55"/>
  <c r="F82" i="55" s="1"/>
  <c r="D82" i="55"/>
  <c r="AL81" i="55"/>
  <c r="AK81" i="55"/>
  <c r="AJ81" i="55"/>
  <c r="AI81" i="55"/>
  <c r="AH81" i="55"/>
  <c r="AG81" i="55"/>
  <c r="AF81" i="55"/>
  <c r="AE81" i="55"/>
  <c r="L81" i="55" s="1"/>
  <c r="AD81" i="55"/>
  <c r="E81" i="55" s="1"/>
  <c r="AC81" i="55"/>
  <c r="X81" i="55"/>
  <c r="W81" i="55" s="1"/>
  <c r="V81" i="55"/>
  <c r="U81" i="55" s="1"/>
  <c r="T81" i="55"/>
  <c r="S81" i="55" s="1"/>
  <c r="R81" i="55"/>
  <c r="Q81" i="55" s="1"/>
  <c r="P81" i="55"/>
  <c r="O81" i="55" s="1"/>
  <c r="N81" i="55"/>
  <c r="M81" i="55" s="1"/>
  <c r="K81" i="55"/>
  <c r="I81" i="55"/>
  <c r="H81" i="55" s="1"/>
  <c r="G81" i="55"/>
  <c r="F81" i="55" s="1"/>
  <c r="D81" i="55"/>
  <c r="AL80" i="55"/>
  <c r="AK80" i="55"/>
  <c r="AJ80" i="55"/>
  <c r="AI80" i="55"/>
  <c r="AH80" i="55"/>
  <c r="AG80" i="55"/>
  <c r="AF80" i="55"/>
  <c r="AE80" i="55"/>
  <c r="L80" i="55" s="1"/>
  <c r="AD80" i="55"/>
  <c r="E80" i="55" s="1"/>
  <c r="AC80" i="55"/>
  <c r="X80" i="55"/>
  <c r="W80" i="55" s="1"/>
  <c r="V80" i="55"/>
  <c r="U80" i="55" s="1"/>
  <c r="T80" i="55"/>
  <c r="S80" i="55" s="1"/>
  <c r="R80" i="55"/>
  <c r="Q80" i="55" s="1"/>
  <c r="P80" i="55"/>
  <c r="O80" i="55" s="1"/>
  <c r="N80" i="55"/>
  <c r="M80" i="55" s="1"/>
  <c r="K80" i="55"/>
  <c r="I80" i="55"/>
  <c r="H80" i="55" s="1"/>
  <c r="G80" i="55"/>
  <c r="F80" i="55" s="1"/>
  <c r="D80" i="55"/>
  <c r="AL79" i="55"/>
  <c r="AK79" i="55"/>
  <c r="AJ79" i="55"/>
  <c r="AI79" i="55"/>
  <c r="AH79" i="55"/>
  <c r="AG79" i="55"/>
  <c r="AF79" i="55"/>
  <c r="AE79" i="55"/>
  <c r="L79" i="55" s="1"/>
  <c r="AD79" i="55"/>
  <c r="E79" i="55" s="1"/>
  <c r="AC79" i="55"/>
  <c r="X79" i="55"/>
  <c r="W79" i="55" s="1"/>
  <c r="V79" i="55"/>
  <c r="U79" i="55" s="1"/>
  <c r="T79" i="55"/>
  <c r="S79" i="55" s="1"/>
  <c r="R79" i="55"/>
  <c r="Q79" i="55" s="1"/>
  <c r="P79" i="55"/>
  <c r="O79" i="55" s="1"/>
  <c r="N79" i="55"/>
  <c r="M79" i="55" s="1"/>
  <c r="K79" i="55"/>
  <c r="I79" i="55"/>
  <c r="H79" i="55" s="1"/>
  <c r="G79" i="55"/>
  <c r="F79" i="55" s="1"/>
  <c r="D79" i="55"/>
  <c r="AL78" i="55"/>
  <c r="AK78" i="55"/>
  <c r="AJ78" i="55"/>
  <c r="AI78" i="55"/>
  <c r="AH78" i="55"/>
  <c r="AG78" i="55"/>
  <c r="AF78" i="55"/>
  <c r="AE78" i="55"/>
  <c r="L78" i="55" s="1"/>
  <c r="AD78" i="55"/>
  <c r="E78" i="55" s="1"/>
  <c r="AC78" i="55"/>
  <c r="X78" i="55"/>
  <c r="W78" i="55" s="1"/>
  <c r="V78" i="55"/>
  <c r="U78" i="55" s="1"/>
  <c r="T78" i="55"/>
  <c r="S78" i="55" s="1"/>
  <c r="R78" i="55"/>
  <c r="Q78" i="55" s="1"/>
  <c r="P78" i="55"/>
  <c r="O78" i="55" s="1"/>
  <c r="N78" i="55"/>
  <c r="M78" i="55" s="1"/>
  <c r="K78" i="55"/>
  <c r="I78" i="55"/>
  <c r="H78" i="55" s="1"/>
  <c r="G78" i="55"/>
  <c r="F78" i="55" s="1"/>
  <c r="D78" i="55"/>
  <c r="AL77" i="55"/>
  <c r="AK77" i="55"/>
  <c r="AJ77" i="55"/>
  <c r="AI77" i="55"/>
  <c r="AH77" i="55"/>
  <c r="AG77" i="55"/>
  <c r="AF77" i="55"/>
  <c r="AE77" i="55"/>
  <c r="L77" i="55" s="1"/>
  <c r="AD77" i="55"/>
  <c r="E77" i="55" s="1"/>
  <c r="AC77" i="55"/>
  <c r="X77" i="55"/>
  <c r="W77" i="55" s="1"/>
  <c r="V77" i="55"/>
  <c r="U77" i="55" s="1"/>
  <c r="T77" i="55"/>
  <c r="S77" i="55" s="1"/>
  <c r="R77" i="55"/>
  <c r="Q77" i="55" s="1"/>
  <c r="P77" i="55"/>
  <c r="O77" i="55" s="1"/>
  <c r="N77" i="55"/>
  <c r="M77" i="55" s="1"/>
  <c r="K77" i="55"/>
  <c r="I77" i="55"/>
  <c r="H77" i="55" s="1"/>
  <c r="G77" i="55"/>
  <c r="F77" i="55" s="1"/>
  <c r="D77" i="55"/>
  <c r="AL76" i="55"/>
  <c r="AK76" i="55"/>
  <c r="AJ76" i="55"/>
  <c r="AI76" i="55"/>
  <c r="AH76" i="55"/>
  <c r="AG76" i="55"/>
  <c r="AF76" i="55"/>
  <c r="AE76" i="55"/>
  <c r="L76" i="55" s="1"/>
  <c r="AD76" i="55"/>
  <c r="E76" i="55" s="1"/>
  <c r="AC76" i="55"/>
  <c r="X76" i="55"/>
  <c r="W76" i="55" s="1"/>
  <c r="V76" i="55"/>
  <c r="U76" i="55" s="1"/>
  <c r="T76" i="55"/>
  <c r="S76" i="55" s="1"/>
  <c r="R76" i="55"/>
  <c r="Q76" i="55" s="1"/>
  <c r="P76" i="55"/>
  <c r="O76" i="55" s="1"/>
  <c r="N76" i="55"/>
  <c r="M76" i="55" s="1"/>
  <c r="K76" i="55"/>
  <c r="I76" i="55"/>
  <c r="H76" i="55" s="1"/>
  <c r="G76" i="55"/>
  <c r="F76" i="55" s="1"/>
  <c r="D76" i="55"/>
  <c r="AL75" i="55"/>
  <c r="AK75" i="55"/>
  <c r="AJ75" i="55"/>
  <c r="AI75" i="55"/>
  <c r="AH75" i="55"/>
  <c r="AG75" i="55"/>
  <c r="AF75" i="55"/>
  <c r="AE75" i="55"/>
  <c r="L75" i="55" s="1"/>
  <c r="AD75" i="55"/>
  <c r="E75" i="55" s="1"/>
  <c r="AC75" i="55"/>
  <c r="X75" i="55"/>
  <c r="W75" i="55" s="1"/>
  <c r="V75" i="55"/>
  <c r="U75" i="55" s="1"/>
  <c r="T75" i="55"/>
  <c r="S75" i="55" s="1"/>
  <c r="R75" i="55"/>
  <c r="Q75" i="55" s="1"/>
  <c r="P75" i="55"/>
  <c r="O75" i="55" s="1"/>
  <c r="N75" i="55"/>
  <c r="M75" i="55" s="1"/>
  <c r="K75" i="55"/>
  <c r="I75" i="55"/>
  <c r="H75" i="55" s="1"/>
  <c r="G75" i="55"/>
  <c r="F75" i="55" s="1"/>
  <c r="D75" i="55"/>
  <c r="AL74" i="55"/>
  <c r="AK74" i="55"/>
  <c r="AJ74" i="55"/>
  <c r="AI74" i="55"/>
  <c r="AH74" i="55"/>
  <c r="AG74" i="55"/>
  <c r="AF74" i="55"/>
  <c r="AE74" i="55"/>
  <c r="L74" i="55" s="1"/>
  <c r="AD74" i="55"/>
  <c r="E74" i="55" s="1"/>
  <c r="AC74" i="55"/>
  <c r="X74" i="55"/>
  <c r="W74" i="55" s="1"/>
  <c r="V74" i="55"/>
  <c r="U74" i="55" s="1"/>
  <c r="T74" i="55"/>
  <c r="S74" i="55" s="1"/>
  <c r="R74" i="55"/>
  <c r="Q74" i="55" s="1"/>
  <c r="P74" i="55"/>
  <c r="O74" i="55" s="1"/>
  <c r="N74" i="55"/>
  <c r="M74" i="55" s="1"/>
  <c r="K74" i="55"/>
  <c r="I74" i="55"/>
  <c r="H74" i="55" s="1"/>
  <c r="G74" i="55"/>
  <c r="F74" i="55" s="1"/>
  <c r="D74" i="55"/>
  <c r="AL73" i="55"/>
  <c r="AK73" i="55"/>
  <c r="AJ73" i="55"/>
  <c r="AI73" i="55"/>
  <c r="AH73" i="55"/>
  <c r="AG73" i="55"/>
  <c r="AF73" i="55"/>
  <c r="AE73" i="55"/>
  <c r="L73" i="55" s="1"/>
  <c r="AD73" i="55"/>
  <c r="E73" i="55" s="1"/>
  <c r="AC73" i="55"/>
  <c r="X73" i="55"/>
  <c r="W73" i="55" s="1"/>
  <c r="V73" i="55"/>
  <c r="U73" i="55" s="1"/>
  <c r="T73" i="55"/>
  <c r="S73" i="55" s="1"/>
  <c r="R73" i="55"/>
  <c r="Q73" i="55" s="1"/>
  <c r="P73" i="55"/>
  <c r="O73" i="55" s="1"/>
  <c r="N73" i="55"/>
  <c r="M73" i="55" s="1"/>
  <c r="K73" i="55"/>
  <c r="I73" i="55"/>
  <c r="H73" i="55" s="1"/>
  <c r="G73" i="55"/>
  <c r="F73" i="55" s="1"/>
  <c r="D73" i="55"/>
  <c r="AL72" i="55"/>
  <c r="AK72" i="55"/>
  <c r="AJ72" i="55"/>
  <c r="AI72" i="55"/>
  <c r="AH72" i="55"/>
  <c r="AG72" i="55"/>
  <c r="AF72" i="55"/>
  <c r="AE72" i="55"/>
  <c r="L72" i="55" s="1"/>
  <c r="AD72" i="55"/>
  <c r="E72" i="55" s="1"/>
  <c r="AC72" i="55"/>
  <c r="X72" i="55"/>
  <c r="W72" i="55" s="1"/>
  <c r="V72" i="55"/>
  <c r="U72" i="55" s="1"/>
  <c r="T72" i="55"/>
  <c r="S72" i="55" s="1"/>
  <c r="R72" i="55"/>
  <c r="Q72" i="55" s="1"/>
  <c r="P72" i="55"/>
  <c r="O72" i="55" s="1"/>
  <c r="N72" i="55"/>
  <c r="M72" i="55" s="1"/>
  <c r="K72" i="55"/>
  <c r="I72" i="55"/>
  <c r="H72" i="55" s="1"/>
  <c r="G72" i="55"/>
  <c r="F72" i="55" s="1"/>
  <c r="D72" i="55"/>
  <c r="AL71" i="55"/>
  <c r="AK71" i="55"/>
  <c r="AJ71" i="55"/>
  <c r="AI71" i="55"/>
  <c r="AH71" i="55"/>
  <c r="AG71" i="55"/>
  <c r="AF71" i="55"/>
  <c r="AE71" i="55"/>
  <c r="L71" i="55" s="1"/>
  <c r="AD71" i="55"/>
  <c r="E71" i="55" s="1"/>
  <c r="AC71" i="55"/>
  <c r="X71" i="55"/>
  <c r="W71" i="55" s="1"/>
  <c r="V71" i="55"/>
  <c r="U71" i="55" s="1"/>
  <c r="T71" i="55"/>
  <c r="S71" i="55" s="1"/>
  <c r="R71" i="55"/>
  <c r="Q71" i="55" s="1"/>
  <c r="P71" i="55"/>
  <c r="O71" i="55" s="1"/>
  <c r="N71" i="55"/>
  <c r="M71" i="55" s="1"/>
  <c r="K71" i="55"/>
  <c r="I71" i="55"/>
  <c r="H71" i="55" s="1"/>
  <c r="G71" i="55"/>
  <c r="F71" i="55" s="1"/>
  <c r="D71" i="55"/>
  <c r="AL70" i="55"/>
  <c r="AK70" i="55"/>
  <c r="AJ70" i="55"/>
  <c r="AI70" i="55"/>
  <c r="AH70" i="55"/>
  <c r="AG70" i="55"/>
  <c r="AF70" i="55"/>
  <c r="AE70" i="55"/>
  <c r="L70" i="55" s="1"/>
  <c r="AD70" i="55"/>
  <c r="E70" i="55" s="1"/>
  <c r="AC70" i="55"/>
  <c r="X70" i="55"/>
  <c r="W70" i="55" s="1"/>
  <c r="V70" i="55"/>
  <c r="U70" i="55" s="1"/>
  <c r="T70" i="55"/>
  <c r="S70" i="55" s="1"/>
  <c r="R70" i="55"/>
  <c r="Q70" i="55" s="1"/>
  <c r="P70" i="55"/>
  <c r="O70" i="55" s="1"/>
  <c r="N70" i="55"/>
  <c r="M70" i="55" s="1"/>
  <c r="K70" i="55"/>
  <c r="I70" i="55"/>
  <c r="H70" i="55" s="1"/>
  <c r="G70" i="55"/>
  <c r="F70" i="55" s="1"/>
  <c r="D70" i="55"/>
  <c r="AL69" i="55"/>
  <c r="AK69" i="55"/>
  <c r="AJ69" i="55"/>
  <c r="AI69" i="55"/>
  <c r="AH69" i="55"/>
  <c r="AG69" i="55"/>
  <c r="AF69" i="55"/>
  <c r="AE69" i="55"/>
  <c r="L69" i="55" s="1"/>
  <c r="AD69" i="55"/>
  <c r="E69" i="55" s="1"/>
  <c r="AC69" i="55"/>
  <c r="X69" i="55"/>
  <c r="W69" i="55" s="1"/>
  <c r="V69" i="55"/>
  <c r="U69" i="55" s="1"/>
  <c r="T69" i="55"/>
  <c r="S69" i="55" s="1"/>
  <c r="R69" i="55"/>
  <c r="Q69" i="55" s="1"/>
  <c r="P69" i="55"/>
  <c r="O69" i="55" s="1"/>
  <c r="N69" i="55"/>
  <c r="M69" i="55" s="1"/>
  <c r="K69" i="55"/>
  <c r="I69" i="55"/>
  <c r="H69" i="55" s="1"/>
  <c r="G69" i="55"/>
  <c r="F69" i="55" s="1"/>
  <c r="D69" i="55"/>
  <c r="AL68" i="55"/>
  <c r="AK68" i="55"/>
  <c r="AJ68" i="55"/>
  <c r="AI68" i="55"/>
  <c r="AH68" i="55"/>
  <c r="AG68" i="55"/>
  <c r="AF68" i="55"/>
  <c r="AE68" i="55"/>
  <c r="L68" i="55" s="1"/>
  <c r="AD68" i="55"/>
  <c r="E68" i="55" s="1"/>
  <c r="AC68" i="55"/>
  <c r="X68" i="55"/>
  <c r="W68" i="55" s="1"/>
  <c r="V68" i="55"/>
  <c r="U68" i="55" s="1"/>
  <c r="T68" i="55"/>
  <c r="S68" i="55" s="1"/>
  <c r="R68" i="55"/>
  <c r="Q68" i="55" s="1"/>
  <c r="P68" i="55"/>
  <c r="O68" i="55" s="1"/>
  <c r="N68" i="55"/>
  <c r="M68" i="55" s="1"/>
  <c r="K68" i="55"/>
  <c r="I68" i="55"/>
  <c r="H68" i="55" s="1"/>
  <c r="G68" i="55"/>
  <c r="F68" i="55" s="1"/>
  <c r="D68" i="55"/>
  <c r="AL67" i="55"/>
  <c r="AK67" i="55"/>
  <c r="AJ67" i="55"/>
  <c r="AI67" i="55"/>
  <c r="AH67" i="55"/>
  <c r="AG67" i="55"/>
  <c r="AF67" i="55"/>
  <c r="AE67" i="55"/>
  <c r="L67" i="55" s="1"/>
  <c r="AD67" i="55"/>
  <c r="E67" i="55" s="1"/>
  <c r="AC67" i="55"/>
  <c r="X67" i="55"/>
  <c r="W67" i="55" s="1"/>
  <c r="V67" i="55"/>
  <c r="U67" i="55" s="1"/>
  <c r="T67" i="55"/>
  <c r="S67" i="55" s="1"/>
  <c r="R67" i="55"/>
  <c r="Q67" i="55" s="1"/>
  <c r="P67" i="55"/>
  <c r="O67" i="55" s="1"/>
  <c r="N67" i="55"/>
  <c r="M67" i="55" s="1"/>
  <c r="K67" i="55"/>
  <c r="I67" i="55"/>
  <c r="H67" i="55" s="1"/>
  <c r="G67" i="55"/>
  <c r="F67" i="55" s="1"/>
  <c r="D67" i="55"/>
  <c r="AL66" i="55"/>
  <c r="AK66" i="55"/>
  <c r="AJ66" i="55"/>
  <c r="AI66" i="55"/>
  <c r="AH66" i="55"/>
  <c r="AG66" i="55"/>
  <c r="AF66" i="55"/>
  <c r="AE66" i="55"/>
  <c r="L66" i="55" s="1"/>
  <c r="AD66" i="55"/>
  <c r="E66" i="55" s="1"/>
  <c r="AC66" i="55"/>
  <c r="X66" i="55"/>
  <c r="W66" i="55" s="1"/>
  <c r="V66" i="55"/>
  <c r="U66" i="55" s="1"/>
  <c r="T66" i="55"/>
  <c r="S66" i="55" s="1"/>
  <c r="R66" i="55"/>
  <c r="Q66" i="55" s="1"/>
  <c r="P66" i="55"/>
  <c r="O66" i="55" s="1"/>
  <c r="N66" i="55"/>
  <c r="M66" i="55" s="1"/>
  <c r="K66" i="55"/>
  <c r="I66" i="55"/>
  <c r="H66" i="55" s="1"/>
  <c r="G66" i="55"/>
  <c r="F66" i="55" s="1"/>
  <c r="D66" i="55"/>
  <c r="AL65" i="55"/>
  <c r="AK65" i="55"/>
  <c r="AJ65" i="55"/>
  <c r="AI65" i="55"/>
  <c r="AH65" i="55"/>
  <c r="AG65" i="55"/>
  <c r="AF65" i="55"/>
  <c r="AE65" i="55"/>
  <c r="L65" i="55" s="1"/>
  <c r="AD65" i="55"/>
  <c r="E65" i="55" s="1"/>
  <c r="AC65" i="55"/>
  <c r="X65" i="55"/>
  <c r="W65" i="55" s="1"/>
  <c r="V65" i="55"/>
  <c r="U65" i="55" s="1"/>
  <c r="T65" i="55"/>
  <c r="S65" i="55" s="1"/>
  <c r="R65" i="55"/>
  <c r="Q65" i="55" s="1"/>
  <c r="P65" i="55"/>
  <c r="O65" i="55" s="1"/>
  <c r="N65" i="55"/>
  <c r="M65" i="55" s="1"/>
  <c r="K65" i="55"/>
  <c r="I65" i="55"/>
  <c r="H65" i="55" s="1"/>
  <c r="G65" i="55"/>
  <c r="F65" i="55" s="1"/>
  <c r="D65" i="55"/>
  <c r="AL64" i="55"/>
  <c r="AK64" i="55"/>
  <c r="AJ64" i="55"/>
  <c r="AI64" i="55"/>
  <c r="AH64" i="55"/>
  <c r="AG64" i="55"/>
  <c r="AF64" i="55"/>
  <c r="AE64" i="55"/>
  <c r="L64" i="55" s="1"/>
  <c r="AD64" i="55"/>
  <c r="E64" i="55" s="1"/>
  <c r="AC64" i="55"/>
  <c r="X64" i="55"/>
  <c r="W64" i="55" s="1"/>
  <c r="V64" i="55"/>
  <c r="U64" i="55" s="1"/>
  <c r="T64" i="55"/>
  <c r="S64" i="55" s="1"/>
  <c r="R64" i="55"/>
  <c r="Q64" i="55" s="1"/>
  <c r="P64" i="55"/>
  <c r="O64" i="55" s="1"/>
  <c r="N64" i="55"/>
  <c r="M64" i="55" s="1"/>
  <c r="K64" i="55"/>
  <c r="I64" i="55"/>
  <c r="H64" i="55" s="1"/>
  <c r="G64" i="55"/>
  <c r="F64" i="55" s="1"/>
  <c r="D64" i="55"/>
  <c r="AL63" i="55"/>
  <c r="AK63" i="55"/>
  <c r="AJ63" i="55"/>
  <c r="AI63" i="55"/>
  <c r="AH63" i="55"/>
  <c r="AG63" i="55"/>
  <c r="AF63" i="55"/>
  <c r="AE63" i="55"/>
  <c r="L63" i="55" s="1"/>
  <c r="AD63" i="55"/>
  <c r="E63" i="55" s="1"/>
  <c r="AC63" i="55"/>
  <c r="X63" i="55"/>
  <c r="W63" i="55" s="1"/>
  <c r="V63" i="55"/>
  <c r="U63" i="55" s="1"/>
  <c r="T63" i="55"/>
  <c r="S63" i="55" s="1"/>
  <c r="R63" i="55"/>
  <c r="Q63" i="55" s="1"/>
  <c r="P63" i="55"/>
  <c r="O63" i="55" s="1"/>
  <c r="N63" i="55"/>
  <c r="M63" i="55" s="1"/>
  <c r="K63" i="55"/>
  <c r="I63" i="55"/>
  <c r="H63" i="55" s="1"/>
  <c r="G63" i="55"/>
  <c r="F63" i="55" s="1"/>
  <c r="D63" i="55"/>
  <c r="AL62" i="55"/>
  <c r="AK62" i="55"/>
  <c r="AJ62" i="55"/>
  <c r="AI62" i="55"/>
  <c r="AH62" i="55"/>
  <c r="AG62" i="55"/>
  <c r="AF62" i="55"/>
  <c r="AE62" i="55"/>
  <c r="L62" i="55" s="1"/>
  <c r="AD62" i="55"/>
  <c r="E62" i="55" s="1"/>
  <c r="AC62" i="55"/>
  <c r="X62" i="55"/>
  <c r="W62" i="55" s="1"/>
  <c r="V62" i="55"/>
  <c r="U62" i="55" s="1"/>
  <c r="T62" i="55"/>
  <c r="S62" i="55" s="1"/>
  <c r="R62" i="55"/>
  <c r="Q62" i="55" s="1"/>
  <c r="P62" i="55"/>
  <c r="O62" i="55" s="1"/>
  <c r="N62" i="55"/>
  <c r="M62" i="55" s="1"/>
  <c r="K62" i="55"/>
  <c r="I62" i="55"/>
  <c r="H62" i="55" s="1"/>
  <c r="G62" i="55"/>
  <c r="F62" i="55" s="1"/>
  <c r="D62" i="55"/>
  <c r="AL61" i="55"/>
  <c r="AK61" i="55"/>
  <c r="AJ61" i="55"/>
  <c r="AI61" i="55"/>
  <c r="AH61" i="55"/>
  <c r="AG61" i="55"/>
  <c r="AF61" i="55"/>
  <c r="AE61" i="55"/>
  <c r="L61" i="55" s="1"/>
  <c r="AD61" i="55"/>
  <c r="E61" i="55" s="1"/>
  <c r="AC61" i="55"/>
  <c r="X61" i="55"/>
  <c r="W61" i="55" s="1"/>
  <c r="V61" i="55"/>
  <c r="U61" i="55" s="1"/>
  <c r="T61" i="55"/>
  <c r="S61" i="55" s="1"/>
  <c r="R61" i="55"/>
  <c r="Q61" i="55" s="1"/>
  <c r="P61" i="55"/>
  <c r="O61" i="55" s="1"/>
  <c r="N61" i="55"/>
  <c r="M61" i="55" s="1"/>
  <c r="K61" i="55"/>
  <c r="I61" i="55"/>
  <c r="H61" i="55" s="1"/>
  <c r="G61" i="55"/>
  <c r="F61" i="55" s="1"/>
  <c r="D61" i="55"/>
  <c r="AL60" i="55"/>
  <c r="AK60" i="55"/>
  <c r="AJ60" i="55"/>
  <c r="AI60" i="55"/>
  <c r="AH60" i="55"/>
  <c r="AG60" i="55"/>
  <c r="AF60" i="55"/>
  <c r="AE60" i="55"/>
  <c r="L60" i="55" s="1"/>
  <c r="AD60" i="55"/>
  <c r="E60" i="55" s="1"/>
  <c r="AC60" i="55"/>
  <c r="X60" i="55"/>
  <c r="W60" i="55" s="1"/>
  <c r="V60" i="55"/>
  <c r="U60" i="55" s="1"/>
  <c r="T60" i="55"/>
  <c r="S60" i="55" s="1"/>
  <c r="R60" i="55"/>
  <c r="Q60" i="55" s="1"/>
  <c r="P60" i="55"/>
  <c r="O60" i="55" s="1"/>
  <c r="N60" i="55"/>
  <c r="M60" i="55" s="1"/>
  <c r="K60" i="55"/>
  <c r="I60" i="55"/>
  <c r="H60" i="55" s="1"/>
  <c r="G60" i="55"/>
  <c r="F60" i="55" s="1"/>
  <c r="D60" i="55"/>
  <c r="AL59" i="55"/>
  <c r="AK59" i="55"/>
  <c r="AJ59" i="55"/>
  <c r="AI59" i="55"/>
  <c r="AH59" i="55"/>
  <c r="AG59" i="55"/>
  <c r="AF59" i="55"/>
  <c r="AE59" i="55"/>
  <c r="L59" i="55" s="1"/>
  <c r="AD59" i="55"/>
  <c r="E59" i="55" s="1"/>
  <c r="AC59" i="55"/>
  <c r="X59" i="55"/>
  <c r="W59" i="55" s="1"/>
  <c r="V59" i="55"/>
  <c r="U59" i="55" s="1"/>
  <c r="T59" i="55"/>
  <c r="S59" i="55" s="1"/>
  <c r="R59" i="55"/>
  <c r="Q59" i="55" s="1"/>
  <c r="P59" i="55"/>
  <c r="O59" i="55" s="1"/>
  <c r="N59" i="55"/>
  <c r="M59" i="55" s="1"/>
  <c r="K59" i="55"/>
  <c r="I59" i="55"/>
  <c r="H59" i="55" s="1"/>
  <c r="G59" i="55"/>
  <c r="F59" i="55" s="1"/>
  <c r="D59" i="55"/>
  <c r="AL58" i="55"/>
  <c r="AK58" i="55"/>
  <c r="AJ58" i="55"/>
  <c r="AI58" i="55"/>
  <c r="AH58" i="55"/>
  <c r="AG58" i="55"/>
  <c r="AF58" i="55"/>
  <c r="AE58" i="55"/>
  <c r="L58" i="55" s="1"/>
  <c r="AD58" i="55"/>
  <c r="E58" i="55" s="1"/>
  <c r="AC58" i="55"/>
  <c r="X58" i="55"/>
  <c r="W58" i="55" s="1"/>
  <c r="V58" i="55"/>
  <c r="U58" i="55" s="1"/>
  <c r="T58" i="55"/>
  <c r="S58" i="55" s="1"/>
  <c r="R58" i="55"/>
  <c r="Q58" i="55" s="1"/>
  <c r="P58" i="55"/>
  <c r="O58" i="55" s="1"/>
  <c r="N58" i="55"/>
  <c r="M58" i="55" s="1"/>
  <c r="K58" i="55"/>
  <c r="I58" i="55"/>
  <c r="H58" i="55" s="1"/>
  <c r="G58" i="55"/>
  <c r="F58" i="55" s="1"/>
  <c r="D58" i="55"/>
  <c r="AL57" i="55"/>
  <c r="AK57" i="55"/>
  <c r="AJ57" i="55"/>
  <c r="AI57" i="55"/>
  <c r="AH57" i="55"/>
  <c r="AG57" i="55"/>
  <c r="AF57" i="55"/>
  <c r="AE57" i="55"/>
  <c r="L57" i="55" s="1"/>
  <c r="AD57" i="55"/>
  <c r="E57" i="55" s="1"/>
  <c r="AC57" i="55"/>
  <c r="X57" i="55"/>
  <c r="W57" i="55" s="1"/>
  <c r="V57" i="55"/>
  <c r="U57" i="55" s="1"/>
  <c r="T57" i="55"/>
  <c r="S57" i="55" s="1"/>
  <c r="R57" i="55"/>
  <c r="Q57" i="55" s="1"/>
  <c r="P57" i="55"/>
  <c r="O57" i="55" s="1"/>
  <c r="N57" i="55"/>
  <c r="M57" i="55" s="1"/>
  <c r="K57" i="55"/>
  <c r="I57" i="55"/>
  <c r="H57" i="55" s="1"/>
  <c r="G57" i="55"/>
  <c r="F57" i="55" s="1"/>
  <c r="D57" i="55"/>
  <c r="AL56" i="55"/>
  <c r="AK56" i="55"/>
  <c r="AJ56" i="55"/>
  <c r="AI56" i="55"/>
  <c r="AH56" i="55"/>
  <c r="AG56" i="55"/>
  <c r="AF56" i="55"/>
  <c r="AE56" i="55"/>
  <c r="L56" i="55" s="1"/>
  <c r="AD56" i="55"/>
  <c r="E56" i="55" s="1"/>
  <c r="AC56" i="55"/>
  <c r="X56" i="55"/>
  <c r="W56" i="55" s="1"/>
  <c r="V56" i="55"/>
  <c r="U56" i="55" s="1"/>
  <c r="T56" i="55"/>
  <c r="S56" i="55" s="1"/>
  <c r="R56" i="55"/>
  <c r="Q56" i="55" s="1"/>
  <c r="P56" i="55"/>
  <c r="O56" i="55" s="1"/>
  <c r="N56" i="55"/>
  <c r="M56" i="55" s="1"/>
  <c r="K56" i="55"/>
  <c r="I56" i="55"/>
  <c r="H56" i="55" s="1"/>
  <c r="G56" i="55"/>
  <c r="F56" i="55" s="1"/>
  <c r="D56" i="55"/>
  <c r="AL55" i="55"/>
  <c r="AK55" i="55"/>
  <c r="AJ55" i="55"/>
  <c r="AI55" i="55"/>
  <c r="AH55" i="55"/>
  <c r="AG55" i="55"/>
  <c r="AF55" i="55"/>
  <c r="AE55" i="55"/>
  <c r="L55" i="55" s="1"/>
  <c r="AD55" i="55"/>
  <c r="E55" i="55" s="1"/>
  <c r="AC55" i="55"/>
  <c r="X55" i="55"/>
  <c r="W55" i="55" s="1"/>
  <c r="V55" i="55"/>
  <c r="U55" i="55" s="1"/>
  <c r="T55" i="55"/>
  <c r="S55" i="55" s="1"/>
  <c r="R55" i="55"/>
  <c r="Q55" i="55" s="1"/>
  <c r="P55" i="55"/>
  <c r="O55" i="55" s="1"/>
  <c r="N55" i="55"/>
  <c r="M55" i="55" s="1"/>
  <c r="K55" i="55"/>
  <c r="I55" i="55"/>
  <c r="H55" i="55" s="1"/>
  <c r="G55" i="55"/>
  <c r="F55" i="55" s="1"/>
  <c r="D55" i="55"/>
  <c r="AL54" i="55"/>
  <c r="AK54" i="55"/>
  <c r="AJ54" i="55"/>
  <c r="AI54" i="55"/>
  <c r="AH54" i="55"/>
  <c r="AG54" i="55"/>
  <c r="AF54" i="55"/>
  <c r="AE54" i="55"/>
  <c r="L54" i="55" s="1"/>
  <c r="AD54" i="55"/>
  <c r="E54" i="55" s="1"/>
  <c r="AC54" i="55"/>
  <c r="X54" i="55"/>
  <c r="W54" i="55" s="1"/>
  <c r="V54" i="55"/>
  <c r="U54" i="55" s="1"/>
  <c r="T54" i="55"/>
  <c r="S54" i="55" s="1"/>
  <c r="R54" i="55"/>
  <c r="Q54" i="55" s="1"/>
  <c r="P54" i="55"/>
  <c r="O54" i="55" s="1"/>
  <c r="N54" i="55"/>
  <c r="M54" i="55" s="1"/>
  <c r="K54" i="55"/>
  <c r="I54" i="55"/>
  <c r="H54" i="55" s="1"/>
  <c r="G54" i="55"/>
  <c r="F54" i="55" s="1"/>
  <c r="D54" i="55"/>
  <c r="AL53" i="55"/>
  <c r="AK53" i="55"/>
  <c r="AJ53" i="55"/>
  <c r="AI53" i="55"/>
  <c r="AH53" i="55"/>
  <c r="AG53" i="55"/>
  <c r="AF53" i="55"/>
  <c r="AE53" i="55"/>
  <c r="L53" i="55" s="1"/>
  <c r="AD53" i="55"/>
  <c r="E53" i="55" s="1"/>
  <c r="AC53" i="55"/>
  <c r="X53" i="55"/>
  <c r="W53" i="55" s="1"/>
  <c r="V53" i="55"/>
  <c r="U53" i="55" s="1"/>
  <c r="T53" i="55"/>
  <c r="S53" i="55" s="1"/>
  <c r="R53" i="55"/>
  <c r="Q53" i="55" s="1"/>
  <c r="P53" i="55"/>
  <c r="O53" i="55" s="1"/>
  <c r="N53" i="55"/>
  <c r="M53" i="55" s="1"/>
  <c r="K53" i="55"/>
  <c r="I53" i="55"/>
  <c r="H53" i="55" s="1"/>
  <c r="G53" i="55"/>
  <c r="F53" i="55" s="1"/>
  <c r="D53" i="55"/>
  <c r="AL52" i="55"/>
  <c r="AK52" i="55"/>
  <c r="AJ52" i="55"/>
  <c r="AI52" i="55"/>
  <c r="AH52" i="55"/>
  <c r="AG52" i="55"/>
  <c r="AF52" i="55"/>
  <c r="AE52" i="55"/>
  <c r="L52" i="55" s="1"/>
  <c r="AD52" i="55"/>
  <c r="E52" i="55" s="1"/>
  <c r="AC52" i="55"/>
  <c r="X52" i="55"/>
  <c r="W52" i="55" s="1"/>
  <c r="V52" i="55"/>
  <c r="U52" i="55" s="1"/>
  <c r="T52" i="55"/>
  <c r="S52" i="55" s="1"/>
  <c r="R52" i="55"/>
  <c r="Q52" i="55" s="1"/>
  <c r="P52" i="55"/>
  <c r="O52" i="55" s="1"/>
  <c r="N52" i="55"/>
  <c r="M52" i="55" s="1"/>
  <c r="K52" i="55"/>
  <c r="I52" i="55"/>
  <c r="H52" i="55" s="1"/>
  <c r="G52" i="55"/>
  <c r="F52" i="55" s="1"/>
  <c r="D52" i="55"/>
  <c r="AL51" i="55"/>
  <c r="AK51" i="55"/>
  <c r="AJ51" i="55"/>
  <c r="AI51" i="55"/>
  <c r="AH51" i="55"/>
  <c r="AG51" i="55"/>
  <c r="AF51" i="55"/>
  <c r="AE51" i="55"/>
  <c r="L51" i="55" s="1"/>
  <c r="AD51" i="55"/>
  <c r="E51" i="55" s="1"/>
  <c r="AC51" i="55"/>
  <c r="X51" i="55"/>
  <c r="W51" i="55" s="1"/>
  <c r="V51" i="55"/>
  <c r="U51" i="55" s="1"/>
  <c r="T51" i="55"/>
  <c r="S51" i="55" s="1"/>
  <c r="R51" i="55"/>
  <c r="Q51" i="55" s="1"/>
  <c r="P51" i="55"/>
  <c r="O51" i="55" s="1"/>
  <c r="N51" i="55"/>
  <c r="M51" i="55" s="1"/>
  <c r="K51" i="55"/>
  <c r="I51" i="55"/>
  <c r="H51" i="55" s="1"/>
  <c r="G51" i="55"/>
  <c r="F51" i="55" s="1"/>
  <c r="D51" i="55"/>
  <c r="AL50" i="55"/>
  <c r="AK50" i="55"/>
  <c r="AJ50" i="55"/>
  <c r="AI50" i="55"/>
  <c r="AH50" i="55"/>
  <c r="AG50" i="55"/>
  <c r="AF50" i="55"/>
  <c r="AE50" i="55"/>
  <c r="L50" i="55" s="1"/>
  <c r="AD50" i="55"/>
  <c r="E50" i="55" s="1"/>
  <c r="AC50" i="55"/>
  <c r="X50" i="55"/>
  <c r="W50" i="55" s="1"/>
  <c r="V50" i="55"/>
  <c r="U50" i="55" s="1"/>
  <c r="T50" i="55"/>
  <c r="S50" i="55" s="1"/>
  <c r="R50" i="55"/>
  <c r="Q50" i="55" s="1"/>
  <c r="P50" i="55"/>
  <c r="O50" i="55" s="1"/>
  <c r="N50" i="55"/>
  <c r="M50" i="55" s="1"/>
  <c r="K50" i="55"/>
  <c r="I50" i="55"/>
  <c r="H50" i="55" s="1"/>
  <c r="G50" i="55"/>
  <c r="F50" i="55" s="1"/>
  <c r="D50" i="55"/>
  <c r="AL49" i="55"/>
  <c r="AK49" i="55"/>
  <c r="AJ49" i="55"/>
  <c r="AI49" i="55"/>
  <c r="AH49" i="55"/>
  <c r="AG49" i="55"/>
  <c r="AF49" i="55"/>
  <c r="AE49" i="55"/>
  <c r="L49" i="55" s="1"/>
  <c r="AD49" i="55"/>
  <c r="E49" i="55" s="1"/>
  <c r="AC49" i="55"/>
  <c r="X49" i="55"/>
  <c r="W49" i="55" s="1"/>
  <c r="V49" i="55"/>
  <c r="U49" i="55" s="1"/>
  <c r="T49" i="55"/>
  <c r="S49" i="55" s="1"/>
  <c r="R49" i="55"/>
  <c r="Q49" i="55" s="1"/>
  <c r="P49" i="55"/>
  <c r="O49" i="55" s="1"/>
  <c r="N49" i="55"/>
  <c r="M49" i="55" s="1"/>
  <c r="K49" i="55"/>
  <c r="I49" i="55"/>
  <c r="H49" i="55" s="1"/>
  <c r="G49" i="55"/>
  <c r="F49" i="55" s="1"/>
  <c r="D49" i="55"/>
  <c r="AL48" i="55"/>
  <c r="AK48" i="55"/>
  <c r="AJ48" i="55"/>
  <c r="AI48" i="55"/>
  <c r="AH48" i="55"/>
  <c r="AG48" i="55"/>
  <c r="AF48" i="55"/>
  <c r="AE48" i="55"/>
  <c r="L48" i="55" s="1"/>
  <c r="AD48" i="55"/>
  <c r="E48" i="55" s="1"/>
  <c r="AC48" i="55"/>
  <c r="X48" i="55"/>
  <c r="W48" i="55" s="1"/>
  <c r="V48" i="55"/>
  <c r="U48" i="55" s="1"/>
  <c r="T48" i="55"/>
  <c r="S48" i="55" s="1"/>
  <c r="R48" i="55"/>
  <c r="Q48" i="55" s="1"/>
  <c r="P48" i="55"/>
  <c r="O48" i="55" s="1"/>
  <c r="N48" i="55"/>
  <c r="M48" i="55" s="1"/>
  <c r="K48" i="55"/>
  <c r="I48" i="55"/>
  <c r="H48" i="55" s="1"/>
  <c r="G48" i="55"/>
  <c r="F48" i="55" s="1"/>
  <c r="D48" i="55"/>
  <c r="AL47" i="55"/>
  <c r="AK47" i="55"/>
  <c r="AJ47" i="55"/>
  <c r="AI47" i="55"/>
  <c r="AH47" i="55"/>
  <c r="AG47" i="55"/>
  <c r="AF47" i="55"/>
  <c r="AE47" i="55"/>
  <c r="L47" i="55" s="1"/>
  <c r="AD47" i="55"/>
  <c r="E47" i="55" s="1"/>
  <c r="AC47" i="55"/>
  <c r="X47" i="55"/>
  <c r="W47" i="55" s="1"/>
  <c r="V47" i="55"/>
  <c r="U47" i="55" s="1"/>
  <c r="T47" i="55"/>
  <c r="S47" i="55" s="1"/>
  <c r="R47" i="55"/>
  <c r="Q47" i="55" s="1"/>
  <c r="P47" i="55"/>
  <c r="O47" i="55" s="1"/>
  <c r="N47" i="55"/>
  <c r="M47" i="55" s="1"/>
  <c r="K47" i="55"/>
  <c r="I47" i="55"/>
  <c r="H47" i="55" s="1"/>
  <c r="G47" i="55"/>
  <c r="F47" i="55" s="1"/>
  <c r="D47" i="55"/>
  <c r="AL9" i="55"/>
  <c r="X9" i="55" s="1"/>
  <c r="W9" i="55" s="1"/>
  <c r="AK9" i="55"/>
  <c r="V9" i="55" s="1"/>
  <c r="U9" i="55" s="1"/>
  <c r="AJ9" i="55"/>
  <c r="T9" i="55" s="1"/>
  <c r="S9" i="55" s="1"/>
  <c r="AI9" i="55"/>
  <c r="R9" i="55" s="1"/>
  <c r="Q9" i="55" s="1"/>
  <c r="AH9" i="55"/>
  <c r="P9" i="55" s="1"/>
  <c r="O9" i="55" s="1"/>
  <c r="AG9" i="55"/>
  <c r="N9" i="55" s="1"/>
  <c r="M9" i="55" s="1"/>
  <c r="AE9" i="55"/>
  <c r="L9" i="55" s="1"/>
  <c r="K9" i="55" s="1"/>
  <c r="G9" i="55" s="1"/>
  <c r="AD9" i="55"/>
  <c r="E9" i="55" s="1"/>
  <c r="D9" i="55" s="1"/>
  <c r="AC9" i="55"/>
  <c r="AL8" i="55"/>
  <c r="X8" i="55" s="1"/>
  <c r="W8" i="55" s="1"/>
  <c r="AK8" i="55"/>
  <c r="V8" i="55" s="1"/>
  <c r="U8" i="55" s="1"/>
  <c r="AJ8" i="55"/>
  <c r="T8" i="55" s="1"/>
  <c r="S8" i="55" s="1"/>
  <c r="AI8" i="55"/>
  <c r="R8" i="55" s="1"/>
  <c r="AH8" i="55"/>
  <c r="P8" i="55" s="1"/>
  <c r="O8" i="55" s="1"/>
  <c r="AG8" i="55"/>
  <c r="N8" i="55" s="1"/>
  <c r="AE8" i="55"/>
  <c r="L8" i="55" s="1"/>
  <c r="K8" i="55" s="1"/>
  <c r="G8" i="55" s="1"/>
  <c r="AD8" i="55"/>
  <c r="E8" i="55" s="1"/>
  <c r="D8" i="55" s="1"/>
  <c r="AC8" i="55"/>
  <c r="AL119" i="54"/>
  <c r="AK119" i="54"/>
  <c r="AJ119" i="54"/>
  <c r="AI119" i="54"/>
  <c r="AH119" i="54"/>
  <c r="AG119" i="54"/>
  <c r="AF119" i="54"/>
  <c r="AE119" i="54"/>
  <c r="AD119" i="54"/>
  <c r="AC119" i="54"/>
  <c r="AL118" i="54"/>
  <c r="AK118" i="54"/>
  <c r="AJ118" i="54"/>
  <c r="AI118" i="54"/>
  <c r="AH118" i="54"/>
  <c r="AG118" i="54"/>
  <c r="AF118" i="54"/>
  <c r="AE118" i="54"/>
  <c r="L118" i="54" s="1"/>
  <c r="AD118" i="54"/>
  <c r="E118" i="54" s="1"/>
  <c r="AC118" i="54"/>
  <c r="X118" i="54"/>
  <c r="W118" i="54" s="1"/>
  <c r="V118" i="54"/>
  <c r="U118" i="54" s="1"/>
  <c r="T118" i="54"/>
  <c r="S118" i="54" s="1"/>
  <c r="R118" i="54"/>
  <c r="Q118" i="54" s="1"/>
  <c r="P118" i="54"/>
  <c r="O118" i="54" s="1"/>
  <c r="N118" i="54"/>
  <c r="M118" i="54" s="1"/>
  <c r="K118" i="54"/>
  <c r="I118" i="54"/>
  <c r="H118" i="54" s="1"/>
  <c r="G118" i="54"/>
  <c r="F118" i="54" s="1"/>
  <c r="D118" i="54"/>
  <c r="AL117" i="54"/>
  <c r="AK117" i="54"/>
  <c r="AJ117" i="54"/>
  <c r="AI117" i="54"/>
  <c r="AH117" i="54"/>
  <c r="AG117" i="54"/>
  <c r="AF117" i="54"/>
  <c r="AE117" i="54"/>
  <c r="L117" i="54" s="1"/>
  <c r="AD117" i="54"/>
  <c r="E117" i="54" s="1"/>
  <c r="AC117" i="54"/>
  <c r="X117" i="54"/>
  <c r="W117" i="54" s="1"/>
  <c r="V117" i="54"/>
  <c r="U117" i="54" s="1"/>
  <c r="T117" i="54"/>
  <c r="S117" i="54" s="1"/>
  <c r="R117" i="54"/>
  <c r="Q117" i="54" s="1"/>
  <c r="P117" i="54"/>
  <c r="O117" i="54" s="1"/>
  <c r="N117" i="54"/>
  <c r="M117" i="54" s="1"/>
  <c r="K117" i="54"/>
  <c r="I117" i="54"/>
  <c r="H117" i="54" s="1"/>
  <c r="G117" i="54"/>
  <c r="F117" i="54" s="1"/>
  <c r="D117" i="54"/>
  <c r="AL116" i="54"/>
  <c r="AK116" i="54"/>
  <c r="AJ116" i="54"/>
  <c r="AI116" i="54"/>
  <c r="AH116" i="54"/>
  <c r="AG116" i="54"/>
  <c r="AF116" i="54"/>
  <c r="AE116" i="54"/>
  <c r="L116" i="54" s="1"/>
  <c r="AD116" i="54"/>
  <c r="E116" i="54" s="1"/>
  <c r="AC116" i="54"/>
  <c r="X116" i="54"/>
  <c r="W116" i="54" s="1"/>
  <c r="V116" i="54"/>
  <c r="U116" i="54" s="1"/>
  <c r="T116" i="54"/>
  <c r="S116" i="54" s="1"/>
  <c r="R116" i="54"/>
  <c r="Q116" i="54" s="1"/>
  <c r="P116" i="54"/>
  <c r="O116" i="54" s="1"/>
  <c r="N116" i="54"/>
  <c r="M116" i="54" s="1"/>
  <c r="K116" i="54"/>
  <c r="I116" i="54"/>
  <c r="H116" i="54" s="1"/>
  <c r="G116" i="54"/>
  <c r="F116" i="54" s="1"/>
  <c r="D116" i="54"/>
  <c r="AL115" i="54"/>
  <c r="AK115" i="54"/>
  <c r="AJ115" i="54"/>
  <c r="AI115" i="54"/>
  <c r="AH115" i="54"/>
  <c r="AG115" i="54"/>
  <c r="AF115" i="54"/>
  <c r="AE115" i="54"/>
  <c r="L115" i="54" s="1"/>
  <c r="AD115" i="54"/>
  <c r="E115" i="54" s="1"/>
  <c r="AC115" i="54"/>
  <c r="X115" i="54"/>
  <c r="W115" i="54" s="1"/>
  <c r="V115" i="54"/>
  <c r="U115" i="54" s="1"/>
  <c r="T115" i="54"/>
  <c r="S115" i="54" s="1"/>
  <c r="R115" i="54"/>
  <c r="Q115" i="54" s="1"/>
  <c r="P115" i="54"/>
  <c r="O115" i="54" s="1"/>
  <c r="N115" i="54"/>
  <c r="M115" i="54" s="1"/>
  <c r="K115" i="54"/>
  <c r="I115" i="54"/>
  <c r="H115" i="54" s="1"/>
  <c r="G115" i="54"/>
  <c r="F115" i="54" s="1"/>
  <c r="D115" i="54"/>
  <c r="AL114" i="54"/>
  <c r="AK114" i="54"/>
  <c r="AJ114" i="54"/>
  <c r="AI114" i="54"/>
  <c r="AH114" i="54"/>
  <c r="AG114" i="54"/>
  <c r="AF114" i="54"/>
  <c r="AE114" i="54"/>
  <c r="L114" i="54" s="1"/>
  <c r="AD114" i="54"/>
  <c r="E114" i="54" s="1"/>
  <c r="AC114" i="54"/>
  <c r="X114" i="54"/>
  <c r="W114" i="54" s="1"/>
  <c r="V114" i="54"/>
  <c r="U114" i="54" s="1"/>
  <c r="T114" i="54"/>
  <c r="S114" i="54" s="1"/>
  <c r="R114" i="54"/>
  <c r="Q114" i="54" s="1"/>
  <c r="P114" i="54"/>
  <c r="O114" i="54" s="1"/>
  <c r="N114" i="54"/>
  <c r="M114" i="54" s="1"/>
  <c r="K114" i="54"/>
  <c r="I114" i="54"/>
  <c r="H114" i="54" s="1"/>
  <c r="G114" i="54"/>
  <c r="F114" i="54" s="1"/>
  <c r="D114" i="54"/>
  <c r="AL113" i="54"/>
  <c r="AK113" i="54"/>
  <c r="AJ113" i="54"/>
  <c r="AI113" i="54"/>
  <c r="AH113" i="54"/>
  <c r="AG113" i="54"/>
  <c r="AF113" i="54"/>
  <c r="AE113" i="54"/>
  <c r="L113" i="54" s="1"/>
  <c r="AD113" i="54"/>
  <c r="E113" i="54" s="1"/>
  <c r="AC113" i="54"/>
  <c r="X113" i="54"/>
  <c r="W113" i="54" s="1"/>
  <c r="V113" i="54"/>
  <c r="U113" i="54" s="1"/>
  <c r="T113" i="54"/>
  <c r="S113" i="54" s="1"/>
  <c r="R113" i="54"/>
  <c r="Q113" i="54" s="1"/>
  <c r="P113" i="54"/>
  <c r="O113" i="54" s="1"/>
  <c r="N113" i="54"/>
  <c r="M113" i="54" s="1"/>
  <c r="K113" i="54"/>
  <c r="I113" i="54"/>
  <c r="H113" i="54" s="1"/>
  <c r="G113" i="54"/>
  <c r="F113" i="54" s="1"/>
  <c r="D113" i="54"/>
  <c r="AL112" i="54"/>
  <c r="AK112" i="54"/>
  <c r="AJ112" i="54"/>
  <c r="AI112" i="54"/>
  <c r="R112" i="54" s="1"/>
  <c r="Q112" i="54" s="1"/>
  <c r="AH112" i="54"/>
  <c r="AG112" i="54"/>
  <c r="N112" i="54" s="1"/>
  <c r="M112" i="54" s="1"/>
  <c r="AF112" i="54"/>
  <c r="AE112" i="54"/>
  <c r="L112" i="54" s="1"/>
  <c r="AD112" i="54"/>
  <c r="E112" i="54" s="1"/>
  <c r="D112" i="54" s="1"/>
  <c r="AC112" i="54"/>
  <c r="X112" i="54"/>
  <c r="W112" i="54" s="1"/>
  <c r="V112" i="54"/>
  <c r="U112" i="54" s="1"/>
  <c r="T112" i="54"/>
  <c r="S112" i="54" s="1"/>
  <c r="P112" i="54"/>
  <c r="O112" i="54" s="1"/>
  <c r="K112" i="54"/>
  <c r="G112" i="54" s="1"/>
  <c r="AL111" i="54"/>
  <c r="AK111" i="54"/>
  <c r="AJ111" i="54"/>
  <c r="AI111" i="54"/>
  <c r="AH111" i="54"/>
  <c r="AG111" i="54"/>
  <c r="AF111" i="54"/>
  <c r="AE111" i="54"/>
  <c r="L111" i="54" s="1"/>
  <c r="AD111" i="54"/>
  <c r="E111" i="54" s="1"/>
  <c r="AC111" i="54"/>
  <c r="X111" i="54"/>
  <c r="W111" i="54" s="1"/>
  <c r="V111" i="54"/>
  <c r="U111" i="54" s="1"/>
  <c r="T111" i="54"/>
  <c r="S111" i="54" s="1"/>
  <c r="R111" i="54"/>
  <c r="Q111" i="54" s="1"/>
  <c r="P111" i="54"/>
  <c r="O111" i="54" s="1"/>
  <c r="N111" i="54"/>
  <c r="M111" i="54" s="1"/>
  <c r="K111" i="54"/>
  <c r="I111" i="54"/>
  <c r="H111" i="54" s="1"/>
  <c r="G111" i="54"/>
  <c r="F111" i="54" s="1"/>
  <c r="D111" i="54"/>
  <c r="AL110" i="54"/>
  <c r="AK110" i="54"/>
  <c r="AJ110" i="54"/>
  <c r="AI110" i="54"/>
  <c r="AH110" i="54"/>
  <c r="AG110" i="54"/>
  <c r="AF110" i="54"/>
  <c r="AE110" i="54"/>
  <c r="L110" i="54" s="1"/>
  <c r="AD110" i="54"/>
  <c r="E110" i="54" s="1"/>
  <c r="AC110" i="54"/>
  <c r="X110" i="54"/>
  <c r="W110" i="54" s="1"/>
  <c r="V110" i="54"/>
  <c r="U110" i="54" s="1"/>
  <c r="T110" i="54"/>
  <c r="S110" i="54" s="1"/>
  <c r="R110" i="54"/>
  <c r="Q110" i="54" s="1"/>
  <c r="P110" i="54"/>
  <c r="O110" i="54" s="1"/>
  <c r="N110" i="54"/>
  <c r="M110" i="54" s="1"/>
  <c r="K110" i="54"/>
  <c r="I110" i="54"/>
  <c r="H110" i="54" s="1"/>
  <c r="G110" i="54"/>
  <c r="F110" i="54" s="1"/>
  <c r="D110" i="54"/>
  <c r="AL109" i="54"/>
  <c r="AK109" i="54"/>
  <c r="AJ109" i="54"/>
  <c r="AI109" i="54"/>
  <c r="AH109" i="54"/>
  <c r="AG109" i="54"/>
  <c r="AF109" i="54"/>
  <c r="AE109" i="54"/>
  <c r="L109" i="54" s="1"/>
  <c r="AD109" i="54"/>
  <c r="E109" i="54" s="1"/>
  <c r="AC109" i="54"/>
  <c r="X109" i="54"/>
  <c r="W109" i="54" s="1"/>
  <c r="V109" i="54"/>
  <c r="U109" i="54" s="1"/>
  <c r="T109" i="54"/>
  <c r="S109" i="54" s="1"/>
  <c r="R109" i="54"/>
  <c r="Q109" i="54" s="1"/>
  <c r="P109" i="54"/>
  <c r="O109" i="54" s="1"/>
  <c r="N109" i="54"/>
  <c r="M109" i="54" s="1"/>
  <c r="K109" i="54"/>
  <c r="I109" i="54"/>
  <c r="H109" i="54" s="1"/>
  <c r="G109" i="54"/>
  <c r="F109" i="54" s="1"/>
  <c r="D109" i="54"/>
  <c r="AL108" i="54"/>
  <c r="AK108" i="54"/>
  <c r="AJ108" i="54"/>
  <c r="AI108" i="54"/>
  <c r="AH108" i="54"/>
  <c r="AG108" i="54"/>
  <c r="AF108" i="54"/>
  <c r="AE108" i="54"/>
  <c r="L108" i="54" s="1"/>
  <c r="AD108" i="54"/>
  <c r="E108" i="54" s="1"/>
  <c r="AC108" i="54"/>
  <c r="X108" i="54"/>
  <c r="W108" i="54" s="1"/>
  <c r="V108" i="54"/>
  <c r="U108" i="54" s="1"/>
  <c r="T108" i="54"/>
  <c r="S108" i="54" s="1"/>
  <c r="R108" i="54"/>
  <c r="Q108" i="54" s="1"/>
  <c r="P108" i="54"/>
  <c r="O108" i="54" s="1"/>
  <c r="N108" i="54"/>
  <c r="M108" i="54" s="1"/>
  <c r="K108" i="54"/>
  <c r="I108" i="54"/>
  <c r="H108" i="54" s="1"/>
  <c r="G108" i="54"/>
  <c r="F108" i="54" s="1"/>
  <c r="D108" i="54"/>
  <c r="AL107" i="54"/>
  <c r="AK107" i="54"/>
  <c r="AJ107" i="54"/>
  <c r="AI107" i="54"/>
  <c r="AH107" i="54"/>
  <c r="AG107" i="54"/>
  <c r="AF107" i="54"/>
  <c r="AE107" i="54"/>
  <c r="L107" i="54" s="1"/>
  <c r="AD107" i="54"/>
  <c r="E107" i="54" s="1"/>
  <c r="AC107" i="54"/>
  <c r="X107" i="54"/>
  <c r="W107" i="54" s="1"/>
  <c r="V107" i="54"/>
  <c r="U107" i="54" s="1"/>
  <c r="T107" i="54"/>
  <c r="S107" i="54" s="1"/>
  <c r="R107" i="54"/>
  <c r="Q107" i="54" s="1"/>
  <c r="P107" i="54"/>
  <c r="O107" i="54" s="1"/>
  <c r="N107" i="54"/>
  <c r="M107" i="54" s="1"/>
  <c r="K107" i="54"/>
  <c r="I107" i="54"/>
  <c r="H107" i="54" s="1"/>
  <c r="G107" i="54"/>
  <c r="F107" i="54" s="1"/>
  <c r="D107" i="54"/>
  <c r="AL106" i="54"/>
  <c r="AK106" i="54"/>
  <c r="AJ106" i="54"/>
  <c r="AI106" i="54"/>
  <c r="AH106" i="54"/>
  <c r="AG106" i="54"/>
  <c r="AF106" i="54"/>
  <c r="AE106" i="54"/>
  <c r="L106" i="54" s="1"/>
  <c r="AD106" i="54"/>
  <c r="E106" i="54" s="1"/>
  <c r="AC106" i="54"/>
  <c r="X106" i="54"/>
  <c r="W106" i="54" s="1"/>
  <c r="V106" i="54"/>
  <c r="U106" i="54" s="1"/>
  <c r="T106" i="54"/>
  <c r="S106" i="54" s="1"/>
  <c r="R106" i="54"/>
  <c r="Q106" i="54" s="1"/>
  <c r="P106" i="54"/>
  <c r="O106" i="54" s="1"/>
  <c r="N106" i="54"/>
  <c r="M106" i="54" s="1"/>
  <c r="K106" i="54"/>
  <c r="I106" i="54"/>
  <c r="H106" i="54" s="1"/>
  <c r="G106" i="54"/>
  <c r="F106" i="54" s="1"/>
  <c r="D106" i="54"/>
  <c r="AL105" i="54"/>
  <c r="AK105" i="54"/>
  <c r="AJ105" i="54"/>
  <c r="AI105" i="54"/>
  <c r="AH105" i="54"/>
  <c r="AG105" i="54"/>
  <c r="AF105" i="54"/>
  <c r="AE105" i="54"/>
  <c r="L105" i="54" s="1"/>
  <c r="AD105" i="54"/>
  <c r="E105" i="54" s="1"/>
  <c r="AC105" i="54"/>
  <c r="X105" i="54"/>
  <c r="W105" i="54" s="1"/>
  <c r="V105" i="54"/>
  <c r="U105" i="54" s="1"/>
  <c r="T105" i="54"/>
  <c r="S105" i="54" s="1"/>
  <c r="R105" i="54"/>
  <c r="Q105" i="54" s="1"/>
  <c r="P105" i="54"/>
  <c r="O105" i="54" s="1"/>
  <c r="N105" i="54"/>
  <c r="M105" i="54" s="1"/>
  <c r="K105" i="54"/>
  <c r="I105" i="54"/>
  <c r="H105" i="54" s="1"/>
  <c r="G105" i="54"/>
  <c r="F105" i="54" s="1"/>
  <c r="D105" i="54"/>
  <c r="AL104" i="54"/>
  <c r="AK104" i="54"/>
  <c r="AJ104" i="54"/>
  <c r="AI104" i="54"/>
  <c r="AH104" i="54"/>
  <c r="AG104" i="54"/>
  <c r="AF104" i="54"/>
  <c r="AE104" i="54"/>
  <c r="L104" i="54" s="1"/>
  <c r="AD104" i="54"/>
  <c r="E104" i="54" s="1"/>
  <c r="AC104" i="54"/>
  <c r="X104" i="54"/>
  <c r="W104" i="54" s="1"/>
  <c r="V104" i="54"/>
  <c r="U104" i="54" s="1"/>
  <c r="T104" i="54"/>
  <c r="S104" i="54" s="1"/>
  <c r="R104" i="54"/>
  <c r="Q104" i="54" s="1"/>
  <c r="P104" i="54"/>
  <c r="O104" i="54" s="1"/>
  <c r="N104" i="54"/>
  <c r="M104" i="54" s="1"/>
  <c r="K104" i="54"/>
  <c r="I104" i="54"/>
  <c r="H104" i="54" s="1"/>
  <c r="G104" i="54"/>
  <c r="F104" i="54" s="1"/>
  <c r="D104" i="54"/>
  <c r="AL103" i="54"/>
  <c r="AK103" i="54"/>
  <c r="AJ103" i="54"/>
  <c r="AI103" i="54"/>
  <c r="AH103" i="54"/>
  <c r="AG103" i="54"/>
  <c r="AF103" i="54"/>
  <c r="AE103" i="54"/>
  <c r="L103" i="54" s="1"/>
  <c r="AD103" i="54"/>
  <c r="E103" i="54" s="1"/>
  <c r="AC103" i="54"/>
  <c r="X103" i="54"/>
  <c r="W103" i="54" s="1"/>
  <c r="V103" i="54"/>
  <c r="U103" i="54" s="1"/>
  <c r="T103" i="54"/>
  <c r="S103" i="54" s="1"/>
  <c r="R103" i="54"/>
  <c r="Q103" i="54" s="1"/>
  <c r="P103" i="54"/>
  <c r="O103" i="54" s="1"/>
  <c r="N103" i="54"/>
  <c r="M103" i="54" s="1"/>
  <c r="K103" i="54"/>
  <c r="I103" i="54"/>
  <c r="H103" i="54" s="1"/>
  <c r="G103" i="54"/>
  <c r="F103" i="54" s="1"/>
  <c r="D103" i="54"/>
  <c r="AL102" i="54"/>
  <c r="AK102" i="54"/>
  <c r="AJ102" i="54"/>
  <c r="AI102" i="54"/>
  <c r="AH102" i="54"/>
  <c r="AG102" i="54"/>
  <c r="AF102" i="54"/>
  <c r="AE102" i="54"/>
  <c r="L102" i="54" s="1"/>
  <c r="AD102" i="54"/>
  <c r="E102" i="54" s="1"/>
  <c r="AC102" i="54"/>
  <c r="X102" i="54"/>
  <c r="W102" i="54" s="1"/>
  <c r="V102" i="54"/>
  <c r="U102" i="54" s="1"/>
  <c r="T102" i="54"/>
  <c r="S102" i="54" s="1"/>
  <c r="R102" i="54"/>
  <c r="Q102" i="54" s="1"/>
  <c r="P102" i="54"/>
  <c r="O102" i="54" s="1"/>
  <c r="N102" i="54"/>
  <c r="M102" i="54" s="1"/>
  <c r="K102" i="54"/>
  <c r="I102" i="54"/>
  <c r="H102" i="54" s="1"/>
  <c r="G102" i="54"/>
  <c r="F102" i="54" s="1"/>
  <c r="D102" i="54"/>
  <c r="AL101" i="54"/>
  <c r="AK101" i="54"/>
  <c r="AJ101" i="54"/>
  <c r="AI101" i="54"/>
  <c r="AH101" i="54"/>
  <c r="AG101" i="54"/>
  <c r="AF101" i="54"/>
  <c r="AE101" i="54"/>
  <c r="L101" i="54" s="1"/>
  <c r="AD101" i="54"/>
  <c r="E101" i="54" s="1"/>
  <c r="AC101" i="54"/>
  <c r="X101" i="54"/>
  <c r="W101" i="54" s="1"/>
  <c r="V101" i="54"/>
  <c r="U101" i="54" s="1"/>
  <c r="T101" i="54"/>
  <c r="S101" i="54" s="1"/>
  <c r="R101" i="54"/>
  <c r="Q101" i="54" s="1"/>
  <c r="P101" i="54"/>
  <c r="O101" i="54" s="1"/>
  <c r="N101" i="54"/>
  <c r="M101" i="54" s="1"/>
  <c r="K101" i="54"/>
  <c r="I101" i="54"/>
  <c r="H101" i="54" s="1"/>
  <c r="G101" i="54"/>
  <c r="F101" i="54" s="1"/>
  <c r="D101" i="54"/>
  <c r="AL100" i="54"/>
  <c r="AK100" i="54"/>
  <c r="AJ100" i="54"/>
  <c r="AI100" i="54"/>
  <c r="AH100" i="54"/>
  <c r="AG100" i="54"/>
  <c r="AF100" i="54"/>
  <c r="AE100" i="54"/>
  <c r="L100" i="54" s="1"/>
  <c r="AD100" i="54"/>
  <c r="E100" i="54" s="1"/>
  <c r="AC100" i="54"/>
  <c r="X100" i="54"/>
  <c r="W100" i="54" s="1"/>
  <c r="V100" i="54"/>
  <c r="U100" i="54" s="1"/>
  <c r="T100" i="54"/>
  <c r="S100" i="54" s="1"/>
  <c r="R100" i="54"/>
  <c r="Q100" i="54" s="1"/>
  <c r="P100" i="54"/>
  <c r="O100" i="54" s="1"/>
  <c r="N100" i="54"/>
  <c r="M100" i="54" s="1"/>
  <c r="K100" i="54"/>
  <c r="I100" i="54"/>
  <c r="H100" i="54" s="1"/>
  <c r="G100" i="54"/>
  <c r="F100" i="54" s="1"/>
  <c r="D100" i="54"/>
  <c r="AL99" i="54"/>
  <c r="AK99" i="54"/>
  <c r="AJ99" i="54"/>
  <c r="AI99" i="54"/>
  <c r="AH99" i="54"/>
  <c r="AG99" i="54"/>
  <c r="AF99" i="54"/>
  <c r="AE99" i="54"/>
  <c r="L99" i="54" s="1"/>
  <c r="AD99" i="54"/>
  <c r="E99" i="54" s="1"/>
  <c r="AC99" i="54"/>
  <c r="X99" i="54"/>
  <c r="W99" i="54" s="1"/>
  <c r="V99" i="54"/>
  <c r="U99" i="54" s="1"/>
  <c r="T99" i="54"/>
  <c r="S99" i="54" s="1"/>
  <c r="R99" i="54"/>
  <c r="Q99" i="54" s="1"/>
  <c r="P99" i="54"/>
  <c r="O99" i="54" s="1"/>
  <c r="N99" i="54"/>
  <c r="M99" i="54" s="1"/>
  <c r="K99" i="54"/>
  <c r="I99" i="54"/>
  <c r="H99" i="54" s="1"/>
  <c r="G99" i="54"/>
  <c r="F99" i="54" s="1"/>
  <c r="D99" i="54"/>
  <c r="AL98" i="54"/>
  <c r="AK98" i="54"/>
  <c r="AJ98" i="54"/>
  <c r="AI98" i="54"/>
  <c r="AH98" i="54"/>
  <c r="AG98" i="54"/>
  <c r="AF98" i="54"/>
  <c r="AE98" i="54"/>
  <c r="L98" i="54" s="1"/>
  <c r="AD98" i="54"/>
  <c r="E98" i="54" s="1"/>
  <c r="AC98" i="54"/>
  <c r="X98" i="54"/>
  <c r="W98" i="54" s="1"/>
  <c r="V98" i="54"/>
  <c r="U98" i="54" s="1"/>
  <c r="T98" i="54"/>
  <c r="S98" i="54" s="1"/>
  <c r="R98" i="54"/>
  <c r="Q98" i="54" s="1"/>
  <c r="P98" i="54"/>
  <c r="O98" i="54" s="1"/>
  <c r="N98" i="54"/>
  <c r="M98" i="54" s="1"/>
  <c r="K98" i="54"/>
  <c r="I98" i="54"/>
  <c r="H98" i="54" s="1"/>
  <c r="G98" i="54"/>
  <c r="F98" i="54" s="1"/>
  <c r="D98" i="54"/>
  <c r="AL97" i="54"/>
  <c r="AK97" i="54"/>
  <c r="AJ97" i="54"/>
  <c r="AI97" i="54"/>
  <c r="AH97" i="54"/>
  <c r="AG97" i="54"/>
  <c r="AF97" i="54"/>
  <c r="AE97" i="54"/>
  <c r="L97" i="54" s="1"/>
  <c r="AD97" i="54"/>
  <c r="E97" i="54" s="1"/>
  <c r="AC97" i="54"/>
  <c r="X97" i="54"/>
  <c r="W97" i="54" s="1"/>
  <c r="V97" i="54"/>
  <c r="U97" i="54" s="1"/>
  <c r="T97" i="54"/>
  <c r="S97" i="54" s="1"/>
  <c r="R97" i="54"/>
  <c r="Q97" i="54" s="1"/>
  <c r="P97" i="54"/>
  <c r="O97" i="54" s="1"/>
  <c r="N97" i="54"/>
  <c r="M97" i="54" s="1"/>
  <c r="K97" i="54"/>
  <c r="I97" i="54"/>
  <c r="H97" i="54" s="1"/>
  <c r="G97" i="54"/>
  <c r="F97" i="54" s="1"/>
  <c r="D97" i="54"/>
  <c r="AL96" i="54"/>
  <c r="AK96" i="54"/>
  <c r="AJ96" i="54"/>
  <c r="AI96" i="54"/>
  <c r="AH96" i="54"/>
  <c r="AG96" i="54"/>
  <c r="AF96" i="54"/>
  <c r="AE96" i="54"/>
  <c r="L96" i="54" s="1"/>
  <c r="AD96" i="54"/>
  <c r="E96" i="54" s="1"/>
  <c r="AC96" i="54"/>
  <c r="X96" i="54"/>
  <c r="W96" i="54" s="1"/>
  <c r="V96" i="54"/>
  <c r="U96" i="54" s="1"/>
  <c r="T96" i="54"/>
  <c r="S96" i="54" s="1"/>
  <c r="R96" i="54"/>
  <c r="Q96" i="54" s="1"/>
  <c r="P96" i="54"/>
  <c r="O96" i="54" s="1"/>
  <c r="N96" i="54"/>
  <c r="M96" i="54" s="1"/>
  <c r="K96" i="54"/>
  <c r="I96" i="54"/>
  <c r="H96" i="54" s="1"/>
  <c r="G96" i="54"/>
  <c r="F96" i="54" s="1"/>
  <c r="D96" i="54"/>
  <c r="AL95" i="54"/>
  <c r="AK95" i="54"/>
  <c r="AJ95" i="54"/>
  <c r="AI95" i="54"/>
  <c r="AH95" i="54"/>
  <c r="AG95" i="54"/>
  <c r="AF95" i="54"/>
  <c r="AE95" i="54"/>
  <c r="L95" i="54" s="1"/>
  <c r="AD95" i="54"/>
  <c r="E95" i="54" s="1"/>
  <c r="AC95" i="54"/>
  <c r="X95" i="54"/>
  <c r="W95" i="54" s="1"/>
  <c r="V95" i="54"/>
  <c r="U95" i="54" s="1"/>
  <c r="T95" i="54"/>
  <c r="S95" i="54" s="1"/>
  <c r="R95" i="54"/>
  <c r="Q95" i="54" s="1"/>
  <c r="P95" i="54"/>
  <c r="O95" i="54" s="1"/>
  <c r="N95" i="54"/>
  <c r="M95" i="54" s="1"/>
  <c r="K95" i="54"/>
  <c r="I95" i="54"/>
  <c r="H95" i="54" s="1"/>
  <c r="G95" i="54"/>
  <c r="F95" i="54" s="1"/>
  <c r="D95" i="54"/>
  <c r="AL94" i="54"/>
  <c r="AK94" i="54"/>
  <c r="AJ94" i="54"/>
  <c r="AI94" i="54"/>
  <c r="AH94" i="54"/>
  <c r="AG94" i="54"/>
  <c r="AF94" i="54"/>
  <c r="AE94" i="54"/>
  <c r="L94" i="54" s="1"/>
  <c r="AD94" i="54"/>
  <c r="E94" i="54" s="1"/>
  <c r="AC94" i="54"/>
  <c r="X94" i="54"/>
  <c r="W94" i="54" s="1"/>
  <c r="V94" i="54"/>
  <c r="U94" i="54" s="1"/>
  <c r="T94" i="54"/>
  <c r="S94" i="54" s="1"/>
  <c r="R94" i="54"/>
  <c r="Q94" i="54" s="1"/>
  <c r="P94" i="54"/>
  <c r="O94" i="54" s="1"/>
  <c r="N94" i="54"/>
  <c r="M94" i="54" s="1"/>
  <c r="K94" i="54"/>
  <c r="I94" i="54"/>
  <c r="H94" i="54" s="1"/>
  <c r="G94" i="54"/>
  <c r="F94" i="54" s="1"/>
  <c r="D94" i="54"/>
  <c r="AL93" i="54"/>
  <c r="AK93" i="54"/>
  <c r="AJ93" i="54"/>
  <c r="AI93" i="54"/>
  <c r="AH93" i="54"/>
  <c r="AG93" i="54"/>
  <c r="AF93" i="54"/>
  <c r="AE93" i="54"/>
  <c r="L93" i="54" s="1"/>
  <c r="AD93" i="54"/>
  <c r="E93" i="54" s="1"/>
  <c r="AC93" i="54"/>
  <c r="X93" i="54"/>
  <c r="W93" i="54" s="1"/>
  <c r="V93" i="54"/>
  <c r="U93" i="54" s="1"/>
  <c r="T93" i="54"/>
  <c r="S93" i="54" s="1"/>
  <c r="R93" i="54"/>
  <c r="Q93" i="54" s="1"/>
  <c r="P93" i="54"/>
  <c r="O93" i="54" s="1"/>
  <c r="N93" i="54"/>
  <c r="M93" i="54" s="1"/>
  <c r="K93" i="54"/>
  <c r="I93" i="54"/>
  <c r="H93" i="54" s="1"/>
  <c r="G93" i="54"/>
  <c r="F93" i="54" s="1"/>
  <c r="D93" i="54"/>
  <c r="AL92" i="54"/>
  <c r="AK92" i="54"/>
  <c r="AJ92" i="54"/>
  <c r="AI92" i="54"/>
  <c r="AH92" i="54"/>
  <c r="AG92" i="54"/>
  <c r="AF92" i="54"/>
  <c r="AE92" i="54"/>
  <c r="L92" i="54" s="1"/>
  <c r="AD92" i="54"/>
  <c r="E92" i="54" s="1"/>
  <c r="AC92" i="54"/>
  <c r="X92" i="54"/>
  <c r="W92" i="54" s="1"/>
  <c r="V92" i="54"/>
  <c r="U92" i="54" s="1"/>
  <c r="T92" i="54"/>
  <c r="S92" i="54" s="1"/>
  <c r="R92" i="54"/>
  <c r="Q92" i="54" s="1"/>
  <c r="P92" i="54"/>
  <c r="O92" i="54" s="1"/>
  <c r="N92" i="54"/>
  <c r="M92" i="54" s="1"/>
  <c r="K92" i="54"/>
  <c r="I92" i="54"/>
  <c r="H92" i="54" s="1"/>
  <c r="G92" i="54"/>
  <c r="F92" i="54" s="1"/>
  <c r="D92" i="54"/>
  <c r="AL91" i="54"/>
  <c r="AK91" i="54"/>
  <c r="AJ91" i="54"/>
  <c r="AI91" i="54"/>
  <c r="AH91" i="54"/>
  <c r="AG91" i="54"/>
  <c r="AF91" i="54"/>
  <c r="AE91" i="54"/>
  <c r="L91" i="54" s="1"/>
  <c r="AD91" i="54"/>
  <c r="E91" i="54" s="1"/>
  <c r="AC91" i="54"/>
  <c r="X91" i="54"/>
  <c r="W91" i="54" s="1"/>
  <c r="V91" i="54"/>
  <c r="U91" i="54" s="1"/>
  <c r="T91" i="54"/>
  <c r="S91" i="54" s="1"/>
  <c r="R91" i="54"/>
  <c r="Q91" i="54" s="1"/>
  <c r="P91" i="54"/>
  <c r="O91" i="54" s="1"/>
  <c r="N91" i="54"/>
  <c r="M91" i="54" s="1"/>
  <c r="K91" i="54"/>
  <c r="I91" i="54"/>
  <c r="H91" i="54" s="1"/>
  <c r="G91" i="54"/>
  <c r="F91" i="54" s="1"/>
  <c r="D91" i="54"/>
  <c r="AL90" i="54"/>
  <c r="AK90" i="54"/>
  <c r="AJ90" i="54"/>
  <c r="AI90" i="54"/>
  <c r="AH90" i="54"/>
  <c r="AG90" i="54"/>
  <c r="AF90" i="54"/>
  <c r="AE90" i="54"/>
  <c r="L90" i="54" s="1"/>
  <c r="AD90" i="54"/>
  <c r="E90" i="54" s="1"/>
  <c r="AC90" i="54"/>
  <c r="X90" i="54"/>
  <c r="W90" i="54" s="1"/>
  <c r="V90" i="54"/>
  <c r="U90" i="54" s="1"/>
  <c r="T90" i="54"/>
  <c r="S90" i="54" s="1"/>
  <c r="R90" i="54"/>
  <c r="Q90" i="54" s="1"/>
  <c r="P90" i="54"/>
  <c r="O90" i="54" s="1"/>
  <c r="N90" i="54"/>
  <c r="M90" i="54" s="1"/>
  <c r="K90" i="54"/>
  <c r="I90" i="54"/>
  <c r="H90" i="54" s="1"/>
  <c r="G90" i="54"/>
  <c r="F90" i="54" s="1"/>
  <c r="D90" i="54"/>
  <c r="AL89" i="54"/>
  <c r="AK89" i="54"/>
  <c r="AJ89" i="54"/>
  <c r="AI89" i="54"/>
  <c r="AH89" i="54"/>
  <c r="AG89" i="54"/>
  <c r="AF89" i="54"/>
  <c r="AE89" i="54"/>
  <c r="L89" i="54" s="1"/>
  <c r="AD89" i="54"/>
  <c r="E89" i="54" s="1"/>
  <c r="AC89" i="54"/>
  <c r="X89" i="54"/>
  <c r="W89" i="54" s="1"/>
  <c r="V89" i="54"/>
  <c r="U89" i="54" s="1"/>
  <c r="T89" i="54"/>
  <c r="S89" i="54" s="1"/>
  <c r="R89" i="54"/>
  <c r="Q89" i="54" s="1"/>
  <c r="P89" i="54"/>
  <c r="O89" i="54" s="1"/>
  <c r="N89" i="54"/>
  <c r="M89" i="54" s="1"/>
  <c r="K89" i="54"/>
  <c r="I89" i="54"/>
  <c r="H89" i="54" s="1"/>
  <c r="G89" i="54"/>
  <c r="F89" i="54" s="1"/>
  <c r="D89" i="54"/>
  <c r="AL88" i="54"/>
  <c r="AK88" i="54"/>
  <c r="AJ88" i="54"/>
  <c r="AI88" i="54"/>
  <c r="AH88" i="54"/>
  <c r="AG88" i="54"/>
  <c r="AF88" i="54"/>
  <c r="AE88" i="54"/>
  <c r="L88" i="54" s="1"/>
  <c r="AD88" i="54"/>
  <c r="E88" i="54" s="1"/>
  <c r="AC88" i="54"/>
  <c r="X88" i="54"/>
  <c r="W88" i="54" s="1"/>
  <c r="V88" i="54"/>
  <c r="U88" i="54" s="1"/>
  <c r="T88" i="54"/>
  <c r="S88" i="54" s="1"/>
  <c r="R88" i="54"/>
  <c r="Q88" i="54" s="1"/>
  <c r="P88" i="54"/>
  <c r="O88" i="54" s="1"/>
  <c r="N88" i="54"/>
  <c r="M88" i="54" s="1"/>
  <c r="K88" i="54"/>
  <c r="I88" i="54"/>
  <c r="H88" i="54" s="1"/>
  <c r="G88" i="54"/>
  <c r="F88" i="54" s="1"/>
  <c r="D88" i="54"/>
  <c r="AL87" i="54"/>
  <c r="AK87" i="54"/>
  <c r="AJ87" i="54"/>
  <c r="AI87" i="54"/>
  <c r="AH87" i="54"/>
  <c r="AG87" i="54"/>
  <c r="AF87" i="54"/>
  <c r="AE87" i="54"/>
  <c r="L87" i="54" s="1"/>
  <c r="AD87" i="54"/>
  <c r="E87" i="54" s="1"/>
  <c r="AC87" i="54"/>
  <c r="X87" i="54"/>
  <c r="W87" i="54" s="1"/>
  <c r="V87" i="54"/>
  <c r="U87" i="54" s="1"/>
  <c r="T87" i="54"/>
  <c r="S87" i="54" s="1"/>
  <c r="R87" i="54"/>
  <c r="Q87" i="54" s="1"/>
  <c r="P87" i="54"/>
  <c r="O87" i="54" s="1"/>
  <c r="N87" i="54"/>
  <c r="M87" i="54" s="1"/>
  <c r="K87" i="54"/>
  <c r="I87" i="54"/>
  <c r="H87" i="54" s="1"/>
  <c r="G87" i="54"/>
  <c r="F87" i="54" s="1"/>
  <c r="D87" i="54"/>
  <c r="AL86" i="54"/>
  <c r="AK86" i="54"/>
  <c r="AJ86" i="54"/>
  <c r="AI86" i="54"/>
  <c r="AH86" i="54"/>
  <c r="AG86" i="54"/>
  <c r="AF86" i="54"/>
  <c r="AE86" i="54"/>
  <c r="L86" i="54" s="1"/>
  <c r="AD86" i="54"/>
  <c r="E86" i="54" s="1"/>
  <c r="AC86" i="54"/>
  <c r="X86" i="54"/>
  <c r="W86" i="54" s="1"/>
  <c r="V86" i="54"/>
  <c r="U86" i="54" s="1"/>
  <c r="T86" i="54"/>
  <c r="S86" i="54" s="1"/>
  <c r="R86" i="54"/>
  <c r="Q86" i="54" s="1"/>
  <c r="P86" i="54"/>
  <c r="O86" i="54" s="1"/>
  <c r="N86" i="54"/>
  <c r="M86" i="54" s="1"/>
  <c r="K86" i="54"/>
  <c r="I86" i="54"/>
  <c r="H86" i="54" s="1"/>
  <c r="G86" i="54"/>
  <c r="F86" i="54" s="1"/>
  <c r="D86" i="54"/>
  <c r="AL85" i="54"/>
  <c r="AK85" i="54"/>
  <c r="AJ85" i="54"/>
  <c r="AI85" i="54"/>
  <c r="AH85" i="54"/>
  <c r="AG85" i="54"/>
  <c r="AF85" i="54"/>
  <c r="AE85" i="54"/>
  <c r="L85" i="54" s="1"/>
  <c r="AD85" i="54"/>
  <c r="E85" i="54" s="1"/>
  <c r="AC85" i="54"/>
  <c r="X85" i="54"/>
  <c r="W85" i="54" s="1"/>
  <c r="V85" i="54"/>
  <c r="U85" i="54" s="1"/>
  <c r="T85" i="54"/>
  <c r="S85" i="54" s="1"/>
  <c r="R85" i="54"/>
  <c r="Q85" i="54" s="1"/>
  <c r="P85" i="54"/>
  <c r="O85" i="54" s="1"/>
  <c r="N85" i="54"/>
  <c r="M85" i="54" s="1"/>
  <c r="K85" i="54"/>
  <c r="I85" i="54"/>
  <c r="H85" i="54" s="1"/>
  <c r="G85" i="54"/>
  <c r="F85" i="54" s="1"/>
  <c r="D85" i="54"/>
  <c r="AL84" i="54"/>
  <c r="AK84" i="54"/>
  <c r="AJ84" i="54"/>
  <c r="AI84" i="54"/>
  <c r="AH84" i="54"/>
  <c r="AG84" i="54"/>
  <c r="AF84" i="54"/>
  <c r="AE84" i="54"/>
  <c r="L84" i="54" s="1"/>
  <c r="AD84" i="54"/>
  <c r="E84" i="54" s="1"/>
  <c r="AC84" i="54"/>
  <c r="X84" i="54"/>
  <c r="W84" i="54" s="1"/>
  <c r="V84" i="54"/>
  <c r="U84" i="54" s="1"/>
  <c r="T84" i="54"/>
  <c r="S84" i="54" s="1"/>
  <c r="R84" i="54"/>
  <c r="Q84" i="54" s="1"/>
  <c r="P84" i="54"/>
  <c r="O84" i="54" s="1"/>
  <c r="N84" i="54"/>
  <c r="M84" i="54" s="1"/>
  <c r="K84" i="54"/>
  <c r="I84" i="54"/>
  <c r="H84" i="54" s="1"/>
  <c r="G84" i="54"/>
  <c r="F84" i="54" s="1"/>
  <c r="D84" i="54"/>
  <c r="AL83" i="54"/>
  <c r="AK83" i="54"/>
  <c r="AJ83" i="54"/>
  <c r="AI83" i="54"/>
  <c r="AH83" i="54"/>
  <c r="AG83" i="54"/>
  <c r="AF83" i="54"/>
  <c r="AE83" i="54"/>
  <c r="L83" i="54" s="1"/>
  <c r="AD83" i="54"/>
  <c r="E83" i="54" s="1"/>
  <c r="AC83" i="54"/>
  <c r="X83" i="54"/>
  <c r="W83" i="54" s="1"/>
  <c r="V83" i="54"/>
  <c r="U83" i="54" s="1"/>
  <c r="T83" i="54"/>
  <c r="S83" i="54" s="1"/>
  <c r="R83" i="54"/>
  <c r="Q83" i="54" s="1"/>
  <c r="P83" i="54"/>
  <c r="O83" i="54" s="1"/>
  <c r="N83" i="54"/>
  <c r="M83" i="54" s="1"/>
  <c r="K83" i="54"/>
  <c r="I83" i="54"/>
  <c r="H83" i="54" s="1"/>
  <c r="G83" i="54"/>
  <c r="F83" i="54" s="1"/>
  <c r="D83" i="54"/>
  <c r="AL82" i="54"/>
  <c r="AK82" i="54"/>
  <c r="AJ82" i="54"/>
  <c r="AI82" i="54"/>
  <c r="AH82" i="54"/>
  <c r="AG82" i="54"/>
  <c r="AF82" i="54"/>
  <c r="AE82" i="54"/>
  <c r="L82" i="54" s="1"/>
  <c r="AD82" i="54"/>
  <c r="E82" i="54" s="1"/>
  <c r="AC82" i="54"/>
  <c r="X82" i="54"/>
  <c r="W82" i="54" s="1"/>
  <c r="V82" i="54"/>
  <c r="U82" i="54" s="1"/>
  <c r="T82" i="54"/>
  <c r="S82" i="54" s="1"/>
  <c r="R82" i="54"/>
  <c r="Q82" i="54" s="1"/>
  <c r="P82" i="54"/>
  <c r="O82" i="54" s="1"/>
  <c r="N82" i="54"/>
  <c r="M82" i="54" s="1"/>
  <c r="K82" i="54"/>
  <c r="I82" i="54"/>
  <c r="H82" i="54" s="1"/>
  <c r="G82" i="54"/>
  <c r="F82" i="54" s="1"/>
  <c r="D82" i="54"/>
  <c r="AL81" i="54"/>
  <c r="AK81" i="54"/>
  <c r="AJ81" i="54"/>
  <c r="AI81" i="54"/>
  <c r="AH81" i="54"/>
  <c r="AG81" i="54"/>
  <c r="AF81" i="54"/>
  <c r="AE81" i="54"/>
  <c r="L81" i="54" s="1"/>
  <c r="AD81" i="54"/>
  <c r="E81" i="54" s="1"/>
  <c r="AC81" i="54"/>
  <c r="X81" i="54"/>
  <c r="W81" i="54" s="1"/>
  <c r="V81" i="54"/>
  <c r="U81" i="54" s="1"/>
  <c r="T81" i="54"/>
  <c r="S81" i="54" s="1"/>
  <c r="R81" i="54"/>
  <c r="Q81" i="54" s="1"/>
  <c r="P81" i="54"/>
  <c r="O81" i="54" s="1"/>
  <c r="N81" i="54"/>
  <c r="M81" i="54" s="1"/>
  <c r="K81" i="54"/>
  <c r="I81" i="54"/>
  <c r="H81" i="54" s="1"/>
  <c r="G81" i="54"/>
  <c r="F81" i="54" s="1"/>
  <c r="D81" i="54"/>
  <c r="AL80" i="54"/>
  <c r="AK80" i="54"/>
  <c r="AJ80" i="54"/>
  <c r="AI80" i="54"/>
  <c r="AH80" i="54"/>
  <c r="AG80" i="54"/>
  <c r="AF80" i="54"/>
  <c r="AE80" i="54"/>
  <c r="L80" i="54" s="1"/>
  <c r="AD80" i="54"/>
  <c r="E80" i="54" s="1"/>
  <c r="AC80" i="54"/>
  <c r="X80" i="54"/>
  <c r="W80" i="54" s="1"/>
  <c r="V80" i="54"/>
  <c r="U80" i="54" s="1"/>
  <c r="T80" i="54"/>
  <c r="S80" i="54" s="1"/>
  <c r="R80" i="54"/>
  <c r="Q80" i="54" s="1"/>
  <c r="P80" i="54"/>
  <c r="O80" i="54" s="1"/>
  <c r="N80" i="54"/>
  <c r="M80" i="54" s="1"/>
  <c r="K80" i="54"/>
  <c r="I80" i="54"/>
  <c r="H80" i="54" s="1"/>
  <c r="G80" i="54"/>
  <c r="F80" i="54" s="1"/>
  <c r="D80" i="54"/>
  <c r="AL79" i="54"/>
  <c r="AK79" i="54"/>
  <c r="AJ79" i="54"/>
  <c r="AI79" i="54"/>
  <c r="AH79" i="54"/>
  <c r="AG79" i="54"/>
  <c r="AF79" i="54"/>
  <c r="AE79" i="54"/>
  <c r="L79" i="54" s="1"/>
  <c r="AD79" i="54"/>
  <c r="E79" i="54" s="1"/>
  <c r="AC79" i="54"/>
  <c r="X79" i="54"/>
  <c r="W79" i="54" s="1"/>
  <c r="V79" i="54"/>
  <c r="U79" i="54" s="1"/>
  <c r="T79" i="54"/>
  <c r="S79" i="54" s="1"/>
  <c r="R79" i="54"/>
  <c r="Q79" i="54" s="1"/>
  <c r="P79" i="54"/>
  <c r="O79" i="54" s="1"/>
  <c r="N79" i="54"/>
  <c r="M79" i="54" s="1"/>
  <c r="K79" i="54"/>
  <c r="I79" i="54"/>
  <c r="H79" i="54" s="1"/>
  <c r="G79" i="54"/>
  <c r="F79" i="54" s="1"/>
  <c r="D79" i="54"/>
  <c r="AL78" i="54"/>
  <c r="AK78" i="54"/>
  <c r="AJ78" i="54"/>
  <c r="AI78" i="54"/>
  <c r="AH78" i="54"/>
  <c r="AG78" i="54"/>
  <c r="AF78" i="54"/>
  <c r="AE78" i="54"/>
  <c r="L78" i="54" s="1"/>
  <c r="AD78" i="54"/>
  <c r="E78" i="54" s="1"/>
  <c r="AC78" i="54"/>
  <c r="X78" i="54"/>
  <c r="W78" i="54" s="1"/>
  <c r="V78" i="54"/>
  <c r="U78" i="54" s="1"/>
  <c r="T78" i="54"/>
  <c r="S78" i="54" s="1"/>
  <c r="R78" i="54"/>
  <c r="Q78" i="54" s="1"/>
  <c r="P78" i="54"/>
  <c r="O78" i="54" s="1"/>
  <c r="N78" i="54"/>
  <c r="M78" i="54" s="1"/>
  <c r="K78" i="54"/>
  <c r="I78" i="54"/>
  <c r="H78" i="54" s="1"/>
  <c r="G78" i="54"/>
  <c r="F78" i="54" s="1"/>
  <c r="D78" i="54"/>
  <c r="AL77" i="54"/>
  <c r="AK77" i="54"/>
  <c r="AJ77" i="54"/>
  <c r="AI77" i="54"/>
  <c r="AH77" i="54"/>
  <c r="AG77" i="54"/>
  <c r="AF77" i="54"/>
  <c r="AE77" i="54"/>
  <c r="L77" i="54" s="1"/>
  <c r="AD77" i="54"/>
  <c r="E77" i="54" s="1"/>
  <c r="AC77" i="54"/>
  <c r="X77" i="54"/>
  <c r="W77" i="54" s="1"/>
  <c r="V77" i="54"/>
  <c r="U77" i="54" s="1"/>
  <c r="T77" i="54"/>
  <c r="S77" i="54" s="1"/>
  <c r="R77" i="54"/>
  <c r="Q77" i="54" s="1"/>
  <c r="P77" i="54"/>
  <c r="O77" i="54" s="1"/>
  <c r="N77" i="54"/>
  <c r="M77" i="54" s="1"/>
  <c r="K77" i="54"/>
  <c r="I77" i="54"/>
  <c r="H77" i="54" s="1"/>
  <c r="G77" i="54"/>
  <c r="F77" i="54" s="1"/>
  <c r="D77" i="54"/>
  <c r="AL76" i="54"/>
  <c r="AK76" i="54"/>
  <c r="AJ76" i="54"/>
  <c r="AI76" i="54"/>
  <c r="AH76" i="54"/>
  <c r="AG76" i="54"/>
  <c r="AF76" i="54"/>
  <c r="AE76" i="54"/>
  <c r="L76" i="54" s="1"/>
  <c r="AD76" i="54"/>
  <c r="E76" i="54" s="1"/>
  <c r="AC76" i="54"/>
  <c r="X76" i="54"/>
  <c r="W76" i="54" s="1"/>
  <c r="V76" i="54"/>
  <c r="U76" i="54" s="1"/>
  <c r="T76" i="54"/>
  <c r="S76" i="54" s="1"/>
  <c r="R76" i="54"/>
  <c r="Q76" i="54" s="1"/>
  <c r="P76" i="54"/>
  <c r="O76" i="54" s="1"/>
  <c r="N76" i="54"/>
  <c r="M76" i="54" s="1"/>
  <c r="K76" i="54"/>
  <c r="I76" i="54"/>
  <c r="H76" i="54" s="1"/>
  <c r="G76" i="54"/>
  <c r="F76" i="54" s="1"/>
  <c r="D76" i="54"/>
  <c r="AL75" i="54"/>
  <c r="AK75" i="54"/>
  <c r="AJ75" i="54"/>
  <c r="AI75" i="54"/>
  <c r="AH75" i="54"/>
  <c r="AG75" i="54"/>
  <c r="AF75" i="54"/>
  <c r="AE75" i="54"/>
  <c r="L75" i="54" s="1"/>
  <c r="AD75" i="54"/>
  <c r="E75" i="54" s="1"/>
  <c r="AC75" i="54"/>
  <c r="X75" i="54"/>
  <c r="W75" i="54" s="1"/>
  <c r="V75" i="54"/>
  <c r="U75" i="54" s="1"/>
  <c r="T75" i="54"/>
  <c r="S75" i="54" s="1"/>
  <c r="R75" i="54"/>
  <c r="Q75" i="54" s="1"/>
  <c r="P75" i="54"/>
  <c r="O75" i="54" s="1"/>
  <c r="N75" i="54"/>
  <c r="M75" i="54" s="1"/>
  <c r="K75" i="54"/>
  <c r="I75" i="54"/>
  <c r="H75" i="54" s="1"/>
  <c r="G75" i="54"/>
  <c r="F75" i="54" s="1"/>
  <c r="D75" i="54"/>
  <c r="AL74" i="54"/>
  <c r="AK74" i="54"/>
  <c r="AJ74" i="54"/>
  <c r="AI74" i="54"/>
  <c r="AH74" i="54"/>
  <c r="AG74" i="54"/>
  <c r="AF74" i="54"/>
  <c r="AE74" i="54"/>
  <c r="L74" i="54" s="1"/>
  <c r="AD74" i="54"/>
  <c r="E74" i="54" s="1"/>
  <c r="AC74" i="54"/>
  <c r="X74" i="54"/>
  <c r="W74" i="54" s="1"/>
  <c r="V74" i="54"/>
  <c r="U74" i="54" s="1"/>
  <c r="T74" i="54"/>
  <c r="S74" i="54" s="1"/>
  <c r="R74" i="54"/>
  <c r="Q74" i="54" s="1"/>
  <c r="P74" i="54"/>
  <c r="O74" i="54" s="1"/>
  <c r="N74" i="54"/>
  <c r="M74" i="54" s="1"/>
  <c r="K74" i="54"/>
  <c r="I74" i="54"/>
  <c r="H74" i="54" s="1"/>
  <c r="G74" i="54"/>
  <c r="F74" i="54" s="1"/>
  <c r="D74" i="54"/>
  <c r="AL73" i="54"/>
  <c r="AK73" i="54"/>
  <c r="AJ73" i="54"/>
  <c r="AI73" i="54"/>
  <c r="AH73" i="54"/>
  <c r="AG73" i="54"/>
  <c r="AF73" i="54"/>
  <c r="AE73" i="54"/>
  <c r="L73" i="54" s="1"/>
  <c r="AD73" i="54"/>
  <c r="E73" i="54" s="1"/>
  <c r="AC73" i="54"/>
  <c r="X73" i="54"/>
  <c r="W73" i="54" s="1"/>
  <c r="V73" i="54"/>
  <c r="U73" i="54" s="1"/>
  <c r="T73" i="54"/>
  <c r="S73" i="54" s="1"/>
  <c r="R73" i="54"/>
  <c r="Q73" i="54" s="1"/>
  <c r="P73" i="54"/>
  <c r="O73" i="54" s="1"/>
  <c r="N73" i="54"/>
  <c r="M73" i="54" s="1"/>
  <c r="K73" i="54"/>
  <c r="I73" i="54"/>
  <c r="H73" i="54" s="1"/>
  <c r="G73" i="54"/>
  <c r="F73" i="54" s="1"/>
  <c r="D73" i="54"/>
  <c r="AL72" i="54"/>
  <c r="AK72" i="54"/>
  <c r="AJ72" i="54"/>
  <c r="AI72" i="54"/>
  <c r="AH72" i="54"/>
  <c r="AG72" i="54"/>
  <c r="AF72" i="54"/>
  <c r="AE72" i="54"/>
  <c r="L72" i="54" s="1"/>
  <c r="AD72" i="54"/>
  <c r="E72" i="54" s="1"/>
  <c r="AC72" i="54"/>
  <c r="X72" i="54"/>
  <c r="W72" i="54" s="1"/>
  <c r="V72" i="54"/>
  <c r="U72" i="54" s="1"/>
  <c r="T72" i="54"/>
  <c r="S72" i="54" s="1"/>
  <c r="R72" i="54"/>
  <c r="Q72" i="54" s="1"/>
  <c r="P72" i="54"/>
  <c r="O72" i="54" s="1"/>
  <c r="N72" i="54"/>
  <c r="M72" i="54" s="1"/>
  <c r="K72" i="54"/>
  <c r="I72" i="54"/>
  <c r="H72" i="54" s="1"/>
  <c r="G72" i="54"/>
  <c r="F72" i="54" s="1"/>
  <c r="D72" i="54"/>
  <c r="AL71" i="54"/>
  <c r="AK71" i="54"/>
  <c r="AJ71" i="54"/>
  <c r="AI71" i="54"/>
  <c r="AH71" i="54"/>
  <c r="AG71" i="54"/>
  <c r="AF71" i="54"/>
  <c r="AE71" i="54"/>
  <c r="L71" i="54" s="1"/>
  <c r="AD71" i="54"/>
  <c r="E71" i="54" s="1"/>
  <c r="AC71" i="54"/>
  <c r="X71" i="54"/>
  <c r="W71" i="54" s="1"/>
  <c r="V71" i="54"/>
  <c r="U71" i="54" s="1"/>
  <c r="T71" i="54"/>
  <c r="S71" i="54" s="1"/>
  <c r="R71" i="54"/>
  <c r="Q71" i="54" s="1"/>
  <c r="P71" i="54"/>
  <c r="O71" i="54" s="1"/>
  <c r="N71" i="54"/>
  <c r="M71" i="54" s="1"/>
  <c r="K71" i="54"/>
  <c r="I71" i="54"/>
  <c r="H71" i="54" s="1"/>
  <c r="G71" i="54"/>
  <c r="F71" i="54" s="1"/>
  <c r="D71" i="54"/>
  <c r="AL70" i="54"/>
  <c r="AK70" i="54"/>
  <c r="AJ70" i="54"/>
  <c r="AI70" i="54"/>
  <c r="AH70" i="54"/>
  <c r="AG70" i="54"/>
  <c r="AF70" i="54"/>
  <c r="AE70" i="54"/>
  <c r="L70" i="54" s="1"/>
  <c r="AD70" i="54"/>
  <c r="E70" i="54" s="1"/>
  <c r="AC70" i="54"/>
  <c r="X70" i="54"/>
  <c r="W70" i="54" s="1"/>
  <c r="V70" i="54"/>
  <c r="U70" i="54" s="1"/>
  <c r="T70" i="54"/>
  <c r="S70" i="54" s="1"/>
  <c r="R70" i="54"/>
  <c r="Q70" i="54" s="1"/>
  <c r="P70" i="54"/>
  <c r="O70" i="54" s="1"/>
  <c r="N70" i="54"/>
  <c r="M70" i="54" s="1"/>
  <c r="K70" i="54"/>
  <c r="I70" i="54"/>
  <c r="H70" i="54" s="1"/>
  <c r="G70" i="54"/>
  <c r="F70" i="54" s="1"/>
  <c r="D70" i="54"/>
  <c r="AL69" i="54"/>
  <c r="AK69" i="54"/>
  <c r="AJ69" i="54"/>
  <c r="AI69" i="54"/>
  <c r="AH69" i="54"/>
  <c r="AG69" i="54"/>
  <c r="AF69" i="54"/>
  <c r="AE69" i="54"/>
  <c r="L69" i="54" s="1"/>
  <c r="AD69" i="54"/>
  <c r="E69" i="54" s="1"/>
  <c r="AC69" i="54"/>
  <c r="X69" i="54"/>
  <c r="W69" i="54" s="1"/>
  <c r="V69" i="54"/>
  <c r="U69" i="54" s="1"/>
  <c r="T69" i="54"/>
  <c r="S69" i="54" s="1"/>
  <c r="R69" i="54"/>
  <c r="Q69" i="54" s="1"/>
  <c r="P69" i="54"/>
  <c r="O69" i="54" s="1"/>
  <c r="N69" i="54"/>
  <c r="M69" i="54" s="1"/>
  <c r="K69" i="54"/>
  <c r="I69" i="54"/>
  <c r="H69" i="54" s="1"/>
  <c r="G69" i="54"/>
  <c r="F69" i="54" s="1"/>
  <c r="D69" i="54"/>
  <c r="AL68" i="54"/>
  <c r="AK68" i="54"/>
  <c r="AJ68" i="54"/>
  <c r="AI68" i="54"/>
  <c r="AH68" i="54"/>
  <c r="AG68" i="54"/>
  <c r="AF68" i="54"/>
  <c r="AE68" i="54"/>
  <c r="L68" i="54" s="1"/>
  <c r="AD68" i="54"/>
  <c r="E68" i="54" s="1"/>
  <c r="AC68" i="54"/>
  <c r="X68" i="54"/>
  <c r="W68" i="54" s="1"/>
  <c r="V68" i="54"/>
  <c r="U68" i="54" s="1"/>
  <c r="T68" i="54"/>
  <c r="S68" i="54" s="1"/>
  <c r="R68" i="54"/>
  <c r="Q68" i="54" s="1"/>
  <c r="P68" i="54"/>
  <c r="O68" i="54" s="1"/>
  <c r="N68" i="54"/>
  <c r="M68" i="54" s="1"/>
  <c r="K68" i="54"/>
  <c r="I68" i="54"/>
  <c r="H68" i="54" s="1"/>
  <c r="G68" i="54"/>
  <c r="F68" i="54" s="1"/>
  <c r="D68" i="54"/>
  <c r="AL67" i="54"/>
  <c r="AK67" i="54"/>
  <c r="AJ67" i="54"/>
  <c r="AI67" i="54"/>
  <c r="AH67" i="54"/>
  <c r="AG67" i="54"/>
  <c r="AF67" i="54"/>
  <c r="AE67" i="54"/>
  <c r="L67" i="54" s="1"/>
  <c r="AD67" i="54"/>
  <c r="E67" i="54" s="1"/>
  <c r="AC67" i="54"/>
  <c r="X67" i="54"/>
  <c r="W67" i="54" s="1"/>
  <c r="V67" i="54"/>
  <c r="U67" i="54" s="1"/>
  <c r="T67" i="54"/>
  <c r="S67" i="54" s="1"/>
  <c r="R67" i="54"/>
  <c r="Q67" i="54" s="1"/>
  <c r="P67" i="54"/>
  <c r="O67" i="54" s="1"/>
  <c r="N67" i="54"/>
  <c r="M67" i="54" s="1"/>
  <c r="K67" i="54"/>
  <c r="I67" i="54"/>
  <c r="H67" i="54" s="1"/>
  <c r="G67" i="54"/>
  <c r="F67" i="54" s="1"/>
  <c r="D67" i="54"/>
  <c r="AL66" i="54"/>
  <c r="AK66" i="54"/>
  <c r="AJ66" i="54"/>
  <c r="AI66" i="54"/>
  <c r="AH66" i="54"/>
  <c r="AG66" i="54"/>
  <c r="AF66" i="54"/>
  <c r="AE66" i="54"/>
  <c r="L66" i="54" s="1"/>
  <c r="AD66" i="54"/>
  <c r="E66" i="54" s="1"/>
  <c r="AC66" i="54"/>
  <c r="X66" i="54"/>
  <c r="W66" i="54" s="1"/>
  <c r="V66" i="54"/>
  <c r="U66" i="54" s="1"/>
  <c r="T66" i="54"/>
  <c r="S66" i="54" s="1"/>
  <c r="R66" i="54"/>
  <c r="Q66" i="54" s="1"/>
  <c r="P66" i="54"/>
  <c r="O66" i="54" s="1"/>
  <c r="N66" i="54"/>
  <c r="M66" i="54" s="1"/>
  <c r="K66" i="54"/>
  <c r="I66" i="54"/>
  <c r="H66" i="54" s="1"/>
  <c r="G66" i="54"/>
  <c r="F66" i="54" s="1"/>
  <c r="D66" i="54"/>
  <c r="AL65" i="54"/>
  <c r="AK65" i="54"/>
  <c r="AJ65" i="54"/>
  <c r="AI65" i="54"/>
  <c r="AH65" i="54"/>
  <c r="AG65" i="54"/>
  <c r="AF65" i="54"/>
  <c r="AE65" i="54"/>
  <c r="L65" i="54" s="1"/>
  <c r="AD65" i="54"/>
  <c r="E65" i="54" s="1"/>
  <c r="AC65" i="54"/>
  <c r="X65" i="54"/>
  <c r="W65" i="54" s="1"/>
  <c r="V65" i="54"/>
  <c r="U65" i="54" s="1"/>
  <c r="T65" i="54"/>
  <c r="S65" i="54" s="1"/>
  <c r="R65" i="54"/>
  <c r="Q65" i="54" s="1"/>
  <c r="P65" i="54"/>
  <c r="O65" i="54" s="1"/>
  <c r="N65" i="54"/>
  <c r="M65" i="54" s="1"/>
  <c r="K65" i="54"/>
  <c r="I65" i="54"/>
  <c r="H65" i="54" s="1"/>
  <c r="G65" i="54"/>
  <c r="F65" i="54" s="1"/>
  <c r="D65" i="54"/>
  <c r="AL64" i="54"/>
  <c r="AK64" i="54"/>
  <c r="AJ64" i="54"/>
  <c r="AI64" i="54"/>
  <c r="AH64" i="54"/>
  <c r="AG64" i="54"/>
  <c r="AF64" i="54"/>
  <c r="AE64" i="54"/>
  <c r="L64" i="54" s="1"/>
  <c r="AD64" i="54"/>
  <c r="E64" i="54" s="1"/>
  <c r="AC64" i="54"/>
  <c r="X64" i="54"/>
  <c r="W64" i="54" s="1"/>
  <c r="V64" i="54"/>
  <c r="U64" i="54" s="1"/>
  <c r="T64" i="54"/>
  <c r="S64" i="54" s="1"/>
  <c r="R64" i="54"/>
  <c r="Q64" i="54" s="1"/>
  <c r="P64" i="54"/>
  <c r="O64" i="54" s="1"/>
  <c r="N64" i="54"/>
  <c r="M64" i="54" s="1"/>
  <c r="K64" i="54"/>
  <c r="I64" i="54"/>
  <c r="H64" i="54" s="1"/>
  <c r="G64" i="54"/>
  <c r="F64" i="54" s="1"/>
  <c r="D64" i="54"/>
  <c r="AL63" i="54"/>
  <c r="AK63" i="54"/>
  <c r="AJ63" i="54"/>
  <c r="AI63" i="54"/>
  <c r="AH63" i="54"/>
  <c r="AG63" i="54"/>
  <c r="AF63" i="54"/>
  <c r="AE63" i="54"/>
  <c r="L63" i="54" s="1"/>
  <c r="AD63" i="54"/>
  <c r="E63" i="54" s="1"/>
  <c r="AC63" i="54"/>
  <c r="X63" i="54"/>
  <c r="W63" i="54" s="1"/>
  <c r="V63" i="54"/>
  <c r="U63" i="54" s="1"/>
  <c r="T63" i="54"/>
  <c r="S63" i="54" s="1"/>
  <c r="R63" i="54"/>
  <c r="Q63" i="54" s="1"/>
  <c r="P63" i="54"/>
  <c r="O63" i="54" s="1"/>
  <c r="N63" i="54"/>
  <c r="M63" i="54" s="1"/>
  <c r="K63" i="54"/>
  <c r="I63" i="54"/>
  <c r="H63" i="54" s="1"/>
  <c r="G63" i="54"/>
  <c r="F63" i="54" s="1"/>
  <c r="D63" i="54"/>
  <c r="AL62" i="54"/>
  <c r="AK62" i="54"/>
  <c r="AJ62" i="54"/>
  <c r="AI62" i="54"/>
  <c r="AH62" i="54"/>
  <c r="AG62" i="54"/>
  <c r="AF62" i="54"/>
  <c r="AE62" i="54"/>
  <c r="L62" i="54" s="1"/>
  <c r="AD62" i="54"/>
  <c r="E62" i="54" s="1"/>
  <c r="AC62" i="54"/>
  <c r="X62" i="54"/>
  <c r="W62" i="54" s="1"/>
  <c r="V62" i="54"/>
  <c r="U62" i="54" s="1"/>
  <c r="T62" i="54"/>
  <c r="S62" i="54" s="1"/>
  <c r="R62" i="54"/>
  <c r="Q62" i="54" s="1"/>
  <c r="P62" i="54"/>
  <c r="O62" i="54" s="1"/>
  <c r="N62" i="54"/>
  <c r="M62" i="54" s="1"/>
  <c r="K62" i="54"/>
  <c r="I62" i="54"/>
  <c r="H62" i="54" s="1"/>
  <c r="G62" i="54"/>
  <c r="F62" i="54" s="1"/>
  <c r="D62" i="54"/>
  <c r="AL61" i="54"/>
  <c r="AK61" i="54"/>
  <c r="AJ61" i="54"/>
  <c r="AI61" i="54"/>
  <c r="AH61" i="54"/>
  <c r="AG61" i="54"/>
  <c r="AF61" i="54"/>
  <c r="AE61" i="54"/>
  <c r="L61" i="54" s="1"/>
  <c r="AD61" i="54"/>
  <c r="E61" i="54" s="1"/>
  <c r="AC61" i="54"/>
  <c r="X61" i="54"/>
  <c r="W61" i="54" s="1"/>
  <c r="V61" i="54"/>
  <c r="U61" i="54" s="1"/>
  <c r="T61" i="54"/>
  <c r="S61" i="54" s="1"/>
  <c r="R61" i="54"/>
  <c r="Q61" i="54" s="1"/>
  <c r="P61" i="54"/>
  <c r="O61" i="54" s="1"/>
  <c r="N61" i="54"/>
  <c r="M61" i="54" s="1"/>
  <c r="K61" i="54"/>
  <c r="I61" i="54"/>
  <c r="H61" i="54" s="1"/>
  <c r="G61" i="54"/>
  <c r="F61" i="54" s="1"/>
  <c r="D61" i="54"/>
  <c r="AL60" i="54"/>
  <c r="AK60" i="54"/>
  <c r="AJ60" i="54"/>
  <c r="AI60" i="54"/>
  <c r="AH60" i="54"/>
  <c r="AG60" i="54"/>
  <c r="AF60" i="54"/>
  <c r="AE60" i="54"/>
  <c r="L60" i="54" s="1"/>
  <c r="AD60" i="54"/>
  <c r="E60" i="54" s="1"/>
  <c r="AC60" i="54"/>
  <c r="X60" i="54"/>
  <c r="W60" i="54" s="1"/>
  <c r="V60" i="54"/>
  <c r="U60" i="54" s="1"/>
  <c r="T60" i="54"/>
  <c r="S60" i="54" s="1"/>
  <c r="R60" i="54"/>
  <c r="Q60" i="54" s="1"/>
  <c r="P60" i="54"/>
  <c r="O60" i="54" s="1"/>
  <c r="N60" i="54"/>
  <c r="M60" i="54" s="1"/>
  <c r="K60" i="54"/>
  <c r="I60" i="54"/>
  <c r="H60" i="54" s="1"/>
  <c r="G60" i="54"/>
  <c r="F60" i="54" s="1"/>
  <c r="D60" i="54"/>
  <c r="AL59" i="54"/>
  <c r="AK59" i="54"/>
  <c r="AJ59" i="54"/>
  <c r="AI59" i="54"/>
  <c r="AH59" i="54"/>
  <c r="AG59" i="54"/>
  <c r="AF59" i="54"/>
  <c r="AE59" i="54"/>
  <c r="L59" i="54" s="1"/>
  <c r="AD59" i="54"/>
  <c r="E59" i="54" s="1"/>
  <c r="AC59" i="54"/>
  <c r="X59" i="54"/>
  <c r="W59" i="54" s="1"/>
  <c r="V59" i="54"/>
  <c r="U59" i="54" s="1"/>
  <c r="T59" i="54"/>
  <c r="S59" i="54" s="1"/>
  <c r="R59" i="54"/>
  <c r="Q59" i="54" s="1"/>
  <c r="P59" i="54"/>
  <c r="O59" i="54" s="1"/>
  <c r="N59" i="54"/>
  <c r="M59" i="54" s="1"/>
  <c r="K59" i="54"/>
  <c r="I59" i="54"/>
  <c r="H59" i="54" s="1"/>
  <c r="G59" i="54"/>
  <c r="F59" i="54" s="1"/>
  <c r="D59" i="54"/>
  <c r="AL58" i="54"/>
  <c r="AK58" i="54"/>
  <c r="AJ58" i="54"/>
  <c r="AI58" i="54"/>
  <c r="AH58" i="54"/>
  <c r="AG58" i="54"/>
  <c r="AF58" i="54"/>
  <c r="AE58" i="54"/>
  <c r="L58" i="54" s="1"/>
  <c r="AD58" i="54"/>
  <c r="E58" i="54" s="1"/>
  <c r="AC58" i="54"/>
  <c r="X58" i="54"/>
  <c r="W58" i="54" s="1"/>
  <c r="V58" i="54"/>
  <c r="U58" i="54" s="1"/>
  <c r="T58" i="54"/>
  <c r="S58" i="54" s="1"/>
  <c r="R58" i="54"/>
  <c r="Q58" i="54" s="1"/>
  <c r="P58" i="54"/>
  <c r="O58" i="54" s="1"/>
  <c r="N58" i="54"/>
  <c r="M58" i="54" s="1"/>
  <c r="K58" i="54"/>
  <c r="I58" i="54"/>
  <c r="H58" i="54" s="1"/>
  <c r="G58" i="54"/>
  <c r="F58" i="54" s="1"/>
  <c r="D58" i="54"/>
  <c r="AL57" i="54"/>
  <c r="AK57" i="54"/>
  <c r="AJ57" i="54"/>
  <c r="AI57" i="54"/>
  <c r="AH57" i="54"/>
  <c r="AG57" i="54"/>
  <c r="AF57" i="54"/>
  <c r="AE57" i="54"/>
  <c r="L57" i="54" s="1"/>
  <c r="AD57" i="54"/>
  <c r="E57" i="54" s="1"/>
  <c r="AC57" i="54"/>
  <c r="X57" i="54"/>
  <c r="W57" i="54" s="1"/>
  <c r="V57" i="54"/>
  <c r="U57" i="54" s="1"/>
  <c r="T57" i="54"/>
  <c r="S57" i="54" s="1"/>
  <c r="R57" i="54"/>
  <c r="Q57" i="54" s="1"/>
  <c r="P57" i="54"/>
  <c r="O57" i="54" s="1"/>
  <c r="N57" i="54"/>
  <c r="M57" i="54" s="1"/>
  <c r="K57" i="54"/>
  <c r="I57" i="54"/>
  <c r="H57" i="54" s="1"/>
  <c r="G57" i="54"/>
  <c r="F57" i="54" s="1"/>
  <c r="D57" i="54"/>
  <c r="AL56" i="54"/>
  <c r="AK56" i="54"/>
  <c r="AJ56" i="54"/>
  <c r="AI56" i="54"/>
  <c r="AH56" i="54"/>
  <c r="AG56" i="54"/>
  <c r="AF56" i="54"/>
  <c r="AE56" i="54"/>
  <c r="L56" i="54" s="1"/>
  <c r="AD56" i="54"/>
  <c r="E56" i="54" s="1"/>
  <c r="AC56" i="54"/>
  <c r="X56" i="54"/>
  <c r="W56" i="54" s="1"/>
  <c r="V56" i="54"/>
  <c r="U56" i="54" s="1"/>
  <c r="T56" i="54"/>
  <c r="S56" i="54" s="1"/>
  <c r="R56" i="54"/>
  <c r="Q56" i="54" s="1"/>
  <c r="P56" i="54"/>
  <c r="O56" i="54" s="1"/>
  <c r="N56" i="54"/>
  <c r="M56" i="54" s="1"/>
  <c r="K56" i="54"/>
  <c r="I56" i="54"/>
  <c r="H56" i="54" s="1"/>
  <c r="G56" i="54"/>
  <c r="F56" i="54" s="1"/>
  <c r="D56" i="54"/>
  <c r="AL55" i="54"/>
  <c r="AK55" i="54"/>
  <c r="AJ55" i="54"/>
  <c r="AI55" i="54"/>
  <c r="AH55" i="54"/>
  <c r="AG55" i="54"/>
  <c r="AF55" i="54"/>
  <c r="AE55" i="54"/>
  <c r="L55" i="54" s="1"/>
  <c r="AD55" i="54"/>
  <c r="E55" i="54" s="1"/>
  <c r="AC55" i="54"/>
  <c r="X55" i="54"/>
  <c r="W55" i="54" s="1"/>
  <c r="V55" i="54"/>
  <c r="U55" i="54" s="1"/>
  <c r="T55" i="54"/>
  <c r="S55" i="54" s="1"/>
  <c r="R55" i="54"/>
  <c r="Q55" i="54" s="1"/>
  <c r="P55" i="54"/>
  <c r="O55" i="54" s="1"/>
  <c r="N55" i="54"/>
  <c r="M55" i="54" s="1"/>
  <c r="K55" i="54"/>
  <c r="I55" i="54"/>
  <c r="H55" i="54" s="1"/>
  <c r="G55" i="54"/>
  <c r="F55" i="54" s="1"/>
  <c r="D55" i="54"/>
  <c r="AL54" i="54"/>
  <c r="AK54" i="54"/>
  <c r="AJ54" i="54"/>
  <c r="AI54" i="54"/>
  <c r="AH54" i="54"/>
  <c r="AG54" i="54"/>
  <c r="AF54" i="54"/>
  <c r="AE54" i="54"/>
  <c r="L54" i="54" s="1"/>
  <c r="AD54" i="54"/>
  <c r="E54" i="54" s="1"/>
  <c r="AC54" i="54"/>
  <c r="X54" i="54"/>
  <c r="W54" i="54" s="1"/>
  <c r="V54" i="54"/>
  <c r="U54" i="54" s="1"/>
  <c r="T54" i="54"/>
  <c r="S54" i="54" s="1"/>
  <c r="R54" i="54"/>
  <c r="Q54" i="54" s="1"/>
  <c r="P54" i="54"/>
  <c r="O54" i="54" s="1"/>
  <c r="N54" i="54"/>
  <c r="M54" i="54" s="1"/>
  <c r="K54" i="54"/>
  <c r="I54" i="54"/>
  <c r="H54" i="54" s="1"/>
  <c r="G54" i="54"/>
  <c r="F54" i="54" s="1"/>
  <c r="D54" i="54"/>
  <c r="AL53" i="54"/>
  <c r="AK53" i="54"/>
  <c r="AJ53" i="54"/>
  <c r="AI53" i="54"/>
  <c r="AH53" i="54"/>
  <c r="AG53" i="54"/>
  <c r="AF53" i="54"/>
  <c r="AE53" i="54"/>
  <c r="L53" i="54" s="1"/>
  <c r="AD53" i="54"/>
  <c r="E53" i="54" s="1"/>
  <c r="AC53" i="54"/>
  <c r="X53" i="54"/>
  <c r="W53" i="54" s="1"/>
  <c r="V53" i="54"/>
  <c r="U53" i="54" s="1"/>
  <c r="T53" i="54"/>
  <c r="S53" i="54" s="1"/>
  <c r="R53" i="54"/>
  <c r="Q53" i="54" s="1"/>
  <c r="P53" i="54"/>
  <c r="O53" i="54" s="1"/>
  <c r="N53" i="54"/>
  <c r="M53" i="54" s="1"/>
  <c r="K53" i="54"/>
  <c r="I53" i="54"/>
  <c r="H53" i="54" s="1"/>
  <c r="G53" i="54"/>
  <c r="F53" i="54" s="1"/>
  <c r="D53" i="54"/>
  <c r="AL52" i="54"/>
  <c r="AK52" i="54"/>
  <c r="AJ52" i="54"/>
  <c r="AI52" i="54"/>
  <c r="AH52" i="54"/>
  <c r="AG52" i="54"/>
  <c r="AF52" i="54"/>
  <c r="AE52" i="54"/>
  <c r="L52" i="54" s="1"/>
  <c r="AD52" i="54"/>
  <c r="E52" i="54" s="1"/>
  <c r="AC52" i="54"/>
  <c r="X52" i="54"/>
  <c r="W52" i="54" s="1"/>
  <c r="V52" i="54"/>
  <c r="U52" i="54" s="1"/>
  <c r="T52" i="54"/>
  <c r="S52" i="54" s="1"/>
  <c r="R52" i="54"/>
  <c r="Q52" i="54" s="1"/>
  <c r="P52" i="54"/>
  <c r="O52" i="54" s="1"/>
  <c r="N52" i="54"/>
  <c r="M52" i="54" s="1"/>
  <c r="K52" i="54"/>
  <c r="I52" i="54"/>
  <c r="H52" i="54" s="1"/>
  <c r="G52" i="54"/>
  <c r="F52" i="54" s="1"/>
  <c r="D52" i="54"/>
  <c r="AL51" i="54"/>
  <c r="X51" i="54" s="1"/>
  <c r="W51" i="54" s="1"/>
  <c r="AK51" i="54"/>
  <c r="V51" i="54" s="1"/>
  <c r="U51" i="54" s="1"/>
  <c r="AJ51" i="54"/>
  <c r="T51" i="54" s="1"/>
  <c r="S51" i="54" s="1"/>
  <c r="AI51" i="54"/>
  <c r="R51" i="54" s="1"/>
  <c r="Q51" i="54" s="1"/>
  <c r="AH51" i="54"/>
  <c r="P51" i="54" s="1"/>
  <c r="O51" i="54" s="1"/>
  <c r="AG51" i="54"/>
  <c r="N51" i="54" s="1"/>
  <c r="M51" i="54" s="1"/>
  <c r="AE51" i="54"/>
  <c r="L51" i="54" s="1"/>
  <c r="K51" i="54" s="1"/>
  <c r="G51" i="54" s="1"/>
  <c r="AD51" i="54"/>
  <c r="E51" i="54" s="1"/>
  <c r="D51" i="54" s="1"/>
  <c r="AC51" i="54"/>
  <c r="AL50" i="54"/>
  <c r="X50" i="54" s="1"/>
  <c r="W50" i="54" s="1"/>
  <c r="AK50" i="54"/>
  <c r="V50" i="54" s="1"/>
  <c r="U50" i="54" s="1"/>
  <c r="AJ50" i="54"/>
  <c r="T50" i="54" s="1"/>
  <c r="S50" i="54" s="1"/>
  <c r="AI50" i="54"/>
  <c r="R50" i="54" s="1"/>
  <c r="Q50" i="54" s="1"/>
  <c r="AH50" i="54"/>
  <c r="P50" i="54" s="1"/>
  <c r="O50" i="54" s="1"/>
  <c r="AG50" i="54"/>
  <c r="N50" i="54" s="1"/>
  <c r="M50" i="54" s="1"/>
  <c r="AE50" i="54"/>
  <c r="L50" i="54" s="1"/>
  <c r="K50" i="54" s="1"/>
  <c r="G50" i="54" s="1"/>
  <c r="AD50" i="54"/>
  <c r="E50" i="54" s="1"/>
  <c r="D50" i="54" s="1"/>
  <c r="AC50" i="54"/>
  <c r="AL49" i="54"/>
  <c r="X49" i="54" s="1"/>
  <c r="W49" i="54" s="1"/>
  <c r="AK49" i="54"/>
  <c r="V49" i="54" s="1"/>
  <c r="U49" i="54" s="1"/>
  <c r="AJ49" i="54"/>
  <c r="T49" i="54" s="1"/>
  <c r="S49" i="54" s="1"/>
  <c r="AI49" i="54"/>
  <c r="R49" i="54" s="1"/>
  <c r="Q49" i="54" s="1"/>
  <c r="AH49" i="54"/>
  <c r="P49" i="54" s="1"/>
  <c r="O49" i="54" s="1"/>
  <c r="AG49" i="54"/>
  <c r="N49" i="54" s="1"/>
  <c r="M49" i="54" s="1"/>
  <c r="AE49" i="54"/>
  <c r="L49" i="54" s="1"/>
  <c r="K49" i="54" s="1"/>
  <c r="G49" i="54" s="1"/>
  <c r="AD49" i="54"/>
  <c r="E49" i="54" s="1"/>
  <c r="D49" i="54" s="1"/>
  <c r="AC49" i="54"/>
  <c r="AL48" i="54"/>
  <c r="X48" i="54" s="1"/>
  <c r="W48" i="54" s="1"/>
  <c r="AK48" i="54"/>
  <c r="V48" i="54" s="1"/>
  <c r="U48" i="54" s="1"/>
  <c r="AJ48" i="54"/>
  <c r="T48" i="54" s="1"/>
  <c r="S48" i="54" s="1"/>
  <c r="AI48" i="54"/>
  <c r="R48" i="54" s="1"/>
  <c r="Q48" i="54" s="1"/>
  <c r="AH48" i="54"/>
  <c r="P48" i="54" s="1"/>
  <c r="O48" i="54" s="1"/>
  <c r="AG48" i="54"/>
  <c r="N48" i="54" s="1"/>
  <c r="M48" i="54" s="1"/>
  <c r="AE48" i="54"/>
  <c r="L48" i="54" s="1"/>
  <c r="K48" i="54" s="1"/>
  <c r="G48" i="54" s="1"/>
  <c r="AD48" i="54"/>
  <c r="E48" i="54" s="1"/>
  <c r="D48" i="54" s="1"/>
  <c r="AC48" i="54"/>
  <c r="AL47" i="54"/>
  <c r="X47" i="54" s="1"/>
  <c r="W47" i="54" s="1"/>
  <c r="AK47" i="54"/>
  <c r="V47" i="54" s="1"/>
  <c r="U47" i="54" s="1"/>
  <c r="AJ47" i="54"/>
  <c r="T47" i="54" s="1"/>
  <c r="S47" i="54" s="1"/>
  <c r="AI47" i="54"/>
  <c r="R47" i="54" s="1"/>
  <c r="Q47" i="54" s="1"/>
  <c r="AH47" i="54"/>
  <c r="P47" i="54" s="1"/>
  <c r="O47" i="54" s="1"/>
  <c r="AG47" i="54"/>
  <c r="N47" i="54" s="1"/>
  <c r="M47" i="54" s="1"/>
  <c r="AE47" i="54"/>
  <c r="L47" i="54" s="1"/>
  <c r="K47" i="54" s="1"/>
  <c r="G47" i="54" s="1"/>
  <c r="AD47" i="54"/>
  <c r="E47" i="54" s="1"/>
  <c r="D47" i="54" s="1"/>
  <c r="AC47" i="54"/>
  <c r="AL9" i="54"/>
  <c r="X9" i="54" s="1"/>
  <c r="W9" i="54" s="1"/>
  <c r="AK9" i="54"/>
  <c r="V9" i="54" s="1"/>
  <c r="U9" i="54" s="1"/>
  <c r="AJ9" i="54"/>
  <c r="T9" i="54" s="1"/>
  <c r="S9" i="54" s="1"/>
  <c r="AI9" i="54"/>
  <c r="R9" i="54" s="1"/>
  <c r="Q9" i="54" s="1"/>
  <c r="AH9" i="54"/>
  <c r="P9" i="54" s="1"/>
  <c r="O9" i="54" s="1"/>
  <c r="AG9" i="54"/>
  <c r="N9" i="54" s="1"/>
  <c r="M9" i="54" s="1"/>
  <c r="AE9" i="54"/>
  <c r="L9" i="54" s="1"/>
  <c r="K9" i="54" s="1"/>
  <c r="G9" i="54" s="1"/>
  <c r="AD9" i="54"/>
  <c r="E9" i="54" s="1"/>
  <c r="D9" i="54" s="1"/>
  <c r="AC9" i="54"/>
  <c r="AL8" i="54"/>
  <c r="X8" i="54" s="1"/>
  <c r="AK8" i="54"/>
  <c r="V8" i="54" s="1"/>
  <c r="AJ8" i="54"/>
  <c r="T8" i="54" s="1"/>
  <c r="AI8" i="54"/>
  <c r="R8" i="54" s="1"/>
  <c r="AH8" i="54"/>
  <c r="P8" i="54" s="1"/>
  <c r="AG8" i="54"/>
  <c r="N8" i="54" s="1"/>
  <c r="AE8" i="54"/>
  <c r="L8" i="54" s="1"/>
  <c r="K8" i="54" s="1"/>
  <c r="G8" i="54" s="1"/>
  <c r="F8" i="54" s="1"/>
  <c r="AD8" i="54"/>
  <c r="E8" i="54" s="1"/>
  <c r="D8" i="54" s="1"/>
  <c r="AC8" i="54"/>
  <c r="AC46" i="46"/>
  <c r="AD46" i="46"/>
  <c r="AE46" i="46"/>
  <c r="AG46" i="46"/>
  <c r="AH46" i="46"/>
  <c r="AI46" i="46"/>
  <c r="AJ46" i="46"/>
  <c r="AK46" i="46"/>
  <c r="AL46" i="46"/>
  <c r="AC47" i="46"/>
  <c r="AD47" i="46"/>
  <c r="AE47" i="46"/>
  <c r="AG47" i="46"/>
  <c r="AH47" i="46"/>
  <c r="AI47" i="46"/>
  <c r="AJ47" i="46"/>
  <c r="AK47" i="46"/>
  <c r="AL47" i="46"/>
  <c r="AC48" i="46"/>
  <c r="AD48" i="46"/>
  <c r="AE48" i="46"/>
  <c r="AG48" i="46"/>
  <c r="AH48" i="46"/>
  <c r="AI48" i="46"/>
  <c r="AJ48" i="46"/>
  <c r="AK48" i="46"/>
  <c r="AL48" i="46"/>
  <c r="AC49" i="46"/>
  <c r="AD49" i="46"/>
  <c r="AE49" i="46"/>
  <c r="AG49" i="46"/>
  <c r="AH49" i="46"/>
  <c r="AI49" i="46"/>
  <c r="AJ49" i="46"/>
  <c r="AK49" i="46"/>
  <c r="AL49" i="46"/>
  <c r="AC50" i="46"/>
  <c r="AD50" i="46"/>
  <c r="AE50" i="46"/>
  <c r="AG50" i="46"/>
  <c r="AH50" i="46"/>
  <c r="AI50" i="46"/>
  <c r="AJ50" i="46"/>
  <c r="AK50" i="46"/>
  <c r="AL50" i="46"/>
  <c r="AC51" i="46"/>
  <c r="AD51" i="46"/>
  <c r="AE51" i="46"/>
  <c r="AF51" i="46"/>
  <c r="AG51" i="46"/>
  <c r="AH51" i="46"/>
  <c r="AI51" i="46"/>
  <c r="AJ51" i="46"/>
  <c r="AK51" i="46"/>
  <c r="AL51" i="46"/>
  <c r="AC52" i="46"/>
  <c r="AD52" i="46"/>
  <c r="AE52" i="46"/>
  <c r="AF52" i="46"/>
  <c r="AG52" i="46"/>
  <c r="AH52" i="46"/>
  <c r="AI52" i="46"/>
  <c r="AJ52" i="46"/>
  <c r="AK52" i="46"/>
  <c r="AL52" i="46"/>
  <c r="AC53" i="46"/>
  <c r="AD53" i="46"/>
  <c r="AE53" i="46"/>
  <c r="AF53" i="46"/>
  <c r="AG53" i="46"/>
  <c r="AH53" i="46"/>
  <c r="AI53" i="46"/>
  <c r="AJ53" i="46"/>
  <c r="AK53" i="46"/>
  <c r="AL53" i="46"/>
  <c r="AC54" i="46"/>
  <c r="AD54" i="46"/>
  <c r="AE54" i="46"/>
  <c r="AF54" i="46"/>
  <c r="AG54" i="46"/>
  <c r="AH54" i="46"/>
  <c r="AI54" i="46"/>
  <c r="AJ54" i="46"/>
  <c r="AK54" i="46"/>
  <c r="AL54" i="46"/>
  <c r="AC55" i="46"/>
  <c r="AD55" i="46"/>
  <c r="AE55" i="46"/>
  <c r="AF55" i="46"/>
  <c r="AG55" i="46"/>
  <c r="AH55" i="46"/>
  <c r="AI55" i="46"/>
  <c r="AJ55" i="46"/>
  <c r="AK55" i="46"/>
  <c r="AL55" i="46"/>
  <c r="AC56" i="46"/>
  <c r="AD56" i="46"/>
  <c r="AE56" i="46"/>
  <c r="AF56" i="46"/>
  <c r="AG56" i="46"/>
  <c r="AH56" i="46"/>
  <c r="AI56" i="46"/>
  <c r="AJ56" i="46"/>
  <c r="AK56" i="46"/>
  <c r="AL56" i="46"/>
  <c r="AC57" i="46"/>
  <c r="AD57" i="46"/>
  <c r="AE57" i="46"/>
  <c r="AF57" i="46"/>
  <c r="AG57" i="46"/>
  <c r="AH57" i="46"/>
  <c r="AI57" i="46"/>
  <c r="AJ57" i="46"/>
  <c r="AK57" i="46"/>
  <c r="AL57" i="46"/>
  <c r="AC58" i="46"/>
  <c r="AD58" i="46"/>
  <c r="AE58" i="46"/>
  <c r="AF58" i="46"/>
  <c r="AG58" i="46"/>
  <c r="AH58" i="46"/>
  <c r="AI58" i="46"/>
  <c r="AJ58" i="46"/>
  <c r="AK58" i="46"/>
  <c r="AL58" i="46"/>
  <c r="AC59" i="46"/>
  <c r="AD59" i="46"/>
  <c r="AE59" i="46"/>
  <c r="AF59" i="46"/>
  <c r="AG59" i="46"/>
  <c r="AH59" i="46"/>
  <c r="AI59" i="46"/>
  <c r="AJ59" i="46"/>
  <c r="AK59" i="46"/>
  <c r="AL59" i="46"/>
  <c r="AC60" i="46"/>
  <c r="AD60" i="46"/>
  <c r="AE60" i="46"/>
  <c r="AF60" i="46"/>
  <c r="AG60" i="46"/>
  <c r="AH60" i="46"/>
  <c r="AI60" i="46"/>
  <c r="AJ60" i="46"/>
  <c r="AK60" i="46"/>
  <c r="AL60" i="46"/>
  <c r="AC61" i="46"/>
  <c r="AD61" i="46"/>
  <c r="AE61" i="46"/>
  <c r="AF61" i="46"/>
  <c r="AG61" i="46"/>
  <c r="AH61" i="46"/>
  <c r="AI61" i="46"/>
  <c r="AJ61" i="46"/>
  <c r="AK61" i="46"/>
  <c r="AL61" i="46"/>
  <c r="AC62" i="46"/>
  <c r="AD62" i="46"/>
  <c r="AE62" i="46"/>
  <c r="AF62" i="46"/>
  <c r="AG62" i="46"/>
  <c r="AH62" i="46"/>
  <c r="AI62" i="46"/>
  <c r="AJ62" i="46"/>
  <c r="AK62" i="46"/>
  <c r="AL62" i="46"/>
  <c r="AC63" i="46"/>
  <c r="AD63" i="46"/>
  <c r="AE63" i="46"/>
  <c r="AF63" i="46"/>
  <c r="AG63" i="46"/>
  <c r="AH63" i="46"/>
  <c r="AI63" i="46"/>
  <c r="AJ63" i="46"/>
  <c r="AK63" i="46"/>
  <c r="AL63" i="46"/>
  <c r="AC64" i="46"/>
  <c r="AD64" i="46"/>
  <c r="AE64" i="46"/>
  <c r="AF64" i="46"/>
  <c r="AG64" i="46"/>
  <c r="AH64" i="46"/>
  <c r="AI64" i="46"/>
  <c r="AJ64" i="46"/>
  <c r="AK64" i="46"/>
  <c r="AL64" i="46"/>
  <c r="AC65" i="46"/>
  <c r="AD65" i="46"/>
  <c r="AE65" i="46"/>
  <c r="AF65" i="46"/>
  <c r="AG65" i="46"/>
  <c r="AH65" i="46"/>
  <c r="AI65" i="46"/>
  <c r="AJ65" i="46"/>
  <c r="AK65" i="46"/>
  <c r="AL65" i="46"/>
  <c r="AC66" i="46"/>
  <c r="AD66" i="46"/>
  <c r="AE66" i="46"/>
  <c r="AF66" i="46"/>
  <c r="AG66" i="46"/>
  <c r="AH66" i="46"/>
  <c r="AI66" i="46"/>
  <c r="AJ66" i="46"/>
  <c r="AK66" i="46"/>
  <c r="AL66" i="46"/>
  <c r="AC67" i="46"/>
  <c r="AD67" i="46"/>
  <c r="AE67" i="46"/>
  <c r="AF67" i="46"/>
  <c r="AG67" i="46"/>
  <c r="AH67" i="46"/>
  <c r="AI67" i="46"/>
  <c r="AJ67" i="46"/>
  <c r="AK67" i="46"/>
  <c r="AL67" i="46"/>
  <c r="AC68" i="46"/>
  <c r="AD68" i="46"/>
  <c r="AE68" i="46"/>
  <c r="AF68" i="46"/>
  <c r="AG68" i="46"/>
  <c r="AH68" i="46"/>
  <c r="AI68" i="46"/>
  <c r="AJ68" i="46"/>
  <c r="AK68" i="46"/>
  <c r="AL68" i="46"/>
  <c r="AC69" i="46"/>
  <c r="AD69" i="46"/>
  <c r="AE69" i="46"/>
  <c r="AF69" i="46"/>
  <c r="AG69" i="46"/>
  <c r="AH69" i="46"/>
  <c r="AI69" i="46"/>
  <c r="AJ69" i="46"/>
  <c r="AK69" i="46"/>
  <c r="AL69" i="46"/>
  <c r="AC70" i="46"/>
  <c r="AD70" i="46"/>
  <c r="AE70" i="46"/>
  <c r="AF70" i="46"/>
  <c r="AG70" i="46"/>
  <c r="AH70" i="46"/>
  <c r="AI70" i="46"/>
  <c r="AJ70" i="46"/>
  <c r="AK70" i="46"/>
  <c r="AL70" i="46"/>
  <c r="AC71" i="46"/>
  <c r="AD71" i="46"/>
  <c r="AE71" i="46"/>
  <c r="AF71" i="46"/>
  <c r="AG71" i="46"/>
  <c r="AH71" i="46"/>
  <c r="AI71" i="46"/>
  <c r="AJ71" i="46"/>
  <c r="AK71" i="46"/>
  <c r="AL71" i="46"/>
  <c r="AC72" i="46"/>
  <c r="AD72" i="46"/>
  <c r="AE72" i="46"/>
  <c r="AF72" i="46"/>
  <c r="AG72" i="46"/>
  <c r="AH72" i="46"/>
  <c r="AI72" i="46"/>
  <c r="AJ72" i="46"/>
  <c r="AK72" i="46"/>
  <c r="AL72" i="46"/>
  <c r="AC73" i="46"/>
  <c r="AD73" i="46"/>
  <c r="AE73" i="46"/>
  <c r="AF73" i="46"/>
  <c r="AG73" i="46"/>
  <c r="AH73" i="46"/>
  <c r="AI73" i="46"/>
  <c r="AJ73" i="46"/>
  <c r="AK73" i="46"/>
  <c r="AL73" i="46"/>
  <c r="AC74" i="46"/>
  <c r="AD74" i="46"/>
  <c r="AE74" i="46"/>
  <c r="AF74" i="46"/>
  <c r="AG74" i="46"/>
  <c r="AH74" i="46"/>
  <c r="AI74" i="46"/>
  <c r="AJ74" i="46"/>
  <c r="AK74" i="46"/>
  <c r="AL74" i="46"/>
  <c r="AC75" i="46"/>
  <c r="AD75" i="46"/>
  <c r="AE75" i="46"/>
  <c r="AF75" i="46"/>
  <c r="AG75" i="46"/>
  <c r="AH75" i="46"/>
  <c r="AI75" i="46"/>
  <c r="AJ75" i="46"/>
  <c r="AK75" i="46"/>
  <c r="AL75" i="46"/>
  <c r="AC76" i="46"/>
  <c r="AD76" i="46"/>
  <c r="AE76" i="46"/>
  <c r="AF76" i="46"/>
  <c r="AG76" i="46"/>
  <c r="AH76" i="46"/>
  <c r="AI76" i="46"/>
  <c r="AJ76" i="46"/>
  <c r="AK76" i="46"/>
  <c r="AL76" i="46"/>
  <c r="AC77" i="46"/>
  <c r="AD77" i="46"/>
  <c r="AE77" i="46"/>
  <c r="AF77" i="46"/>
  <c r="AG77" i="46"/>
  <c r="AH77" i="46"/>
  <c r="AI77" i="46"/>
  <c r="AJ77" i="46"/>
  <c r="AK77" i="46"/>
  <c r="AL77" i="46"/>
  <c r="AC78" i="46"/>
  <c r="AD78" i="46"/>
  <c r="AE78" i="46"/>
  <c r="AF78" i="46"/>
  <c r="AG78" i="46"/>
  <c r="AH78" i="46"/>
  <c r="AI78" i="46"/>
  <c r="AJ78" i="46"/>
  <c r="AK78" i="46"/>
  <c r="AL78" i="46"/>
  <c r="AC79" i="46"/>
  <c r="AD79" i="46"/>
  <c r="AE79" i="46"/>
  <c r="AF79" i="46"/>
  <c r="AG79" i="46"/>
  <c r="AH79" i="46"/>
  <c r="AI79" i="46"/>
  <c r="AJ79" i="46"/>
  <c r="AK79" i="46"/>
  <c r="AL79" i="46"/>
  <c r="AC80" i="46"/>
  <c r="AD80" i="46"/>
  <c r="AE80" i="46"/>
  <c r="AF80" i="46"/>
  <c r="AG80" i="46"/>
  <c r="AH80" i="46"/>
  <c r="AI80" i="46"/>
  <c r="AJ80" i="46"/>
  <c r="AK80" i="46"/>
  <c r="AL80" i="46"/>
  <c r="AC81" i="46"/>
  <c r="AD81" i="46"/>
  <c r="AE81" i="46"/>
  <c r="AF81" i="46"/>
  <c r="AG81" i="46"/>
  <c r="AH81" i="46"/>
  <c r="AI81" i="46"/>
  <c r="AJ81" i="46"/>
  <c r="AK81" i="46"/>
  <c r="AL81" i="46"/>
  <c r="AC82" i="46"/>
  <c r="AD82" i="46"/>
  <c r="AE82" i="46"/>
  <c r="AF82" i="46"/>
  <c r="AG82" i="46"/>
  <c r="AH82" i="46"/>
  <c r="AI82" i="46"/>
  <c r="AJ82" i="46"/>
  <c r="AK82" i="46"/>
  <c r="AL82" i="46"/>
  <c r="AC83" i="46"/>
  <c r="AD83" i="46"/>
  <c r="AE83" i="46"/>
  <c r="AF83" i="46"/>
  <c r="AG83" i="46"/>
  <c r="AH83" i="46"/>
  <c r="AI83" i="46"/>
  <c r="AJ83" i="46"/>
  <c r="AK83" i="46"/>
  <c r="AL83" i="46"/>
  <c r="AC84" i="46"/>
  <c r="AD84" i="46"/>
  <c r="AE84" i="46"/>
  <c r="AF84" i="46"/>
  <c r="AG84" i="46"/>
  <c r="AH84" i="46"/>
  <c r="AI84" i="46"/>
  <c r="AJ84" i="46"/>
  <c r="AK84" i="46"/>
  <c r="AL84" i="46"/>
  <c r="AC85" i="46"/>
  <c r="AD85" i="46"/>
  <c r="AE85" i="46"/>
  <c r="AF85" i="46"/>
  <c r="AG85" i="46"/>
  <c r="AH85" i="46"/>
  <c r="AI85" i="46"/>
  <c r="AJ85" i="46"/>
  <c r="AK85" i="46"/>
  <c r="AL85" i="46"/>
  <c r="AC86" i="46"/>
  <c r="AD86" i="46"/>
  <c r="AE86" i="46"/>
  <c r="AF86" i="46"/>
  <c r="AG86" i="46"/>
  <c r="AH86" i="46"/>
  <c r="AI86" i="46"/>
  <c r="AJ86" i="46"/>
  <c r="AK86" i="46"/>
  <c r="AL86" i="46"/>
  <c r="AC87" i="46"/>
  <c r="AD87" i="46"/>
  <c r="AE87" i="46"/>
  <c r="AF87" i="46"/>
  <c r="AG87" i="46"/>
  <c r="AH87" i="46"/>
  <c r="AI87" i="46"/>
  <c r="AJ87" i="46"/>
  <c r="AK87" i="46"/>
  <c r="AL87" i="46"/>
  <c r="AC88" i="46"/>
  <c r="AD88" i="46"/>
  <c r="AE88" i="46"/>
  <c r="AF88" i="46"/>
  <c r="AG88" i="46"/>
  <c r="AH88" i="46"/>
  <c r="AI88" i="46"/>
  <c r="AJ88" i="46"/>
  <c r="AK88" i="46"/>
  <c r="AL88" i="46"/>
  <c r="AC89" i="46"/>
  <c r="AD89" i="46"/>
  <c r="AE89" i="46"/>
  <c r="AF89" i="46"/>
  <c r="AG89" i="46"/>
  <c r="AH89" i="46"/>
  <c r="AI89" i="46"/>
  <c r="AJ89" i="46"/>
  <c r="AK89" i="46"/>
  <c r="AL89" i="46"/>
  <c r="AC90" i="46"/>
  <c r="AD90" i="46"/>
  <c r="AE90" i="46"/>
  <c r="AF90" i="46"/>
  <c r="AG90" i="46"/>
  <c r="AH90" i="46"/>
  <c r="AI90" i="46"/>
  <c r="AJ90" i="46"/>
  <c r="AK90" i="46"/>
  <c r="AL90" i="46"/>
  <c r="AC91" i="46"/>
  <c r="AD91" i="46"/>
  <c r="AE91" i="46"/>
  <c r="AF91" i="46"/>
  <c r="AG91" i="46"/>
  <c r="AH91" i="46"/>
  <c r="AI91" i="46"/>
  <c r="AJ91" i="46"/>
  <c r="AK91" i="46"/>
  <c r="AL91" i="46"/>
  <c r="AC92" i="46"/>
  <c r="AD92" i="46"/>
  <c r="AE92" i="46"/>
  <c r="AF92" i="46"/>
  <c r="AG92" i="46"/>
  <c r="AH92" i="46"/>
  <c r="AI92" i="46"/>
  <c r="AJ92" i="46"/>
  <c r="AK92" i="46"/>
  <c r="AL92" i="46"/>
  <c r="AC93" i="46"/>
  <c r="AD93" i="46"/>
  <c r="AE93" i="46"/>
  <c r="AF93" i="46"/>
  <c r="AG93" i="46"/>
  <c r="AH93" i="46"/>
  <c r="AI93" i="46"/>
  <c r="AJ93" i="46"/>
  <c r="AK93" i="46"/>
  <c r="AL93" i="46"/>
  <c r="AC94" i="46"/>
  <c r="AD94" i="46"/>
  <c r="AE94" i="46"/>
  <c r="AF94" i="46"/>
  <c r="AG94" i="46"/>
  <c r="AH94" i="46"/>
  <c r="AI94" i="46"/>
  <c r="AJ94" i="46"/>
  <c r="AK94" i="46"/>
  <c r="AL94" i="46"/>
  <c r="AC95" i="46"/>
  <c r="AD95" i="46"/>
  <c r="AE95" i="46"/>
  <c r="AF95" i="46"/>
  <c r="AG95" i="46"/>
  <c r="AH95" i="46"/>
  <c r="AI95" i="46"/>
  <c r="AJ95" i="46"/>
  <c r="AK95" i="46"/>
  <c r="AL95" i="46"/>
  <c r="AC96" i="46"/>
  <c r="AD96" i="46"/>
  <c r="AE96" i="46"/>
  <c r="AF96" i="46"/>
  <c r="AG96" i="46"/>
  <c r="AH96" i="46"/>
  <c r="AI96" i="46"/>
  <c r="AJ96" i="46"/>
  <c r="AK96" i="46"/>
  <c r="AL96" i="46"/>
  <c r="AC97" i="46"/>
  <c r="AD97" i="46"/>
  <c r="AE97" i="46"/>
  <c r="AF97" i="46"/>
  <c r="AG97" i="46"/>
  <c r="AH97" i="46"/>
  <c r="AI97" i="46"/>
  <c r="AJ97" i="46"/>
  <c r="AK97" i="46"/>
  <c r="AL97" i="46"/>
  <c r="AC98" i="46"/>
  <c r="AD98" i="46"/>
  <c r="AE98" i="46"/>
  <c r="AF98" i="46"/>
  <c r="AG98" i="46"/>
  <c r="AH98" i="46"/>
  <c r="AI98" i="46"/>
  <c r="AJ98" i="46"/>
  <c r="AK98" i="46"/>
  <c r="AL98" i="46"/>
  <c r="AC99" i="46"/>
  <c r="AD99" i="46"/>
  <c r="AE99" i="46"/>
  <c r="AF99" i="46"/>
  <c r="AG99" i="46"/>
  <c r="AH99" i="46"/>
  <c r="AI99" i="46"/>
  <c r="AJ99" i="46"/>
  <c r="AK99" i="46"/>
  <c r="AL99" i="46"/>
  <c r="AC100" i="46"/>
  <c r="AD100" i="46"/>
  <c r="AE100" i="46"/>
  <c r="AF100" i="46"/>
  <c r="AG100" i="46"/>
  <c r="AH100" i="46"/>
  <c r="AI100" i="46"/>
  <c r="AJ100" i="46"/>
  <c r="AK100" i="46"/>
  <c r="AL100" i="46"/>
  <c r="AC101" i="46"/>
  <c r="AD101" i="46"/>
  <c r="AE101" i="46"/>
  <c r="AF101" i="46"/>
  <c r="AG101" i="46"/>
  <c r="AH101" i="46"/>
  <c r="AI101" i="46"/>
  <c r="AJ101" i="46"/>
  <c r="AK101" i="46"/>
  <c r="AL101" i="46"/>
  <c r="AC102" i="46"/>
  <c r="AD102" i="46"/>
  <c r="AE102" i="46"/>
  <c r="AF102" i="46"/>
  <c r="AG102" i="46"/>
  <c r="AH102" i="46"/>
  <c r="AI102" i="46"/>
  <c r="AJ102" i="46"/>
  <c r="AK102" i="46"/>
  <c r="AL102" i="46"/>
  <c r="AC103" i="46"/>
  <c r="AD103" i="46"/>
  <c r="AE103" i="46"/>
  <c r="AF103" i="46"/>
  <c r="AG103" i="46"/>
  <c r="AH103" i="46"/>
  <c r="AI103" i="46"/>
  <c r="AJ103" i="46"/>
  <c r="AK103" i="46"/>
  <c r="AL103" i="46"/>
  <c r="AC104" i="46"/>
  <c r="AD104" i="46"/>
  <c r="AE104" i="46"/>
  <c r="AF104" i="46"/>
  <c r="AG104" i="46"/>
  <c r="AH104" i="46"/>
  <c r="AI104" i="46"/>
  <c r="AJ104" i="46"/>
  <c r="AK104" i="46"/>
  <c r="AL104" i="46"/>
  <c r="AC105" i="46"/>
  <c r="AD105" i="46"/>
  <c r="AE105" i="46"/>
  <c r="AF105" i="46"/>
  <c r="AG105" i="46"/>
  <c r="AH105" i="46"/>
  <c r="AI105" i="46"/>
  <c r="AJ105" i="46"/>
  <c r="AK105" i="46"/>
  <c r="AL105" i="46"/>
  <c r="AC106" i="46"/>
  <c r="AD106" i="46"/>
  <c r="AE106" i="46"/>
  <c r="AF106" i="46"/>
  <c r="AG106" i="46"/>
  <c r="AH106" i="46"/>
  <c r="AI106" i="46"/>
  <c r="AJ106" i="46"/>
  <c r="AK106" i="46"/>
  <c r="AL106" i="46"/>
  <c r="AC107" i="46"/>
  <c r="AD107" i="46"/>
  <c r="AE107" i="46"/>
  <c r="AF107" i="46"/>
  <c r="AG107" i="46"/>
  <c r="AH107" i="46"/>
  <c r="AI107" i="46"/>
  <c r="AJ107" i="46"/>
  <c r="AK107" i="46"/>
  <c r="AL107" i="46"/>
  <c r="AC108" i="46"/>
  <c r="AD108" i="46"/>
  <c r="AE108" i="46"/>
  <c r="AF108" i="46"/>
  <c r="AG108" i="46"/>
  <c r="AH108" i="46"/>
  <c r="AI108" i="46"/>
  <c r="AJ108" i="46"/>
  <c r="AK108" i="46"/>
  <c r="AL108" i="46"/>
  <c r="AC109" i="46"/>
  <c r="AD109" i="46"/>
  <c r="AE109" i="46"/>
  <c r="AF109" i="46"/>
  <c r="AG109" i="46"/>
  <c r="AH109" i="46"/>
  <c r="AI109" i="46"/>
  <c r="AJ109" i="46"/>
  <c r="AK109" i="46"/>
  <c r="AL109" i="46"/>
  <c r="AC110" i="46"/>
  <c r="AD110" i="46"/>
  <c r="AE110" i="46"/>
  <c r="AF110" i="46"/>
  <c r="AG110" i="46"/>
  <c r="AH110" i="46"/>
  <c r="AI110" i="46"/>
  <c r="AJ110" i="46"/>
  <c r="AK110" i="46"/>
  <c r="AL110" i="46"/>
  <c r="AC111" i="46"/>
  <c r="AD111" i="46"/>
  <c r="AE111" i="46"/>
  <c r="AF111" i="46"/>
  <c r="AG111" i="46"/>
  <c r="AH111" i="46"/>
  <c r="AI111" i="46"/>
  <c r="AJ111" i="46"/>
  <c r="AK111" i="46"/>
  <c r="AL111" i="46"/>
  <c r="AC112" i="46"/>
  <c r="AD112" i="46"/>
  <c r="AE112" i="46"/>
  <c r="AF112" i="46"/>
  <c r="AG112" i="46"/>
  <c r="AH112" i="46"/>
  <c r="AI112" i="46"/>
  <c r="AJ112" i="46"/>
  <c r="AK112" i="46"/>
  <c r="AL112" i="46"/>
  <c r="AC113" i="46"/>
  <c r="AD113" i="46"/>
  <c r="AE113" i="46"/>
  <c r="AF113" i="46"/>
  <c r="AG113" i="46"/>
  <c r="AH113" i="46"/>
  <c r="AI113" i="46"/>
  <c r="AJ113" i="46"/>
  <c r="AK113" i="46"/>
  <c r="AL113" i="46"/>
  <c r="AC114" i="46"/>
  <c r="AD114" i="46"/>
  <c r="AE114" i="46"/>
  <c r="AF114" i="46"/>
  <c r="AG114" i="46"/>
  <c r="AH114" i="46"/>
  <c r="AI114" i="46"/>
  <c r="AJ114" i="46"/>
  <c r="AK114" i="46"/>
  <c r="AL114" i="46"/>
  <c r="AC115" i="46"/>
  <c r="AD115" i="46"/>
  <c r="AE115" i="46"/>
  <c r="AF115" i="46"/>
  <c r="AG115" i="46"/>
  <c r="AH115" i="46"/>
  <c r="AI115" i="46"/>
  <c r="AJ115" i="46"/>
  <c r="AK115" i="46"/>
  <c r="AL115" i="46"/>
  <c r="AC116" i="46"/>
  <c r="AD116" i="46"/>
  <c r="AE116" i="46"/>
  <c r="AF116" i="46"/>
  <c r="AG116" i="46"/>
  <c r="AH116" i="46"/>
  <c r="AI116" i="46"/>
  <c r="AJ116" i="46"/>
  <c r="AK116" i="46"/>
  <c r="AL116" i="46"/>
  <c r="AC117" i="46"/>
  <c r="AD117" i="46"/>
  <c r="AE117" i="46"/>
  <c r="AF117" i="46"/>
  <c r="AG117" i="46"/>
  <c r="AH117" i="46"/>
  <c r="AI117" i="46"/>
  <c r="AJ117" i="46"/>
  <c r="AK117" i="46"/>
  <c r="AL117" i="46"/>
  <c r="AC118" i="46"/>
  <c r="AD118" i="46"/>
  <c r="AE118" i="46"/>
  <c r="AF118" i="46"/>
  <c r="AG118" i="46"/>
  <c r="AH118" i="46"/>
  <c r="AI118" i="46"/>
  <c r="AJ118" i="46"/>
  <c r="AK118" i="46"/>
  <c r="AL118" i="46"/>
  <c r="AC119" i="46"/>
  <c r="AD119" i="46"/>
  <c r="AE119" i="46"/>
  <c r="AF119" i="46"/>
  <c r="AG119" i="46"/>
  <c r="AH119" i="46"/>
  <c r="AI119" i="46"/>
  <c r="AJ119" i="46"/>
  <c r="AK119" i="46"/>
  <c r="AL119" i="46"/>
  <c r="AL8" i="46"/>
  <c r="AK8" i="46"/>
  <c r="AJ8" i="46"/>
  <c r="AI8" i="46"/>
  <c r="AH8" i="46"/>
  <c r="AG8" i="46"/>
  <c r="AE8" i="46"/>
  <c r="AD8" i="46"/>
  <c r="AC8" i="46"/>
  <c r="K5" i="37"/>
  <c r="K6" i="37"/>
  <c r="K7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AF16" i="60" s="1"/>
  <c r="I16" i="60" s="1"/>
  <c r="H16" i="60" s="1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AF17" i="60" s="1"/>
  <c r="I17" i="60" s="1"/>
  <c r="H17" i="60" s="1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AF47" i="46" s="1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AF9" i="54" s="1"/>
  <c r="K73" i="37"/>
  <c r="K74" i="37"/>
  <c r="K75" i="37"/>
  <c r="K76" i="37"/>
  <c r="AF8" i="54" s="1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K90" i="37"/>
  <c r="AF54" i="58" s="1"/>
  <c r="K91" i="37"/>
  <c r="K92" i="37"/>
  <c r="K93" i="37"/>
  <c r="K94" i="37"/>
  <c r="K95" i="37"/>
  <c r="K96" i="37"/>
  <c r="AF51" i="58" s="1"/>
  <c r="K97" i="37"/>
  <c r="K98" i="37"/>
  <c r="K99" i="37"/>
  <c r="K100" i="37"/>
  <c r="K101" i="37"/>
  <c r="K102" i="37"/>
  <c r="K103" i="37"/>
  <c r="K104" i="37"/>
  <c r="K105" i="37"/>
  <c r="K106" i="37"/>
  <c r="K107" i="37"/>
  <c r="K108" i="37"/>
  <c r="AF50" i="58" s="1"/>
  <c r="K109" i="37"/>
  <c r="K110" i="37"/>
  <c r="K111" i="37"/>
  <c r="K112" i="37"/>
  <c r="K113" i="37"/>
  <c r="K114" i="37"/>
  <c r="K115" i="37"/>
  <c r="K116" i="37"/>
  <c r="K117" i="37"/>
  <c r="K118" i="37"/>
  <c r="K119" i="37"/>
  <c r="K120" i="37"/>
  <c r="K121" i="37"/>
  <c r="K122" i="37"/>
  <c r="K123" i="37"/>
  <c r="K124" i="37"/>
  <c r="K125" i="37"/>
  <c r="K126" i="37"/>
  <c r="K127" i="37"/>
  <c r="K128" i="37"/>
  <c r="K129" i="37"/>
  <c r="K130" i="37"/>
  <c r="K131" i="37"/>
  <c r="K132" i="37"/>
  <c r="K133" i="37"/>
  <c r="K134" i="37"/>
  <c r="K135" i="37"/>
  <c r="K136" i="37"/>
  <c r="K137" i="37"/>
  <c r="K138" i="37"/>
  <c r="K139" i="37"/>
  <c r="K140" i="37"/>
  <c r="K141" i="37"/>
  <c r="K142" i="37"/>
  <c r="K143" i="37"/>
  <c r="K144" i="37"/>
  <c r="K145" i="37"/>
  <c r="K146" i="37"/>
  <c r="K417" i="37"/>
  <c r="K147" i="37"/>
  <c r="K148" i="37"/>
  <c r="K149" i="37"/>
  <c r="K150" i="37"/>
  <c r="K151" i="37"/>
  <c r="K152" i="37"/>
  <c r="K153" i="37"/>
  <c r="K154" i="37"/>
  <c r="K155" i="37"/>
  <c r="K156" i="37"/>
  <c r="K157" i="37"/>
  <c r="K158" i="37"/>
  <c r="K159" i="37"/>
  <c r="K160" i="37"/>
  <c r="K161" i="37"/>
  <c r="K162" i="37"/>
  <c r="K163" i="37"/>
  <c r="K164" i="37"/>
  <c r="K165" i="37"/>
  <c r="K166" i="37"/>
  <c r="K167" i="37"/>
  <c r="K168" i="37"/>
  <c r="K169" i="37"/>
  <c r="K170" i="37"/>
  <c r="K171" i="37"/>
  <c r="K172" i="37"/>
  <c r="K173" i="37"/>
  <c r="AF52" i="58" s="1"/>
  <c r="K174" i="37"/>
  <c r="K175" i="37"/>
  <c r="K176" i="37"/>
  <c r="K177" i="37"/>
  <c r="K178" i="37"/>
  <c r="K179" i="37"/>
  <c r="K180" i="37"/>
  <c r="K181" i="37"/>
  <c r="K182" i="37"/>
  <c r="K183" i="37"/>
  <c r="K184" i="37"/>
  <c r="K185" i="37"/>
  <c r="K186" i="37"/>
  <c r="K187" i="37"/>
  <c r="K188" i="37"/>
  <c r="K189" i="37"/>
  <c r="K190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208" i="37"/>
  <c r="K209" i="37"/>
  <c r="K210" i="37"/>
  <c r="K211" i="37"/>
  <c r="K212" i="37"/>
  <c r="K213" i="37"/>
  <c r="K214" i="37"/>
  <c r="K215" i="37"/>
  <c r="K216" i="37"/>
  <c r="K217" i="37"/>
  <c r="K218" i="37"/>
  <c r="K219" i="37"/>
  <c r="K220" i="37"/>
  <c r="K221" i="37"/>
  <c r="K222" i="37"/>
  <c r="K223" i="37"/>
  <c r="K224" i="37"/>
  <c r="K225" i="37"/>
  <c r="K226" i="37"/>
  <c r="K227" i="37"/>
  <c r="K228" i="37"/>
  <c r="AF8" i="58" s="1"/>
  <c r="K229" i="37"/>
  <c r="K230" i="37"/>
  <c r="K231" i="37"/>
  <c r="K232" i="37"/>
  <c r="K233" i="37"/>
  <c r="K234" i="37"/>
  <c r="K235" i="37"/>
  <c r="K236" i="37"/>
  <c r="K237" i="37"/>
  <c r="K238" i="37"/>
  <c r="K239" i="37"/>
  <c r="K240" i="37"/>
  <c r="K241" i="37"/>
  <c r="K242" i="37"/>
  <c r="K243" i="37"/>
  <c r="K244" i="37"/>
  <c r="K245" i="37"/>
  <c r="AF49" i="46" s="1"/>
  <c r="K246" i="37"/>
  <c r="K247" i="37"/>
  <c r="K248" i="37"/>
  <c r="K249" i="37"/>
  <c r="K250" i="37"/>
  <c r="K251" i="37"/>
  <c r="K252" i="37"/>
  <c r="AF47" i="54" s="1"/>
  <c r="K253" i="37"/>
  <c r="AF50" i="46" s="1"/>
  <c r="K254" i="37"/>
  <c r="K255" i="37"/>
  <c r="K256" i="37"/>
  <c r="K257" i="37"/>
  <c r="K258" i="37"/>
  <c r="K259" i="37"/>
  <c r="K260" i="37"/>
  <c r="K261" i="37"/>
  <c r="K262" i="37"/>
  <c r="K263" i="37"/>
  <c r="K264" i="37"/>
  <c r="AF48" i="54" s="1"/>
  <c r="K265" i="37"/>
  <c r="K266" i="37"/>
  <c r="K267" i="37"/>
  <c r="K268" i="37"/>
  <c r="K269" i="37"/>
  <c r="K270" i="37"/>
  <c r="K271" i="37"/>
  <c r="K272" i="37"/>
  <c r="AF49" i="54" s="1"/>
  <c r="K273" i="37"/>
  <c r="K274" i="37"/>
  <c r="K275" i="37"/>
  <c r="K276" i="37"/>
  <c r="K277" i="37"/>
  <c r="K278" i="37"/>
  <c r="K279" i="37"/>
  <c r="AF50" i="54" s="1"/>
  <c r="K280" i="37"/>
  <c r="K281" i="37"/>
  <c r="K282" i="37"/>
  <c r="K283" i="37"/>
  <c r="K284" i="37"/>
  <c r="K285" i="37"/>
  <c r="K286" i="37"/>
  <c r="K287" i="37"/>
  <c r="K288" i="37"/>
  <c r="K289" i="37"/>
  <c r="K290" i="37"/>
  <c r="K291" i="37"/>
  <c r="K292" i="37"/>
  <c r="K293" i="37"/>
  <c r="K294" i="37"/>
  <c r="K295" i="37"/>
  <c r="K296" i="37"/>
  <c r="K297" i="37"/>
  <c r="K298" i="37"/>
  <c r="K299" i="37"/>
  <c r="K300" i="37"/>
  <c r="K301" i="37"/>
  <c r="K302" i="37"/>
  <c r="K303" i="37"/>
  <c r="K304" i="37"/>
  <c r="K305" i="37"/>
  <c r="K306" i="37"/>
  <c r="K307" i="37"/>
  <c r="K308" i="37"/>
  <c r="K309" i="37"/>
  <c r="K310" i="37"/>
  <c r="K311" i="37"/>
  <c r="K312" i="37"/>
  <c r="K313" i="37"/>
  <c r="K314" i="37"/>
  <c r="K315" i="37"/>
  <c r="K316" i="37"/>
  <c r="K317" i="37"/>
  <c r="K318" i="37"/>
  <c r="K319" i="37"/>
  <c r="K320" i="37"/>
  <c r="K321" i="37"/>
  <c r="K322" i="37"/>
  <c r="K323" i="37"/>
  <c r="K324" i="37"/>
  <c r="K325" i="37"/>
  <c r="K328" i="37"/>
  <c r="K329" i="37"/>
  <c r="K330" i="37"/>
  <c r="K331" i="37"/>
  <c r="K332" i="37"/>
  <c r="K333" i="37"/>
  <c r="K334" i="37"/>
  <c r="K335" i="37"/>
  <c r="K336" i="37"/>
  <c r="K337" i="37"/>
  <c r="K338" i="37"/>
  <c r="K339" i="37"/>
  <c r="K340" i="37"/>
  <c r="K341" i="37"/>
  <c r="K342" i="37"/>
  <c r="K343" i="37"/>
  <c r="AF48" i="46" s="1"/>
  <c r="K344" i="37"/>
  <c r="K345" i="37"/>
  <c r="K346" i="37"/>
  <c r="K347" i="37"/>
  <c r="K348" i="37"/>
  <c r="K349" i="37"/>
  <c r="K350" i="37"/>
  <c r="K351" i="37"/>
  <c r="K352" i="37"/>
  <c r="K353" i="37"/>
  <c r="K354" i="37"/>
  <c r="K356" i="37"/>
  <c r="K357" i="37"/>
  <c r="K358" i="37"/>
  <c r="K359" i="37"/>
  <c r="AF48" i="58" s="1"/>
  <c r="K360" i="37"/>
  <c r="K361" i="37"/>
  <c r="K362" i="37"/>
  <c r="K363" i="37"/>
  <c r="K364" i="37"/>
  <c r="K365" i="37"/>
  <c r="K366" i="37"/>
  <c r="K367" i="37"/>
  <c r="K368" i="37"/>
  <c r="AF47" i="58" s="1"/>
  <c r="K369" i="37"/>
  <c r="K370" i="37"/>
  <c r="K371" i="37"/>
  <c r="K372" i="37"/>
  <c r="K373" i="37"/>
  <c r="K374" i="37"/>
  <c r="K375" i="37"/>
  <c r="K376" i="37"/>
  <c r="K377" i="37"/>
  <c r="K378" i="37"/>
  <c r="K379" i="37"/>
  <c r="K380" i="37"/>
  <c r="K381" i="37"/>
  <c r="K382" i="37"/>
  <c r="K383" i="37"/>
  <c r="K384" i="37"/>
  <c r="K385" i="37"/>
  <c r="K386" i="37"/>
  <c r="K387" i="37"/>
  <c r="K388" i="37"/>
  <c r="K389" i="37"/>
  <c r="K390" i="37"/>
  <c r="K391" i="37"/>
  <c r="AF19" i="60" s="1"/>
  <c r="I19" i="60" s="1"/>
  <c r="H19" i="60" s="1"/>
  <c r="K392" i="37"/>
  <c r="K393" i="37"/>
  <c r="K394" i="37"/>
  <c r="K395" i="37"/>
  <c r="K396" i="37"/>
  <c r="K397" i="37"/>
  <c r="K398" i="37"/>
  <c r="K399" i="37"/>
  <c r="K400" i="37"/>
  <c r="K401" i="37"/>
  <c r="K402" i="37"/>
  <c r="K403" i="37"/>
  <c r="K404" i="37"/>
  <c r="K405" i="37"/>
  <c r="K406" i="37"/>
  <c r="K407" i="37"/>
  <c r="K408" i="37"/>
  <c r="K409" i="37"/>
  <c r="K410" i="37"/>
  <c r="K411" i="37"/>
  <c r="K412" i="37"/>
  <c r="K413" i="37"/>
  <c r="K414" i="37"/>
  <c r="K415" i="37"/>
  <c r="K416" i="37"/>
  <c r="K418" i="37"/>
  <c r="AF51" i="54" s="1"/>
  <c r="K419" i="37"/>
  <c r="K420" i="37"/>
  <c r="K421" i="37"/>
  <c r="K422" i="37"/>
  <c r="K423" i="37"/>
  <c r="K424" i="37"/>
  <c r="K425" i="37"/>
  <c r="K427" i="37"/>
  <c r="K428" i="37"/>
  <c r="K429" i="37"/>
  <c r="K430" i="37"/>
  <c r="K431" i="37"/>
  <c r="K432" i="37"/>
  <c r="K433" i="37"/>
  <c r="K434" i="37"/>
  <c r="K435" i="37"/>
  <c r="K436" i="37"/>
  <c r="K4" i="37"/>
  <c r="F102" i="58" l="1"/>
  <c r="I102" i="58"/>
  <c r="H102" i="58" s="1"/>
  <c r="I118" i="55"/>
  <c r="H118" i="55" s="1"/>
  <c r="F112" i="54"/>
  <c r="I112" i="54"/>
  <c r="H112" i="54" s="1"/>
  <c r="AF46" i="46"/>
  <c r="AF53" i="58"/>
  <c r="AF18" i="60"/>
  <c r="I18" i="60" s="1"/>
  <c r="H18" i="60" s="1"/>
  <c r="H44" i="60" s="1"/>
  <c r="F51" i="54"/>
  <c r="I51" i="54"/>
  <c r="H51" i="54" s="1"/>
  <c r="F50" i="54"/>
  <c r="I50" i="54"/>
  <c r="H50" i="54" s="1"/>
  <c r="F49" i="54"/>
  <c r="I49" i="54"/>
  <c r="H49" i="54" s="1"/>
  <c r="F48" i="54"/>
  <c r="I48" i="54"/>
  <c r="H48" i="54" s="1"/>
  <c r="F47" i="54"/>
  <c r="I47" i="54"/>
  <c r="H47" i="54" s="1"/>
  <c r="AF8" i="46"/>
  <c r="Q119" i="57"/>
  <c r="F15" i="56" s="1"/>
  <c r="AF55" i="58"/>
  <c r="I55" i="58" s="1"/>
  <c r="H55" i="58" s="1"/>
  <c r="AF9" i="58"/>
  <c r="I9" i="58" s="1"/>
  <c r="H9" i="58" s="1"/>
  <c r="AF8" i="57"/>
  <c r="I8" i="57" s="1"/>
  <c r="H8" i="57" s="1"/>
  <c r="AF8" i="55"/>
  <c r="I8" i="55" s="1"/>
  <c r="H8" i="55" s="1"/>
  <c r="AF9" i="57"/>
  <c r="I9" i="57" s="1"/>
  <c r="H9" i="57" s="1"/>
  <c r="AF9" i="55"/>
  <c r="I9" i="55" s="1"/>
  <c r="H9" i="55" s="1"/>
  <c r="X119" i="57"/>
  <c r="W8" i="57"/>
  <c r="W119" i="57" s="1"/>
  <c r="P119" i="57"/>
  <c r="O8" i="57"/>
  <c r="O119" i="57" s="1"/>
  <c r="T119" i="57"/>
  <c r="S8" i="57"/>
  <c r="S119" i="57" s="1"/>
  <c r="R119" i="57"/>
  <c r="U119" i="58"/>
  <c r="H15" i="59" s="1"/>
  <c r="Q119" i="58"/>
  <c r="F15" i="59" s="1"/>
  <c r="F55" i="58"/>
  <c r="I54" i="58"/>
  <c r="H54" i="58" s="1"/>
  <c r="F54" i="58"/>
  <c r="I53" i="58"/>
  <c r="H53" i="58" s="1"/>
  <c r="F53" i="58"/>
  <c r="I52" i="58"/>
  <c r="H52" i="58" s="1"/>
  <c r="F52" i="58"/>
  <c r="I51" i="58"/>
  <c r="H51" i="58" s="1"/>
  <c r="F51" i="58"/>
  <c r="I50" i="58"/>
  <c r="H50" i="58" s="1"/>
  <c r="F50" i="58"/>
  <c r="F48" i="58"/>
  <c r="I48" i="58"/>
  <c r="H48" i="58" s="1"/>
  <c r="F47" i="58"/>
  <c r="I47" i="58"/>
  <c r="H47" i="58" s="1"/>
  <c r="T119" i="58"/>
  <c r="X119" i="58"/>
  <c r="W9" i="58"/>
  <c r="W119" i="58" s="1"/>
  <c r="I15" i="59" s="1"/>
  <c r="S9" i="58"/>
  <c r="S119" i="58" s="1"/>
  <c r="G15" i="59" s="1"/>
  <c r="R119" i="58"/>
  <c r="N119" i="58"/>
  <c r="M8" i="58"/>
  <c r="M119" i="58" s="1"/>
  <c r="D15" i="59" s="1"/>
  <c r="F9" i="58"/>
  <c r="I8" i="58"/>
  <c r="H8" i="58" s="1"/>
  <c r="O119" i="58"/>
  <c r="E15" i="59" s="1"/>
  <c r="V119" i="58"/>
  <c r="P119" i="58"/>
  <c r="F8" i="57"/>
  <c r="F9" i="57"/>
  <c r="M119" i="57"/>
  <c r="U119" i="57"/>
  <c r="N119" i="57"/>
  <c r="V119" i="57"/>
  <c r="F9" i="55"/>
  <c r="N119" i="55"/>
  <c r="O119" i="55"/>
  <c r="E17" i="24" s="1"/>
  <c r="W119" i="55"/>
  <c r="I17" i="24" s="1"/>
  <c r="F8" i="55"/>
  <c r="R119" i="55"/>
  <c r="Q8" i="55"/>
  <c r="Q119" i="55" s="1"/>
  <c r="F17" i="24" s="1"/>
  <c r="S119" i="55"/>
  <c r="G17" i="24" s="1"/>
  <c r="M8" i="55"/>
  <c r="M119" i="55" s="1"/>
  <c r="D17" i="24" s="1"/>
  <c r="R119" i="54"/>
  <c r="Q8" i="54"/>
  <c r="Q119" i="54" s="1"/>
  <c r="F16" i="24" s="1"/>
  <c r="F9" i="54"/>
  <c r="I9" i="54"/>
  <c r="H9" i="54" s="1"/>
  <c r="T119" i="54"/>
  <c r="N119" i="54"/>
  <c r="M8" i="54"/>
  <c r="M119" i="54" s="1"/>
  <c r="D16" i="24" s="1"/>
  <c r="V119" i="54"/>
  <c r="U8" i="54"/>
  <c r="U119" i="54" s="1"/>
  <c r="H16" i="24" s="1"/>
  <c r="P119" i="54"/>
  <c r="O8" i="54"/>
  <c r="O119" i="54" s="1"/>
  <c r="E16" i="24" s="1"/>
  <c r="W8" i="54"/>
  <c r="W119" i="54" s="1"/>
  <c r="I16" i="24" s="1"/>
  <c r="X119" i="54"/>
  <c r="I8" i="54"/>
  <c r="H8" i="54" s="1"/>
  <c r="S8" i="54"/>
  <c r="S119" i="54" s="1"/>
  <c r="G16" i="24" s="1"/>
  <c r="U119" i="55"/>
  <c r="H17" i="24" s="1"/>
  <c r="V119" i="55"/>
  <c r="P119" i="55"/>
  <c r="T119" i="55"/>
  <c r="X119" i="55"/>
  <c r="H119" i="55" l="1"/>
  <c r="E15" i="56"/>
  <c r="F16" i="59"/>
  <c r="D15" i="56"/>
  <c r="F17" i="56" s="1"/>
  <c r="G15" i="56"/>
  <c r="F17" i="59"/>
  <c r="I15" i="56"/>
  <c r="H15" i="56"/>
  <c r="H119" i="58"/>
  <c r="H119" i="57"/>
  <c r="H119" i="54"/>
  <c r="F18" i="59" l="1"/>
  <c r="F16" i="56"/>
  <c r="F18" i="56" s="1"/>
  <c r="F25" i="24"/>
  <c r="L118" i="46" l="1"/>
  <c r="E118" i="46"/>
  <c r="X118" i="46"/>
  <c r="W118" i="46" s="1"/>
  <c r="V118" i="46"/>
  <c r="U118" i="46" s="1"/>
  <c r="T118" i="46"/>
  <c r="S118" i="46" s="1"/>
  <c r="R118" i="46"/>
  <c r="Q118" i="46" s="1"/>
  <c r="P118" i="46"/>
  <c r="O118" i="46" s="1"/>
  <c r="N118" i="46"/>
  <c r="M118" i="46" s="1"/>
  <c r="K118" i="46"/>
  <c r="I118" i="46"/>
  <c r="H118" i="46" s="1"/>
  <c r="G118" i="46"/>
  <c r="F118" i="46" s="1"/>
  <c r="D118" i="46"/>
  <c r="L117" i="46"/>
  <c r="E117" i="46"/>
  <c r="X117" i="46"/>
  <c r="W117" i="46" s="1"/>
  <c r="V117" i="46"/>
  <c r="U117" i="46" s="1"/>
  <c r="T117" i="46"/>
  <c r="S117" i="46" s="1"/>
  <c r="R117" i="46"/>
  <c r="Q117" i="46" s="1"/>
  <c r="P117" i="46"/>
  <c r="O117" i="46" s="1"/>
  <c r="N117" i="46"/>
  <c r="M117" i="46" s="1"/>
  <c r="K117" i="46"/>
  <c r="I117" i="46"/>
  <c r="H117" i="46" s="1"/>
  <c r="G117" i="46"/>
  <c r="F117" i="46" s="1"/>
  <c r="D117" i="46"/>
  <c r="L116" i="46"/>
  <c r="E116" i="46"/>
  <c r="X116" i="46"/>
  <c r="W116" i="46" s="1"/>
  <c r="V116" i="46"/>
  <c r="U116" i="46" s="1"/>
  <c r="T116" i="46"/>
  <c r="S116" i="46" s="1"/>
  <c r="R116" i="46"/>
  <c r="Q116" i="46" s="1"/>
  <c r="P116" i="46"/>
  <c r="O116" i="46" s="1"/>
  <c r="N116" i="46"/>
  <c r="M116" i="46" s="1"/>
  <c r="K116" i="46"/>
  <c r="I116" i="46"/>
  <c r="H116" i="46" s="1"/>
  <c r="G116" i="46"/>
  <c r="F116" i="46" s="1"/>
  <c r="D116" i="46"/>
  <c r="L115" i="46"/>
  <c r="E115" i="46"/>
  <c r="X115" i="46"/>
  <c r="W115" i="46" s="1"/>
  <c r="V115" i="46"/>
  <c r="U115" i="46" s="1"/>
  <c r="T115" i="46"/>
  <c r="S115" i="46" s="1"/>
  <c r="R115" i="46"/>
  <c r="Q115" i="46" s="1"/>
  <c r="P115" i="46"/>
  <c r="O115" i="46" s="1"/>
  <c r="N115" i="46"/>
  <c r="M115" i="46" s="1"/>
  <c r="K115" i="46"/>
  <c r="I115" i="46"/>
  <c r="H115" i="46" s="1"/>
  <c r="G115" i="46"/>
  <c r="F115" i="46" s="1"/>
  <c r="D115" i="46"/>
  <c r="L114" i="46"/>
  <c r="E114" i="46"/>
  <c r="X114" i="46"/>
  <c r="W114" i="46" s="1"/>
  <c r="V114" i="46"/>
  <c r="U114" i="46" s="1"/>
  <c r="T114" i="46"/>
  <c r="S114" i="46" s="1"/>
  <c r="R114" i="46"/>
  <c r="Q114" i="46" s="1"/>
  <c r="P114" i="46"/>
  <c r="O114" i="46" s="1"/>
  <c r="N114" i="46"/>
  <c r="M114" i="46" s="1"/>
  <c r="K114" i="46"/>
  <c r="I114" i="46"/>
  <c r="H114" i="46" s="1"/>
  <c r="G114" i="46"/>
  <c r="F114" i="46" s="1"/>
  <c r="D114" i="46"/>
  <c r="L113" i="46"/>
  <c r="E113" i="46"/>
  <c r="X113" i="46"/>
  <c r="W113" i="46" s="1"/>
  <c r="V113" i="46"/>
  <c r="U113" i="46" s="1"/>
  <c r="T113" i="46"/>
  <c r="S113" i="46" s="1"/>
  <c r="R113" i="46"/>
  <c r="Q113" i="46" s="1"/>
  <c r="P113" i="46"/>
  <c r="O113" i="46" s="1"/>
  <c r="N113" i="46"/>
  <c r="M113" i="46" s="1"/>
  <c r="K113" i="46"/>
  <c r="I113" i="46"/>
  <c r="H113" i="46" s="1"/>
  <c r="G113" i="46"/>
  <c r="F113" i="46" s="1"/>
  <c r="D113" i="46"/>
  <c r="L112" i="46"/>
  <c r="E112" i="46"/>
  <c r="X112" i="46"/>
  <c r="W112" i="46" s="1"/>
  <c r="V112" i="46"/>
  <c r="U112" i="46" s="1"/>
  <c r="T112" i="46"/>
  <c r="S112" i="46" s="1"/>
  <c r="R112" i="46"/>
  <c r="Q112" i="46" s="1"/>
  <c r="P112" i="46"/>
  <c r="O112" i="46" s="1"/>
  <c r="N112" i="46"/>
  <c r="M112" i="46" s="1"/>
  <c r="K112" i="46"/>
  <c r="I112" i="46"/>
  <c r="H112" i="46" s="1"/>
  <c r="G112" i="46"/>
  <c r="F112" i="46" s="1"/>
  <c r="D112" i="46"/>
  <c r="L111" i="46"/>
  <c r="E111" i="46"/>
  <c r="X111" i="46"/>
  <c r="W111" i="46" s="1"/>
  <c r="V111" i="46"/>
  <c r="U111" i="46" s="1"/>
  <c r="T111" i="46"/>
  <c r="S111" i="46" s="1"/>
  <c r="R111" i="46"/>
  <c r="Q111" i="46" s="1"/>
  <c r="P111" i="46"/>
  <c r="O111" i="46" s="1"/>
  <c r="N111" i="46"/>
  <c r="M111" i="46" s="1"/>
  <c r="K111" i="46"/>
  <c r="I111" i="46"/>
  <c r="H111" i="46" s="1"/>
  <c r="G111" i="46"/>
  <c r="F111" i="46" s="1"/>
  <c r="D111" i="46"/>
  <c r="L110" i="46"/>
  <c r="E110" i="46"/>
  <c r="X110" i="46"/>
  <c r="W110" i="46" s="1"/>
  <c r="V110" i="46"/>
  <c r="U110" i="46" s="1"/>
  <c r="T110" i="46"/>
  <c r="S110" i="46" s="1"/>
  <c r="R110" i="46"/>
  <c r="Q110" i="46" s="1"/>
  <c r="P110" i="46"/>
  <c r="O110" i="46" s="1"/>
  <c r="N110" i="46"/>
  <c r="M110" i="46" s="1"/>
  <c r="K110" i="46"/>
  <c r="I110" i="46"/>
  <c r="H110" i="46" s="1"/>
  <c r="G110" i="46"/>
  <c r="F110" i="46" s="1"/>
  <c r="D110" i="46"/>
  <c r="L109" i="46"/>
  <c r="E109" i="46"/>
  <c r="X109" i="46"/>
  <c r="W109" i="46" s="1"/>
  <c r="V109" i="46"/>
  <c r="U109" i="46" s="1"/>
  <c r="T109" i="46"/>
  <c r="S109" i="46" s="1"/>
  <c r="R109" i="46"/>
  <c r="Q109" i="46" s="1"/>
  <c r="P109" i="46"/>
  <c r="O109" i="46" s="1"/>
  <c r="N109" i="46"/>
  <c r="M109" i="46" s="1"/>
  <c r="K109" i="46"/>
  <c r="I109" i="46"/>
  <c r="H109" i="46" s="1"/>
  <c r="G109" i="46"/>
  <c r="F109" i="46" s="1"/>
  <c r="D109" i="46"/>
  <c r="L108" i="46"/>
  <c r="E108" i="46"/>
  <c r="X108" i="46"/>
  <c r="W108" i="46" s="1"/>
  <c r="V108" i="46"/>
  <c r="U108" i="46" s="1"/>
  <c r="T108" i="46"/>
  <c r="S108" i="46" s="1"/>
  <c r="R108" i="46"/>
  <c r="Q108" i="46" s="1"/>
  <c r="P108" i="46"/>
  <c r="O108" i="46" s="1"/>
  <c r="N108" i="46"/>
  <c r="M108" i="46" s="1"/>
  <c r="K108" i="46"/>
  <c r="I108" i="46"/>
  <c r="H108" i="46" s="1"/>
  <c r="G108" i="46"/>
  <c r="F108" i="46" s="1"/>
  <c r="D108" i="46"/>
  <c r="L107" i="46"/>
  <c r="E107" i="46"/>
  <c r="X107" i="46"/>
  <c r="W107" i="46" s="1"/>
  <c r="V107" i="46"/>
  <c r="U107" i="46" s="1"/>
  <c r="T107" i="46"/>
  <c r="S107" i="46" s="1"/>
  <c r="R107" i="46"/>
  <c r="Q107" i="46" s="1"/>
  <c r="P107" i="46"/>
  <c r="O107" i="46" s="1"/>
  <c r="N107" i="46"/>
  <c r="M107" i="46" s="1"/>
  <c r="K107" i="46"/>
  <c r="I107" i="46"/>
  <c r="H107" i="46" s="1"/>
  <c r="G107" i="46"/>
  <c r="F107" i="46" s="1"/>
  <c r="D107" i="46"/>
  <c r="L106" i="46"/>
  <c r="E106" i="46"/>
  <c r="X106" i="46"/>
  <c r="W106" i="46" s="1"/>
  <c r="V106" i="46"/>
  <c r="U106" i="46" s="1"/>
  <c r="T106" i="46"/>
  <c r="S106" i="46" s="1"/>
  <c r="R106" i="46"/>
  <c r="Q106" i="46" s="1"/>
  <c r="P106" i="46"/>
  <c r="O106" i="46" s="1"/>
  <c r="N106" i="46"/>
  <c r="M106" i="46" s="1"/>
  <c r="K106" i="46"/>
  <c r="I106" i="46"/>
  <c r="H106" i="46" s="1"/>
  <c r="G106" i="46"/>
  <c r="F106" i="46" s="1"/>
  <c r="D106" i="46"/>
  <c r="L105" i="46"/>
  <c r="E105" i="46"/>
  <c r="X105" i="46"/>
  <c r="W105" i="46" s="1"/>
  <c r="V105" i="46"/>
  <c r="U105" i="46" s="1"/>
  <c r="T105" i="46"/>
  <c r="S105" i="46" s="1"/>
  <c r="R105" i="46"/>
  <c r="Q105" i="46" s="1"/>
  <c r="P105" i="46"/>
  <c r="O105" i="46" s="1"/>
  <c r="N105" i="46"/>
  <c r="M105" i="46" s="1"/>
  <c r="K105" i="46"/>
  <c r="I105" i="46"/>
  <c r="H105" i="46" s="1"/>
  <c r="G105" i="46"/>
  <c r="F105" i="46" s="1"/>
  <c r="D105" i="46"/>
  <c r="L104" i="46"/>
  <c r="E104" i="46"/>
  <c r="X104" i="46"/>
  <c r="W104" i="46" s="1"/>
  <c r="V104" i="46"/>
  <c r="U104" i="46" s="1"/>
  <c r="T104" i="46"/>
  <c r="S104" i="46" s="1"/>
  <c r="R104" i="46"/>
  <c r="Q104" i="46" s="1"/>
  <c r="P104" i="46"/>
  <c r="O104" i="46" s="1"/>
  <c r="N104" i="46"/>
  <c r="M104" i="46" s="1"/>
  <c r="K104" i="46"/>
  <c r="I104" i="46"/>
  <c r="H104" i="46" s="1"/>
  <c r="G104" i="46"/>
  <c r="F104" i="46" s="1"/>
  <c r="D104" i="46"/>
  <c r="L103" i="46"/>
  <c r="E103" i="46"/>
  <c r="X103" i="46"/>
  <c r="W103" i="46" s="1"/>
  <c r="V103" i="46"/>
  <c r="U103" i="46" s="1"/>
  <c r="T103" i="46"/>
  <c r="S103" i="46" s="1"/>
  <c r="R103" i="46"/>
  <c r="Q103" i="46" s="1"/>
  <c r="P103" i="46"/>
  <c r="O103" i="46" s="1"/>
  <c r="N103" i="46"/>
  <c r="M103" i="46" s="1"/>
  <c r="K103" i="46"/>
  <c r="I103" i="46"/>
  <c r="H103" i="46" s="1"/>
  <c r="G103" i="46"/>
  <c r="F103" i="46" s="1"/>
  <c r="D103" i="46"/>
  <c r="L102" i="46"/>
  <c r="E102" i="46"/>
  <c r="X102" i="46"/>
  <c r="W102" i="46" s="1"/>
  <c r="V102" i="46"/>
  <c r="U102" i="46" s="1"/>
  <c r="T102" i="46"/>
  <c r="S102" i="46" s="1"/>
  <c r="R102" i="46"/>
  <c r="Q102" i="46" s="1"/>
  <c r="P102" i="46"/>
  <c r="O102" i="46" s="1"/>
  <c r="N102" i="46"/>
  <c r="M102" i="46" s="1"/>
  <c r="K102" i="46"/>
  <c r="I102" i="46"/>
  <c r="H102" i="46" s="1"/>
  <c r="G102" i="46"/>
  <c r="F102" i="46" s="1"/>
  <c r="D102" i="46"/>
  <c r="L101" i="46"/>
  <c r="E101" i="46"/>
  <c r="X101" i="46"/>
  <c r="W101" i="46" s="1"/>
  <c r="V101" i="46"/>
  <c r="U101" i="46" s="1"/>
  <c r="T101" i="46"/>
  <c r="S101" i="46" s="1"/>
  <c r="R101" i="46"/>
  <c r="Q101" i="46" s="1"/>
  <c r="P101" i="46"/>
  <c r="O101" i="46" s="1"/>
  <c r="N101" i="46"/>
  <c r="M101" i="46" s="1"/>
  <c r="K101" i="46"/>
  <c r="I101" i="46"/>
  <c r="H101" i="46" s="1"/>
  <c r="G101" i="46"/>
  <c r="F101" i="46" s="1"/>
  <c r="D101" i="46"/>
  <c r="L100" i="46"/>
  <c r="E100" i="46"/>
  <c r="X100" i="46"/>
  <c r="W100" i="46" s="1"/>
  <c r="V100" i="46"/>
  <c r="U100" i="46" s="1"/>
  <c r="T100" i="46"/>
  <c r="S100" i="46" s="1"/>
  <c r="R100" i="46"/>
  <c r="Q100" i="46" s="1"/>
  <c r="P100" i="46"/>
  <c r="O100" i="46" s="1"/>
  <c r="N100" i="46"/>
  <c r="M100" i="46" s="1"/>
  <c r="K100" i="46"/>
  <c r="I100" i="46"/>
  <c r="H100" i="46" s="1"/>
  <c r="G100" i="46"/>
  <c r="F100" i="46" s="1"/>
  <c r="D100" i="46"/>
  <c r="L99" i="46"/>
  <c r="E99" i="46"/>
  <c r="X99" i="46"/>
  <c r="W99" i="46" s="1"/>
  <c r="V99" i="46"/>
  <c r="U99" i="46" s="1"/>
  <c r="T99" i="46"/>
  <c r="S99" i="46" s="1"/>
  <c r="R99" i="46"/>
  <c r="Q99" i="46" s="1"/>
  <c r="P99" i="46"/>
  <c r="O99" i="46" s="1"/>
  <c r="N99" i="46"/>
  <c r="M99" i="46" s="1"/>
  <c r="K99" i="46"/>
  <c r="I99" i="46"/>
  <c r="H99" i="46" s="1"/>
  <c r="G99" i="46"/>
  <c r="F99" i="46" s="1"/>
  <c r="D99" i="46"/>
  <c r="L98" i="46"/>
  <c r="E98" i="46"/>
  <c r="X98" i="46"/>
  <c r="W98" i="46" s="1"/>
  <c r="V98" i="46"/>
  <c r="U98" i="46" s="1"/>
  <c r="T98" i="46"/>
  <c r="S98" i="46" s="1"/>
  <c r="R98" i="46"/>
  <c r="Q98" i="46" s="1"/>
  <c r="P98" i="46"/>
  <c r="O98" i="46" s="1"/>
  <c r="N98" i="46"/>
  <c r="M98" i="46" s="1"/>
  <c r="K98" i="46"/>
  <c r="I98" i="46"/>
  <c r="H98" i="46" s="1"/>
  <c r="G98" i="46"/>
  <c r="F98" i="46" s="1"/>
  <c r="D98" i="46"/>
  <c r="L97" i="46"/>
  <c r="E97" i="46"/>
  <c r="X97" i="46"/>
  <c r="W97" i="46" s="1"/>
  <c r="V97" i="46"/>
  <c r="U97" i="46" s="1"/>
  <c r="T97" i="46"/>
  <c r="S97" i="46" s="1"/>
  <c r="R97" i="46"/>
  <c r="Q97" i="46" s="1"/>
  <c r="P97" i="46"/>
  <c r="O97" i="46" s="1"/>
  <c r="N97" i="46"/>
  <c r="M97" i="46" s="1"/>
  <c r="K97" i="46"/>
  <c r="I97" i="46"/>
  <c r="H97" i="46" s="1"/>
  <c r="G97" i="46"/>
  <c r="F97" i="46" s="1"/>
  <c r="D97" i="46"/>
  <c r="L96" i="46"/>
  <c r="E96" i="46"/>
  <c r="X96" i="46"/>
  <c r="W96" i="46" s="1"/>
  <c r="V96" i="46"/>
  <c r="U96" i="46" s="1"/>
  <c r="T96" i="46"/>
  <c r="S96" i="46" s="1"/>
  <c r="R96" i="46"/>
  <c r="Q96" i="46" s="1"/>
  <c r="P96" i="46"/>
  <c r="O96" i="46" s="1"/>
  <c r="N96" i="46"/>
  <c r="M96" i="46" s="1"/>
  <c r="K96" i="46"/>
  <c r="I96" i="46"/>
  <c r="H96" i="46" s="1"/>
  <c r="G96" i="46"/>
  <c r="F96" i="46" s="1"/>
  <c r="D96" i="46"/>
  <c r="L95" i="46"/>
  <c r="E95" i="46"/>
  <c r="X95" i="46"/>
  <c r="W95" i="46" s="1"/>
  <c r="V95" i="46"/>
  <c r="U95" i="46" s="1"/>
  <c r="T95" i="46"/>
  <c r="S95" i="46" s="1"/>
  <c r="R95" i="46"/>
  <c r="Q95" i="46" s="1"/>
  <c r="P95" i="46"/>
  <c r="O95" i="46" s="1"/>
  <c r="N95" i="46"/>
  <c r="M95" i="46" s="1"/>
  <c r="K95" i="46"/>
  <c r="I95" i="46"/>
  <c r="H95" i="46" s="1"/>
  <c r="G95" i="46"/>
  <c r="F95" i="46" s="1"/>
  <c r="D95" i="46"/>
  <c r="L94" i="46"/>
  <c r="E94" i="46"/>
  <c r="X94" i="46"/>
  <c r="W94" i="46" s="1"/>
  <c r="V94" i="46"/>
  <c r="U94" i="46" s="1"/>
  <c r="T94" i="46"/>
  <c r="S94" i="46" s="1"/>
  <c r="R94" i="46"/>
  <c r="Q94" i="46" s="1"/>
  <c r="P94" i="46"/>
  <c r="O94" i="46" s="1"/>
  <c r="N94" i="46"/>
  <c r="M94" i="46" s="1"/>
  <c r="K94" i="46"/>
  <c r="I94" i="46"/>
  <c r="H94" i="46" s="1"/>
  <c r="G94" i="46"/>
  <c r="F94" i="46" s="1"/>
  <c r="D94" i="46"/>
  <c r="L93" i="46"/>
  <c r="E93" i="46"/>
  <c r="X93" i="46"/>
  <c r="W93" i="46" s="1"/>
  <c r="V93" i="46"/>
  <c r="U93" i="46" s="1"/>
  <c r="T93" i="46"/>
  <c r="S93" i="46" s="1"/>
  <c r="R93" i="46"/>
  <c r="Q93" i="46" s="1"/>
  <c r="P93" i="46"/>
  <c r="O93" i="46" s="1"/>
  <c r="N93" i="46"/>
  <c r="M93" i="46" s="1"/>
  <c r="K93" i="46"/>
  <c r="I93" i="46"/>
  <c r="H93" i="46" s="1"/>
  <c r="G93" i="46"/>
  <c r="F93" i="46" s="1"/>
  <c r="D93" i="46"/>
  <c r="L92" i="46"/>
  <c r="E92" i="46"/>
  <c r="X92" i="46"/>
  <c r="W92" i="46" s="1"/>
  <c r="V92" i="46"/>
  <c r="U92" i="46" s="1"/>
  <c r="T92" i="46"/>
  <c r="S92" i="46" s="1"/>
  <c r="R92" i="46"/>
  <c r="Q92" i="46" s="1"/>
  <c r="P92" i="46"/>
  <c r="O92" i="46" s="1"/>
  <c r="N92" i="46"/>
  <c r="M92" i="46" s="1"/>
  <c r="K92" i="46"/>
  <c r="I92" i="46"/>
  <c r="H92" i="46" s="1"/>
  <c r="G92" i="46"/>
  <c r="F92" i="46" s="1"/>
  <c r="D92" i="46"/>
  <c r="L91" i="46"/>
  <c r="E91" i="46"/>
  <c r="X91" i="46"/>
  <c r="W91" i="46" s="1"/>
  <c r="V91" i="46"/>
  <c r="U91" i="46" s="1"/>
  <c r="T91" i="46"/>
  <c r="S91" i="46" s="1"/>
  <c r="R91" i="46"/>
  <c r="Q91" i="46" s="1"/>
  <c r="P91" i="46"/>
  <c r="O91" i="46" s="1"/>
  <c r="N91" i="46"/>
  <c r="M91" i="46" s="1"/>
  <c r="K91" i="46"/>
  <c r="I91" i="46"/>
  <c r="H91" i="46" s="1"/>
  <c r="G91" i="46"/>
  <c r="F91" i="46" s="1"/>
  <c r="D91" i="46"/>
  <c r="L90" i="46"/>
  <c r="E90" i="46"/>
  <c r="X90" i="46"/>
  <c r="W90" i="46" s="1"/>
  <c r="V90" i="46"/>
  <c r="U90" i="46" s="1"/>
  <c r="T90" i="46"/>
  <c r="S90" i="46" s="1"/>
  <c r="R90" i="46"/>
  <c r="Q90" i="46" s="1"/>
  <c r="P90" i="46"/>
  <c r="O90" i="46" s="1"/>
  <c r="N90" i="46"/>
  <c r="M90" i="46" s="1"/>
  <c r="K90" i="46"/>
  <c r="I90" i="46"/>
  <c r="H90" i="46" s="1"/>
  <c r="G90" i="46"/>
  <c r="F90" i="46" s="1"/>
  <c r="D90" i="46"/>
  <c r="L89" i="46"/>
  <c r="E89" i="46"/>
  <c r="X89" i="46"/>
  <c r="W89" i="46" s="1"/>
  <c r="V89" i="46"/>
  <c r="U89" i="46" s="1"/>
  <c r="T89" i="46"/>
  <c r="S89" i="46" s="1"/>
  <c r="R89" i="46"/>
  <c r="Q89" i="46" s="1"/>
  <c r="P89" i="46"/>
  <c r="O89" i="46" s="1"/>
  <c r="N89" i="46"/>
  <c r="M89" i="46" s="1"/>
  <c r="K89" i="46"/>
  <c r="I89" i="46"/>
  <c r="H89" i="46" s="1"/>
  <c r="G89" i="46"/>
  <c r="F89" i="46" s="1"/>
  <c r="D89" i="46"/>
  <c r="X88" i="46"/>
  <c r="W88" i="46" s="1"/>
  <c r="V88" i="46"/>
  <c r="U88" i="46" s="1"/>
  <c r="P88" i="46"/>
  <c r="O88" i="46" s="1"/>
  <c r="N88" i="46"/>
  <c r="M88" i="46" s="1"/>
  <c r="L88" i="46"/>
  <c r="K88" i="46"/>
  <c r="G88" i="46"/>
  <c r="F88" i="46" s="1"/>
  <c r="E88" i="46"/>
  <c r="D88" i="46"/>
  <c r="T88" i="46"/>
  <c r="S88" i="46" s="1"/>
  <c r="R88" i="46"/>
  <c r="Q88" i="46" s="1"/>
  <c r="X87" i="46"/>
  <c r="W87" i="46" s="1"/>
  <c r="V87" i="46"/>
  <c r="U87" i="46" s="1"/>
  <c r="T87" i="46"/>
  <c r="S87" i="46" s="1"/>
  <c r="R87" i="46"/>
  <c r="Q87" i="46" s="1"/>
  <c r="P87" i="46"/>
  <c r="O87" i="46" s="1"/>
  <c r="N87" i="46"/>
  <c r="M87" i="46" s="1"/>
  <c r="L87" i="46"/>
  <c r="K87" i="46"/>
  <c r="G87" i="46"/>
  <c r="F87" i="46" s="1"/>
  <c r="E87" i="46"/>
  <c r="D87" i="46"/>
  <c r="X86" i="46"/>
  <c r="W86" i="46" s="1"/>
  <c r="V86" i="46"/>
  <c r="U86" i="46" s="1"/>
  <c r="T86" i="46"/>
  <c r="S86" i="46" s="1"/>
  <c r="R86" i="46"/>
  <c r="Q86" i="46" s="1"/>
  <c r="P86" i="46"/>
  <c r="O86" i="46" s="1"/>
  <c r="N86" i="46"/>
  <c r="M86" i="46" s="1"/>
  <c r="L86" i="46"/>
  <c r="K86" i="46"/>
  <c r="G86" i="46"/>
  <c r="F86" i="46" s="1"/>
  <c r="E86" i="46"/>
  <c r="D86" i="46"/>
  <c r="X85" i="46"/>
  <c r="W85" i="46" s="1"/>
  <c r="V85" i="46"/>
  <c r="U85" i="46" s="1"/>
  <c r="T85" i="46"/>
  <c r="S85" i="46" s="1"/>
  <c r="R85" i="46"/>
  <c r="Q85" i="46" s="1"/>
  <c r="P85" i="46"/>
  <c r="O85" i="46" s="1"/>
  <c r="N85" i="46"/>
  <c r="M85" i="46" s="1"/>
  <c r="L85" i="46"/>
  <c r="K85" i="46"/>
  <c r="G85" i="46"/>
  <c r="F85" i="46" s="1"/>
  <c r="E85" i="46"/>
  <c r="D85" i="46"/>
  <c r="X84" i="46"/>
  <c r="W84" i="46" s="1"/>
  <c r="V84" i="46"/>
  <c r="U84" i="46" s="1"/>
  <c r="T84" i="46"/>
  <c r="S84" i="46" s="1"/>
  <c r="R84" i="46"/>
  <c r="Q84" i="46" s="1"/>
  <c r="P84" i="46"/>
  <c r="O84" i="46" s="1"/>
  <c r="N84" i="46"/>
  <c r="M84" i="46" s="1"/>
  <c r="L84" i="46"/>
  <c r="K84" i="46"/>
  <c r="G84" i="46"/>
  <c r="F84" i="46" s="1"/>
  <c r="E84" i="46"/>
  <c r="D84" i="46"/>
  <c r="X83" i="46"/>
  <c r="W83" i="46" s="1"/>
  <c r="V83" i="46"/>
  <c r="U83" i="46" s="1"/>
  <c r="T83" i="46"/>
  <c r="S83" i="46" s="1"/>
  <c r="R83" i="46"/>
  <c r="Q83" i="46" s="1"/>
  <c r="P83" i="46"/>
  <c r="O83" i="46" s="1"/>
  <c r="N83" i="46"/>
  <c r="M83" i="46" s="1"/>
  <c r="L83" i="46"/>
  <c r="K83" i="46"/>
  <c r="G83" i="46"/>
  <c r="F83" i="46" s="1"/>
  <c r="E83" i="46"/>
  <c r="D83" i="46"/>
  <c r="X82" i="46"/>
  <c r="W82" i="46" s="1"/>
  <c r="V82" i="46"/>
  <c r="U82" i="46" s="1"/>
  <c r="T82" i="46"/>
  <c r="S82" i="46" s="1"/>
  <c r="R82" i="46"/>
  <c r="Q82" i="46" s="1"/>
  <c r="P82" i="46"/>
  <c r="O82" i="46" s="1"/>
  <c r="N82" i="46"/>
  <c r="M82" i="46" s="1"/>
  <c r="L82" i="46"/>
  <c r="K82" i="46"/>
  <c r="G82" i="46"/>
  <c r="F82" i="46" s="1"/>
  <c r="E82" i="46"/>
  <c r="D82" i="46"/>
  <c r="X81" i="46"/>
  <c r="W81" i="46" s="1"/>
  <c r="V81" i="46"/>
  <c r="U81" i="46" s="1"/>
  <c r="T81" i="46"/>
  <c r="S81" i="46" s="1"/>
  <c r="R81" i="46"/>
  <c r="Q81" i="46" s="1"/>
  <c r="P81" i="46"/>
  <c r="O81" i="46" s="1"/>
  <c r="N81" i="46"/>
  <c r="M81" i="46" s="1"/>
  <c r="L81" i="46"/>
  <c r="K81" i="46"/>
  <c r="G81" i="46"/>
  <c r="F81" i="46" s="1"/>
  <c r="E81" i="46"/>
  <c r="D81" i="46"/>
  <c r="X80" i="46"/>
  <c r="W80" i="46" s="1"/>
  <c r="V80" i="46"/>
  <c r="U80" i="46" s="1"/>
  <c r="R80" i="46"/>
  <c r="Q80" i="46" s="1"/>
  <c r="P80" i="46"/>
  <c r="O80" i="46" s="1"/>
  <c r="N80" i="46"/>
  <c r="M80" i="46" s="1"/>
  <c r="L80" i="46"/>
  <c r="K80" i="46"/>
  <c r="G80" i="46"/>
  <c r="F80" i="46" s="1"/>
  <c r="E80" i="46"/>
  <c r="D80" i="46"/>
  <c r="T80" i="46"/>
  <c r="S80" i="46" s="1"/>
  <c r="X79" i="46"/>
  <c r="W79" i="46" s="1"/>
  <c r="V79" i="46"/>
  <c r="U79" i="46" s="1"/>
  <c r="T79" i="46"/>
  <c r="S79" i="46" s="1"/>
  <c r="R79" i="46"/>
  <c r="Q79" i="46" s="1"/>
  <c r="P79" i="46"/>
  <c r="O79" i="46" s="1"/>
  <c r="N79" i="46"/>
  <c r="M79" i="46" s="1"/>
  <c r="L79" i="46"/>
  <c r="K79" i="46"/>
  <c r="G79" i="46"/>
  <c r="F79" i="46" s="1"/>
  <c r="E79" i="46"/>
  <c r="D79" i="46"/>
  <c r="X78" i="46"/>
  <c r="W78" i="46" s="1"/>
  <c r="V78" i="46"/>
  <c r="U78" i="46" s="1"/>
  <c r="T78" i="46"/>
  <c r="S78" i="46" s="1"/>
  <c r="R78" i="46"/>
  <c r="Q78" i="46" s="1"/>
  <c r="P78" i="46"/>
  <c r="O78" i="46" s="1"/>
  <c r="N78" i="46"/>
  <c r="M78" i="46" s="1"/>
  <c r="L78" i="46"/>
  <c r="K78" i="46"/>
  <c r="G78" i="46"/>
  <c r="F78" i="46" s="1"/>
  <c r="E78" i="46"/>
  <c r="D78" i="46"/>
  <c r="X77" i="46"/>
  <c r="W77" i="46" s="1"/>
  <c r="V77" i="46"/>
  <c r="U77" i="46" s="1"/>
  <c r="T77" i="46"/>
  <c r="S77" i="46" s="1"/>
  <c r="R77" i="46"/>
  <c r="Q77" i="46" s="1"/>
  <c r="P77" i="46"/>
  <c r="O77" i="46" s="1"/>
  <c r="N77" i="46"/>
  <c r="M77" i="46" s="1"/>
  <c r="L77" i="46"/>
  <c r="K77" i="46"/>
  <c r="G77" i="46"/>
  <c r="F77" i="46" s="1"/>
  <c r="E77" i="46"/>
  <c r="D77" i="46"/>
  <c r="X76" i="46"/>
  <c r="W76" i="46" s="1"/>
  <c r="V76" i="46"/>
  <c r="U76" i="46" s="1"/>
  <c r="T76" i="46"/>
  <c r="S76" i="46" s="1"/>
  <c r="R76" i="46"/>
  <c r="Q76" i="46" s="1"/>
  <c r="P76" i="46"/>
  <c r="O76" i="46" s="1"/>
  <c r="N76" i="46"/>
  <c r="M76" i="46" s="1"/>
  <c r="L76" i="46"/>
  <c r="K76" i="46"/>
  <c r="G76" i="46"/>
  <c r="F76" i="46" s="1"/>
  <c r="E76" i="46"/>
  <c r="D76" i="46"/>
  <c r="X75" i="46"/>
  <c r="W75" i="46" s="1"/>
  <c r="V75" i="46"/>
  <c r="U75" i="46" s="1"/>
  <c r="T75" i="46"/>
  <c r="S75" i="46" s="1"/>
  <c r="R75" i="46"/>
  <c r="Q75" i="46" s="1"/>
  <c r="P75" i="46"/>
  <c r="O75" i="46" s="1"/>
  <c r="N75" i="46"/>
  <c r="M75" i="46" s="1"/>
  <c r="L75" i="46"/>
  <c r="K75" i="46"/>
  <c r="G75" i="46"/>
  <c r="F75" i="46" s="1"/>
  <c r="E75" i="46"/>
  <c r="D75" i="46"/>
  <c r="X74" i="46"/>
  <c r="W74" i="46" s="1"/>
  <c r="V74" i="46"/>
  <c r="U74" i="46" s="1"/>
  <c r="T74" i="46"/>
  <c r="S74" i="46" s="1"/>
  <c r="R74" i="46"/>
  <c r="Q74" i="46" s="1"/>
  <c r="P74" i="46"/>
  <c r="O74" i="46" s="1"/>
  <c r="N74" i="46"/>
  <c r="M74" i="46" s="1"/>
  <c r="L74" i="46"/>
  <c r="K74" i="46"/>
  <c r="G74" i="46"/>
  <c r="F74" i="46" s="1"/>
  <c r="E74" i="46"/>
  <c r="D74" i="46"/>
  <c r="X73" i="46"/>
  <c r="W73" i="46" s="1"/>
  <c r="V73" i="46"/>
  <c r="U73" i="46" s="1"/>
  <c r="T73" i="46"/>
  <c r="S73" i="46" s="1"/>
  <c r="R73" i="46"/>
  <c r="Q73" i="46" s="1"/>
  <c r="P73" i="46"/>
  <c r="O73" i="46" s="1"/>
  <c r="N73" i="46"/>
  <c r="M73" i="46" s="1"/>
  <c r="L73" i="46"/>
  <c r="K73" i="46"/>
  <c r="G73" i="46"/>
  <c r="F73" i="46" s="1"/>
  <c r="E73" i="46"/>
  <c r="D73" i="46"/>
  <c r="X72" i="46"/>
  <c r="W72" i="46" s="1"/>
  <c r="V72" i="46"/>
  <c r="U72" i="46" s="1"/>
  <c r="T72" i="46"/>
  <c r="S72" i="46" s="1"/>
  <c r="R72" i="46"/>
  <c r="Q72" i="46" s="1"/>
  <c r="P72" i="46"/>
  <c r="O72" i="46" s="1"/>
  <c r="N72" i="46"/>
  <c r="M72" i="46" s="1"/>
  <c r="L72" i="46"/>
  <c r="K72" i="46"/>
  <c r="G72" i="46"/>
  <c r="F72" i="46" s="1"/>
  <c r="E72" i="46"/>
  <c r="D72" i="46"/>
  <c r="X71" i="46"/>
  <c r="W71" i="46" s="1"/>
  <c r="V71" i="46"/>
  <c r="U71" i="46" s="1"/>
  <c r="T71" i="46"/>
  <c r="S71" i="46" s="1"/>
  <c r="R71" i="46"/>
  <c r="Q71" i="46" s="1"/>
  <c r="P71" i="46"/>
  <c r="O71" i="46" s="1"/>
  <c r="N71" i="46"/>
  <c r="M71" i="46" s="1"/>
  <c r="L71" i="46"/>
  <c r="K71" i="46"/>
  <c r="G71" i="46"/>
  <c r="F71" i="46" s="1"/>
  <c r="E71" i="46"/>
  <c r="D71" i="46"/>
  <c r="X70" i="46"/>
  <c r="W70" i="46" s="1"/>
  <c r="V70" i="46"/>
  <c r="U70" i="46" s="1"/>
  <c r="T70" i="46"/>
  <c r="S70" i="46" s="1"/>
  <c r="R70" i="46"/>
  <c r="Q70" i="46" s="1"/>
  <c r="P70" i="46"/>
  <c r="O70" i="46" s="1"/>
  <c r="N70" i="46"/>
  <c r="M70" i="46" s="1"/>
  <c r="L70" i="46"/>
  <c r="K70" i="46"/>
  <c r="G70" i="46"/>
  <c r="F70" i="46" s="1"/>
  <c r="E70" i="46"/>
  <c r="D70" i="46"/>
  <c r="X69" i="46"/>
  <c r="W69" i="46" s="1"/>
  <c r="V69" i="46"/>
  <c r="U69" i="46" s="1"/>
  <c r="T69" i="46"/>
  <c r="S69" i="46" s="1"/>
  <c r="R69" i="46"/>
  <c r="Q69" i="46" s="1"/>
  <c r="P69" i="46"/>
  <c r="O69" i="46" s="1"/>
  <c r="N69" i="46"/>
  <c r="M69" i="46" s="1"/>
  <c r="L69" i="46"/>
  <c r="K69" i="46"/>
  <c r="G69" i="46"/>
  <c r="F69" i="46" s="1"/>
  <c r="E69" i="46"/>
  <c r="D69" i="46"/>
  <c r="X68" i="46"/>
  <c r="W68" i="46" s="1"/>
  <c r="V68" i="46"/>
  <c r="U68" i="46" s="1"/>
  <c r="T68" i="46"/>
  <c r="S68" i="46" s="1"/>
  <c r="R68" i="46"/>
  <c r="Q68" i="46" s="1"/>
  <c r="P68" i="46"/>
  <c r="O68" i="46" s="1"/>
  <c r="N68" i="46"/>
  <c r="M68" i="46" s="1"/>
  <c r="L68" i="46"/>
  <c r="K68" i="46"/>
  <c r="G68" i="46"/>
  <c r="F68" i="46" s="1"/>
  <c r="E68" i="46"/>
  <c r="D68" i="46"/>
  <c r="X67" i="46"/>
  <c r="W67" i="46" s="1"/>
  <c r="V67" i="46"/>
  <c r="U67" i="46" s="1"/>
  <c r="T67" i="46"/>
  <c r="S67" i="46" s="1"/>
  <c r="R67" i="46"/>
  <c r="Q67" i="46" s="1"/>
  <c r="P67" i="46"/>
  <c r="O67" i="46" s="1"/>
  <c r="N67" i="46"/>
  <c r="M67" i="46" s="1"/>
  <c r="L67" i="46"/>
  <c r="K67" i="46"/>
  <c r="G67" i="46"/>
  <c r="F67" i="46" s="1"/>
  <c r="E67" i="46"/>
  <c r="D67" i="46"/>
  <c r="X66" i="46"/>
  <c r="W66" i="46" s="1"/>
  <c r="V66" i="46"/>
  <c r="U66" i="46" s="1"/>
  <c r="T66" i="46"/>
  <c r="S66" i="46" s="1"/>
  <c r="R66" i="46"/>
  <c r="Q66" i="46" s="1"/>
  <c r="P66" i="46"/>
  <c r="O66" i="46" s="1"/>
  <c r="N66" i="46"/>
  <c r="M66" i="46" s="1"/>
  <c r="L66" i="46"/>
  <c r="K66" i="46"/>
  <c r="G66" i="46"/>
  <c r="F66" i="46" s="1"/>
  <c r="E66" i="46"/>
  <c r="D66" i="46"/>
  <c r="X65" i="46"/>
  <c r="W65" i="46" s="1"/>
  <c r="V65" i="46"/>
  <c r="U65" i="46" s="1"/>
  <c r="T65" i="46"/>
  <c r="S65" i="46" s="1"/>
  <c r="R65" i="46"/>
  <c r="Q65" i="46" s="1"/>
  <c r="P65" i="46"/>
  <c r="O65" i="46" s="1"/>
  <c r="N65" i="46"/>
  <c r="M65" i="46" s="1"/>
  <c r="L65" i="46"/>
  <c r="K65" i="46"/>
  <c r="G65" i="46"/>
  <c r="F65" i="46" s="1"/>
  <c r="E65" i="46"/>
  <c r="D65" i="46"/>
  <c r="X64" i="46"/>
  <c r="W64" i="46" s="1"/>
  <c r="V64" i="46"/>
  <c r="U64" i="46" s="1"/>
  <c r="T64" i="46"/>
  <c r="S64" i="46" s="1"/>
  <c r="R64" i="46"/>
  <c r="Q64" i="46" s="1"/>
  <c r="P64" i="46"/>
  <c r="O64" i="46" s="1"/>
  <c r="N64" i="46"/>
  <c r="M64" i="46" s="1"/>
  <c r="L64" i="46"/>
  <c r="K64" i="46"/>
  <c r="G64" i="46"/>
  <c r="F64" i="46" s="1"/>
  <c r="E64" i="46"/>
  <c r="D64" i="46"/>
  <c r="X63" i="46"/>
  <c r="W63" i="46" s="1"/>
  <c r="V63" i="46"/>
  <c r="U63" i="46" s="1"/>
  <c r="T63" i="46"/>
  <c r="S63" i="46" s="1"/>
  <c r="R63" i="46"/>
  <c r="Q63" i="46" s="1"/>
  <c r="P63" i="46"/>
  <c r="O63" i="46" s="1"/>
  <c r="N63" i="46"/>
  <c r="M63" i="46" s="1"/>
  <c r="L63" i="46"/>
  <c r="K63" i="46"/>
  <c r="G63" i="46"/>
  <c r="F63" i="46" s="1"/>
  <c r="E63" i="46"/>
  <c r="D63" i="46"/>
  <c r="X62" i="46"/>
  <c r="W62" i="46" s="1"/>
  <c r="V62" i="46"/>
  <c r="U62" i="46" s="1"/>
  <c r="T62" i="46"/>
  <c r="S62" i="46" s="1"/>
  <c r="R62" i="46"/>
  <c r="Q62" i="46" s="1"/>
  <c r="P62" i="46"/>
  <c r="O62" i="46" s="1"/>
  <c r="N62" i="46"/>
  <c r="M62" i="46" s="1"/>
  <c r="L62" i="46"/>
  <c r="K62" i="46"/>
  <c r="G62" i="46"/>
  <c r="F62" i="46" s="1"/>
  <c r="E62" i="46"/>
  <c r="D62" i="46"/>
  <c r="X61" i="46"/>
  <c r="W61" i="46" s="1"/>
  <c r="V61" i="46"/>
  <c r="U61" i="46" s="1"/>
  <c r="T61" i="46"/>
  <c r="S61" i="46" s="1"/>
  <c r="R61" i="46"/>
  <c r="Q61" i="46" s="1"/>
  <c r="P61" i="46"/>
  <c r="O61" i="46" s="1"/>
  <c r="N61" i="46"/>
  <c r="M61" i="46" s="1"/>
  <c r="L61" i="46"/>
  <c r="K61" i="46"/>
  <c r="G61" i="46"/>
  <c r="F61" i="46" s="1"/>
  <c r="E61" i="46"/>
  <c r="D61" i="46"/>
  <c r="X60" i="46"/>
  <c r="W60" i="46" s="1"/>
  <c r="V60" i="46"/>
  <c r="U60" i="46" s="1"/>
  <c r="T60" i="46"/>
  <c r="S60" i="46" s="1"/>
  <c r="R60" i="46"/>
  <c r="Q60" i="46" s="1"/>
  <c r="P60" i="46"/>
  <c r="O60" i="46" s="1"/>
  <c r="N60" i="46"/>
  <c r="M60" i="46" s="1"/>
  <c r="L60" i="46"/>
  <c r="K60" i="46"/>
  <c r="G60" i="46"/>
  <c r="F60" i="46" s="1"/>
  <c r="E60" i="46"/>
  <c r="D60" i="46"/>
  <c r="X59" i="46"/>
  <c r="W59" i="46" s="1"/>
  <c r="V59" i="46"/>
  <c r="U59" i="46" s="1"/>
  <c r="T59" i="46"/>
  <c r="S59" i="46" s="1"/>
  <c r="R59" i="46"/>
  <c r="Q59" i="46" s="1"/>
  <c r="P59" i="46"/>
  <c r="O59" i="46" s="1"/>
  <c r="N59" i="46"/>
  <c r="M59" i="46" s="1"/>
  <c r="L59" i="46"/>
  <c r="K59" i="46"/>
  <c r="G59" i="46"/>
  <c r="F59" i="46" s="1"/>
  <c r="E59" i="46"/>
  <c r="D59" i="46"/>
  <c r="X58" i="46"/>
  <c r="W58" i="46" s="1"/>
  <c r="V58" i="46"/>
  <c r="U58" i="46" s="1"/>
  <c r="T58" i="46"/>
  <c r="S58" i="46" s="1"/>
  <c r="R58" i="46"/>
  <c r="Q58" i="46" s="1"/>
  <c r="P58" i="46"/>
  <c r="O58" i="46" s="1"/>
  <c r="N58" i="46"/>
  <c r="M58" i="46" s="1"/>
  <c r="L58" i="46"/>
  <c r="K58" i="46"/>
  <c r="G58" i="46"/>
  <c r="F58" i="46" s="1"/>
  <c r="E58" i="46"/>
  <c r="D58" i="46"/>
  <c r="X57" i="46"/>
  <c r="W57" i="46" s="1"/>
  <c r="V57" i="46"/>
  <c r="U57" i="46" s="1"/>
  <c r="T57" i="46"/>
  <c r="S57" i="46" s="1"/>
  <c r="R57" i="46"/>
  <c r="Q57" i="46" s="1"/>
  <c r="P57" i="46"/>
  <c r="O57" i="46" s="1"/>
  <c r="N57" i="46"/>
  <c r="M57" i="46" s="1"/>
  <c r="L57" i="46"/>
  <c r="K57" i="46"/>
  <c r="G57" i="46"/>
  <c r="F57" i="46" s="1"/>
  <c r="E57" i="46"/>
  <c r="D57" i="46"/>
  <c r="X56" i="46"/>
  <c r="W56" i="46" s="1"/>
  <c r="V56" i="46"/>
  <c r="U56" i="46" s="1"/>
  <c r="T56" i="46"/>
  <c r="S56" i="46" s="1"/>
  <c r="R56" i="46"/>
  <c r="Q56" i="46" s="1"/>
  <c r="P56" i="46"/>
  <c r="O56" i="46" s="1"/>
  <c r="N56" i="46"/>
  <c r="M56" i="46" s="1"/>
  <c r="L56" i="46"/>
  <c r="K56" i="46"/>
  <c r="G56" i="46"/>
  <c r="F56" i="46" s="1"/>
  <c r="E56" i="46"/>
  <c r="D56" i="46"/>
  <c r="X55" i="46"/>
  <c r="W55" i="46" s="1"/>
  <c r="V55" i="46"/>
  <c r="U55" i="46" s="1"/>
  <c r="T55" i="46"/>
  <c r="S55" i="46" s="1"/>
  <c r="R55" i="46"/>
  <c r="Q55" i="46" s="1"/>
  <c r="P55" i="46"/>
  <c r="O55" i="46" s="1"/>
  <c r="N55" i="46"/>
  <c r="M55" i="46" s="1"/>
  <c r="L55" i="46"/>
  <c r="K55" i="46"/>
  <c r="G55" i="46"/>
  <c r="F55" i="46" s="1"/>
  <c r="E55" i="46"/>
  <c r="D55" i="46"/>
  <c r="X54" i="46"/>
  <c r="W54" i="46" s="1"/>
  <c r="V54" i="46"/>
  <c r="U54" i="46" s="1"/>
  <c r="T54" i="46"/>
  <c r="S54" i="46" s="1"/>
  <c r="R54" i="46"/>
  <c r="Q54" i="46" s="1"/>
  <c r="P54" i="46"/>
  <c r="O54" i="46" s="1"/>
  <c r="N54" i="46"/>
  <c r="M54" i="46" s="1"/>
  <c r="L54" i="46"/>
  <c r="K54" i="46"/>
  <c r="G54" i="46"/>
  <c r="F54" i="46" s="1"/>
  <c r="E54" i="46"/>
  <c r="D54" i="46"/>
  <c r="X53" i="46"/>
  <c r="W53" i="46" s="1"/>
  <c r="V53" i="46"/>
  <c r="U53" i="46" s="1"/>
  <c r="T53" i="46"/>
  <c r="S53" i="46" s="1"/>
  <c r="R53" i="46"/>
  <c r="Q53" i="46" s="1"/>
  <c r="P53" i="46"/>
  <c r="O53" i="46" s="1"/>
  <c r="N53" i="46"/>
  <c r="M53" i="46" s="1"/>
  <c r="L53" i="46"/>
  <c r="K53" i="46"/>
  <c r="G53" i="46"/>
  <c r="F53" i="46" s="1"/>
  <c r="E53" i="46"/>
  <c r="D53" i="46"/>
  <c r="X52" i="46"/>
  <c r="W52" i="46" s="1"/>
  <c r="V52" i="46"/>
  <c r="U52" i="46" s="1"/>
  <c r="T52" i="46"/>
  <c r="S52" i="46" s="1"/>
  <c r="R52" i="46"/>
  <c r="Q52" i="46" s="1"/>
  <c r="P52" i="46"/>
  <c r="O52" i="46" s="1"/>
  <c r="N52" i="46"/>
  <c r="M52" i="46" s="1"/>
  <c r="L52" i="46"/>
  <c r="K52" i="46"/>
  <c r="G52" i="46"/>
  <c r="F52" i="46" s="1"/>
  <c r="E52" i="46"/>
  <c r="D52" i="46" s="1"/>
  <c r="X51" i="46"/>
  <c r="W51" i="46" s="1"/>
  <c r="V51" i="46"/>
  <c r="U51" i="46" s="1"/>
  <c r="T51" i="46"/>
  <c r="S51" i="46" s="1"/>
  <c r="R51" i="46"/>
  <c r="Q51" i="46" s="1"/>
  <c r="P51" i="46"/>
  <c r="O51" i="46" s="1"/>
  <c r="N51" i="46"/>
  <c r="M51" i="46" s="1"/>
  <c r="L51" i="46"/>
  <c r="K51" i="46"/>
  <c r="G51" i="46" s="1"/>
  <c r="E51" i="46"/>
  <c r="D51" i="46" s="1"/>
  <c r="X50" i="46"/>
  <c r="W50" i="46" s="1"/>
  <c r="V50" i="46"/>
  <c r="U50" i="46" s="1"/>
  <c r="T50" i="46"/>
  <c r="S50" i="46" s="1"/>
  <c r="R50" i="46"/>
  <c r="Q50" i="46" s="1"/>
  <c r="P50" i="46"/>
  <c r="O50" i="46" s="1"/>
  <c r="N50" i="46"/>
  <c r="M50" i="46" s="1"/>
  <c r="L50" i="46"/>
  <c r="K50" i="46" s="1"/>
  <c r="G50" i="46" s="1"/>
  <c r="E50" i="46"/>
  <c r="D50" i="46" s="1"/>
  <c r="X49" i="46"/>
  <c r="W49" i="46" s="1"/>
  <c r="V49" i="46"/>
  <c r="U49" i="46" s="1"/>
  <c r="T49" i="46"/>
  <c r="S49" i="46" s="1"/>
  <c r="R49" i="46"/>
  <c r="Q49" i="46" s="1"/>
  <c r="P49" i="46"/>
  <c r="O49" i="46" s="1"/>
  <c r="N49" i="46"/>
  <c r="M49" i="46" s="1"/>
  <c r="L49" i="46"/>
  <c r="K49" i="46" s="1"/>
  <c r="G49" i="46" s="1"/>
  <c r="E49" i="46"/>
  <c r="D49" i="46" s="1"/>
  <c r="X48" i="46"/>
  <c r="W48" i="46" s="1"/>
  <c r="V48" i="46"/>
  <c r="U48" i="46" s="1"/>
  <c r="T48" i="46"/>
  <c r="S48" i="46" s="1"/>
  <c r="R48" i="46"/>
  <c r="Q48" i="46" s="1"/>
  <c r="P48" i="46"/>
  <c r="O48" i="46" s="1"/>
  <c r="N48" i="46"/>
  <c r="M48" i="46" s="1"/>
  <c r="L48" i="46"/>
  <c r="E48" i="46"/>
  <c r="D48" i="46" s="1"/>
  <c r="X47" i="46"/>
  <c r="W47" i="46" s="1"/>
  <c r="V47" i="46"/>
  <c r="U47" i="46" s="1"/>
  <c r="T47" i="46"/>
  <c r="S47" i="46" s="1"/>
  <c r="R47" i="46"/>
  <c r="Q47" i="46" s="1"/>
  <c r="P47" i="46"/>
  <c r="O47" i="46" s="1"/>
  <c r="N47" i="46"/>
  <c r="M47" i="46" s="1"/>
  <c r="L47" i="46"/>
  <c r="K47" i="46" s="1"/>
  <c r="G47" i="46" s="1"/>
  <c r="E47" i="46"/>
  <c r="D47" i="46" s="1"/>
  <c r="X46" i="46"/>
  <c r="W46" i="46" s="1"/>
  <c r="V46" i="46"/>
  <c r="U46" i="46" s="1"/>
  <c r="T46" i="46"/>
  <c r="R46" i="46"/>
  <c r="P46" i="46"/>
  <c r="O46" i="46" s="1"/>
  <c r="N46" i="46"/>
  <c r="M46" i="46" s="1"/>
  <c r="L46" i="46"/>
  <c r="K46" i="46" s="1"/>
  <c r="G46" i="46" s="1"/>
  <c r="E46" i="46"/>
  <c r="D46" i="46" s="1"/>
  <c r="X8" i="46"/>
  <c r="V8" i="46"/>
  <c r="T8" i="46"/>
  <c r="S8" i="46" s="1"/>
  <c r="R8" i="46"/>
  <c r="Q8" i="46" s="1"/>
  <c r="P8" i="46"/>
  <c r="N8" i="46"/>
  <c r="L8" i="46"/>
  <c r="K8" i="46" s="1"/>
  <c r="G8" i="46" s="1"/>
  <c r="F8" i="46" s="1"/>
  <c r="E8" i="46"/>
  <c r="D8" i="46" s="1"/>
  <c r="I87" i="46"/>
  <c r="H87" i="46" s="1"/>
  <c r="I86" i="46"/>
  <c r="H86" i="46" s="1"/>
  <c r="I77" i="46"/>
  <c r="H77" i="46" s="1"/>
  <c r="I83" i="46"/>
  <c r="H83" i="46" s="1"/>
  <c r="I85" i="46"/>
  <c r="H85" i="46" s="1"/>
  <c r="I80" i="46"/>
  <c r="H80" i="46" s="1"/>
  <c r="I76" i="46"/>
  <c r="H76" i="46" s="1"/>
  <c r="I82" i="46"/>
  <c r="H82" i="46" s="1"/>
  <c r="I84" i="46"/>
  <c r="H84" i="46" s="1"/>
  <c r="I88" i="46"/>
  <c r="H88" i="46" s="1"/>
  <c r="I72" i="46"/>
  <c r="H72" i="46" s="1"/>
  <c r="I73" i="46"/>
  <c r="H73" i="46" s="1"/>
  <c r="I79" i="46"/>
  <c r="H79" i="46" s="1"/>
  <c r="I69" i="46"/>
  <c r="H69" i="46" s="1"/>
  <c r="I71" i="46"/>
  <c r="H71" i="46" s="1"/>
  <c r="I78" i="46"/>
  <c r="H78" i="46" s="1"/>
  <c r="I81" i="46"/>
  <c r="H81" i="46" s="1"/>
  <c r="I70" i="46"/>
  <c r="H70" i="46" s="1"/>
  <c r="I74" i="46"/>
  <c r="H74" i="46" s="1"/>
  <c r="I75" i="46"/>
  <c r="H75" i="46" s="1"/>
  <c r="I68" i="46"/>
  <c r="H68" i="46" s="1"/>
  <c r="I67" i="46"/>
  <c r="H67" i="46" s="1"/>
  <c r="I66" i="46"/>
  <c r="H66" i="46" s="1"/>
  <c r="I65" i="46"/>
  <c r="H65" i="46" s="1"/>
  <c r="I64" i="46"/>
  <c r="H64" i="46" s="1"/>
  <c r="I63" i="46"/>
  <c r="H63" i="46" s="1"/>
  <c r="I62" i="46"/>
  <c r="H62" i="46" s="1"/>
  <c r="I61" i="46"/>
  <c r="H61" i="46" s="1"/>
  <c r="I60" i="46"/>
  <c r="H60" i="46" s="1"/>
  <c r="I59" i="46"/>
  <c r="H59" i="46" s="1"/>
  <c r="I58" i="46"/>
  <c r="H58" i="46" s="1"/>
  <c r="I57" i="46"/>
  <c r="H57" i="46" s="1"/>
  <c r="I56" i="46"/>
  <c r="H56" i="46" s="1"/>
  <c r="I55" i="46"/>
  <c r="H55" i="46" s="1"/>
  <c r="I54" i="46"/>
  <c r="H54" i="46" s="1"/>
  <c r="I53" i="46"/>
  <c r="H53" i="46" s="1"/>
  <c r="I52" i="46" l="1"/>
  <c r="H52" i="46" s="1"/>
  <c r="K48" i="46"/>
  <c r="G48" i="46" s="1"/>
  <c r="F51" i="46"/>
  <c r="I51" i="46"/>
  <c r="H51" i="46" s="1"/>
  <c r="I50" i="46"/>
  <c r="H50" i="46" s="1"/>
  <c r="F50" i="46"/>
  <c r="F49" i="46"/>
  <c r="I49" i="46"/>
  <c r="H49" i="46" s="1"/>
  <c r="F47" i="46"/>
  <c r="I47" i="46"/>
  <c r="H47" i="46" s="1"/>
  <c r="F46" i="46"/>
  <c r="I46" i="46"/>
  <c r="H46" i="46" s="1"/>
  <c r="Q46" i="46"/>
  <c r="Q119" i="46" s="1"/>
  <c r="F15" i="24" s="1"/>
  <c r="R119" i="46"/>
  <c r="S46" i="46"/>
  <c r="S119" i="46" s="1"/>
  <c r="G15" i="24" s="1"/>
  <c r="T119" i="46"/>
  <c r="I8" i="46"/>
  <c r="H8" i="46" s="1"/>
  <c r="O8" i="46"/>
  <c r="O119" i="46" s="1"/>
  <c r="E15" i="24" s="1"/>
  <c r="P119" i="46"/>
  <c r="V119" i="46"/>
  <c r="U8" i="46"/>
  <c r="U119" i="46" s="1"/>
  <c r="H15" i="24" s="1"/>
  <c r="H18" i="24" s="1"/>
  <c r="W8" i="46"/>
  <c r="W119" i="46" s="1"/>
  <c r="I15" i="24" s="1"/>
  <c r="X119" i="46"/>
  <c r="M8" i="46"/>
  <c r="M119" i="46" s="1"/>
  <c r="D15" i="24" s="1"/>
  <c r="N119" i="46"/>
  <c r="F48" i="46" l="1"/>
  <c r="I48" i="46"/>
  <c r="H48" i="46" s="1"/>
  <c r="H119" i="46" s="1"/>
  <c r="E18" i="24"/>
  <c r="I18" i="24"/>
  <c r="F18" i="24"/>
  <c r="G18" i="24"/>
  <c r="D18" i="24"/>
  <c r="F19" i="24" l="1"/>
  <c r="F20" i="24"/>
  <c r="F21" i="24" l="1"/>
</calcChain>
</file>

<file path=xl/sharedStrings.xml><?xml version="1.0" encoding="utf-8"?>
<sst xmlns="http://schemas.openxmlformats.org/spreadsheetml/2006/main" count="6919" uniqueCount="2317">
  <si>
    <t>白玉粉</t>
    <rPh sb="0" eb="2">
      <t>シラタマ</t>
    </rPh>
    <rPh sb="2" eb="3">
      <t>コナ</t>
    </rPh>
    <phoneticPr fontId="2"/>
  </si>
  <si>
    <t>さつまいも－生</t>
    <rPh sb="6" eb="7">
      <t>ナマ</t>
    </rPh>
    <phoneticPr fontId="2"/>
  </si>
  <si>
    <t>さつま芋</t>
    <rPh sb="3" eb="4">
      <t>イモ</t>
    </rPh>
    <phoneticPr fontId="2"/>
  </si>
  <si>
    <t>じゃがいも－生</t>
    <rPh sb="6" eb="7">
      <t>ナマ</t>
    </rPh>
    <phoneticPr fontId="2"/>
  </si>
  <si>
    <t>数量</t>
    <rPh sb="0" eb="2">
      <t>スウリョウ</t>
    </rPh>
    <phoneticPr fontId="2"/>
  </si>
  <si>
    <t>可食量</t>
    <rPh sb="0" eb="1">
      <t>カ</t>
    </rPh>
    <rPh sb="1" eb="2">
      <t>ショク</t>
    </rPh>
    <rPh sb="2" eb="3">
      <t>リョウ</t>
    </rPh>
    <phoneticPr fontId="2"/>
  </si>
  <si>
    <t>持ち込み材料に○</t>
    <rPh sb="0" eb="1">
      <t>モ</t>
    </rPh>
    <rPh sb="2" eb="3">
      <t>コ</t>
    </rPh>
    <rPh sb="4" eb="6">
      <t>ザイリョウ</t>
    </rPh>
    <phoneticPr fontId="2"/>
  </si>
  <si>
    <t>(円)</t>
    <rPh sb="1" eb="2">
      <t>エン</t>
    </rPh>
    <phoneticPr fontId="2"/>
  </si>
  <si>
    <t>価　格</t>
    <rPh sb="0" eb="1">
      <t>アタイ</t>
    </rPh>
    <rPh sb="2" eb="3">
      <t>カク</t>
    </rPh>
    <phoneticPr fontId="2"/>
  </si>
  <si>
    <t>脂　質</t>
    <rPh sb="0" eb="1">
      <t>アブラ</t>
    </rPh>
    <rPh sb="2" eb="3">
      <t>シツ</t>
    </rPh>
    <phoneticPr fontId="2"/>
  </si>
  <si>
    <t>塩　分</t>
    <rPh sb="0" eb="1">
      <t>シオ</t>
    </rPh>
    <rPh sb="2" eb="3">
      <t>ブン</t>
    </rPh>
    <phoneticPr fontId="2"/>
  </si>
  <si>
    <t>献  立  名</t>
    <rPh sb="0" eb="1">
      <t>ケン</t>
    </rPh>
    <rPh sb="3" eb="4">
      <t>タテ</t>
    </rPh>
    <rPh sb="6" eb="7">
      <t>メイ</t>
    </rPh>
    <phoneticPr fontId="2"/>
  </si>
  <si>
    <t>食  品  名</t>
    <rPh sb="0" eb="1">
      <t>ショク</t>
    </rPh>
    <rPh sb="3" eb="4">
      <t>シナ</t>
    </rPh>
    <rPh sb="6" eb="7">
      <t>メイ</t>
    </rPh>
    <phoneticPr fontId="2"/>
  </si>
  <si>
    <t>計</t>
    <rPh sb="0" eb="1">
      <t>ケイ</t>
    </rPh>
    <phoneticPr fontId="2"/>
  </si>
  <si>
    <t>炭水化物</t>
    <rPh sb="0" eb="4">
      <t>タンスイカブツ</t>
    </rPh>
    <phoneticPr fontId="2"/>
  </si>
  <si>
    <t>たんぱく質</t>
    <rPh sb="4" eb="5">
      <t>シツ</t>
    </rPh>
    <phoneticPr fontId="2"/>
  </si>
  <si>
    <t>ｴkcal</t>
  </si>
  <si>
    <t>たんぱく質</t>
  </si>
  <si>
    <t>脂質</t>
  </si>
  <si>
    <t>炭水化物</t>
  </si>
  <si>
    <t>食塩相当量</t>
  </si>
  <si>
    <t>廃棄率</t>
  </si>
  <si>
    <t>単価（ｇ）</t>
    <rPh sb="0" eb="2">
      <t>タンカ</t>
    </rPh>
    <phoneticPr fontId="2"/>
  </si>
  <si>
    <t>番号</t>
    <rPh sb="0" eb="2">
      <t>バンゴウ</t>
    </rPh>
    <phoneticPr fontId="2"/>
  </si>
  <si>
    <t>商品名</t>
    <rPh sb="0" eb="3">
      <t>ショウヒンメイ</t>
    </rPh>
    <phoneticPr fontId="2"/>
  </si>
  <si>
    <t>01015</t>
  </si>
  <si>
    <t>01024</t>
  </si>
  <si>
    <t>01025</t>
  </si>
  <si>
    <t>01031</t>
  </si>
  <si>
    <t>01034</t>
  </si>
  <si>
    <t>01039</t>
  </si>
  <si>
    <t>01041</t>
  </si>
  <si>
    <t>01043</t>
  </si>
  <si>
    <t>01047</t>
  </si>
  <si>
    <t>01049</t>
  </si>
  <si>
    <t>01065</t>
  </si>
  <si>
    <t>01066</t>
  </si>
  <si>
    <t>01074</t>
  </si>
  <si>
    <t>01077</t>
  </si>
  <si>
    <t>01079</t>
  </si>
  <si>
    <t>01105</t>
  </si>
  <si>
    <t>01114</t>
  </si>
  <si>
    <t>01115</t>
  </si>
  <si>
    <t>01117</t>
  </si>
  <si>
    <t>01120</t>
  </si>
  <si>
    <t>07148</t>
  </si>
  <si>
    <t>07150</t>
  </si>
  <si>
    <t>07155</t>
  </si>
  <si>
    <t>08001</t>
  </si>
  <si>
    <t>08006</t>
  </si>
  <si>
    <t>08013</t>
  </si>
  <si>
    <t>08016</t>
  </si>
  <si>
    <t>08025</t>
  </si>
  <si>
    <t>08028</t>
  </si>
  <si>
    <t>08033</t>
  </si>
  <si>
    <t>09021</t>
  </si>
  <si>
    <t>09026</t>
  </si>
  <si>
    <t>09029</t>
  </si>
  <si>
    <t>09030</t>
  </si>
  <si>
    <t>09037</t>
  </si>
  <si>
    <t>会社名：</t>
    <rPh sb="0" eb="3">
      <t>カイシャメイ</t>
    </rPh>
    <phoneticPr fontId="2"/>
  </si>
  <si>
    <t>勤務事業所名：</t>
    <rPh sb="0" eb="2">
      <t>キンム</t>
    </rPh>
    <rPh sb="2" eb="4">
      <t>ジギョウ</t>
    </rPh>
    <rPh sb="4" eb="5">
      <t>ショ</t>
    </rPh>
    <rPh sb="5" eb="6">
      <t>メイ</t>
    </rPh>
    <phoneticPr fontId="2"/>
  </si>
  <si>
    <t>献立作成者氏名：</t>
    <rPh sb="0" eb="2">
      <t>コンダテ</t>
    </rPh>
    <rPh sb="2" eb="4">
      <t>サクセイ</t>
    </rPh>
    <rPh sb="4" eb="5">
      <t>シャ</t>
    </rPh>
    <rPh sb="5" eb="7">
      <t>シメイ</t>
    </rPh>
    <phoneticPr fontId="2"/>
  </si>
  <si>
    <t>普通牛乳</t>
    <rPh sb="0" eb="2">
      <t>フツウ</t>
    </rPh>
    <rPh sb="2" eb="4">
      <t>ギュウニュウ</t>
    </rPh>
    <phoneticPr fontId="2"/>
  </si>
  <si>
    <t>オリーブ油</t>
    <rPh sb="4" eb="5">
      <t>ユ</t>
    </rPh>
    <phoneticPr fontId="2"/>
  </si>
  <si>
    <t>ごま油</t>
    <rPh sb="0" eb="3">
      <t>ゴマアブラ</t>
    </rPh>
    <phoneticPr fontId="2"/>
  </si>
  <si>
    <t>調合油</t>
    <rPh sb="0" eb="2">
      <t>チョウゴウ</t>
    </rPh>
    <rPh sb="2" eb="3">
      <t>ユ</t>
    </rPh>
    <phoneticPr fontId="2"/>
  </si>
  <si>
    <t>有塩バター</t>
    <rPh sb="0" eb="1">
      <t>ユウエン</t>
    </rPh>
    <rPh sb="1" eb="2">
      <t>シオ</t>
    </rPh>
    <phoneticPr fontId="2"/>
  </si>
  <si>
    <t>無塩バター</t>
    <rPh sb="0" eb="1">
      <t>ムエン</t>
    </rPh>
    <rPh sb="1" eb="2">
      <t>シオ</t>
    </rPh>
    <phoneticPr fontId="2"/>
  </si>
  <si>
    <t>合成清酒</t>
    <rPh sb="0" eb="2">
      <t>ゴウセイ</t>
    </rPh>
    <rPh sb="2" eb="4">
      <t>セイシュ</t>
    </rPh>
    <phoneticPr fontId="2"/>
  </si>
  <si>
    <t>中濃ソース</t>
    <rPh sb="0" eb="2">
      <t>チュウノウ</t>
    </rPh>
    <phoneticPr fontId="2"/>
  </si>
  <si>
    <t>食塩</t>
    <rPh sb="0" eb="2">
      <t>ショクエン</t>
    </rPh>
    <phoneticPr fontId="2"/>
  </si>
  <si>
    <t>味の素</t>
    <rPh sb="0" eb="1">
      <t>アジ</t>
    </rPh>
    <rPh sb="2" eb="3">
      <t>モト</t>
    </rPh>
    <phoneticPr fontId="2"/>
  </si>
  <si>
    <t>固形コンソメ</t>
    <rPh sb="0" eb="2">
      <t>コケイ</t>
    </rPh>
    <phoneticPr fontId="2"/>
  </si>
  <si>
    <t>かき油</t>
    <rPh sb="2" eb="3">
      <t>ユ</t>
    </rPh>
    <phoneticPr fontId="2"/>
  </si>
  <si>
    <t>ドレッシングタイプ和風調味料</t>
    <rPh sb="9" eb="11">
      <t>ワフウ</t>
    </rPh>
    <rPh sb="11" eb="14">
      <t>チョウミリョウ</t>
    </rPh>
    <phoneticPr fontId="2"/>
  </si>
  <si>
    <t>しゅうまい-冷凍</t>
    <rPh sb="6" eb="8">
      <t>レイトウ</t>
    </rPh>
    <phoneticPr fontId="2"/>
  </si>
  <si>
    <t>ハンバーグ-冷凍</t>
    <rPh sb="6" eb="8">
      <t>レイトウ</t>
    </rPh>
    <phoneticPr fontId="2"/>
  </si>
  <si>
    <t>ミートボール－冷凍</t>
    <rPh sb="7" eb="9">
      <t>レイトウ</t>
    </rPh>
    <phoneticPr fontId="2"/>
  </si>
  <si>
    <t>くずでん粉</t>
    <rPh sb="4" eb="5">
      <t>コナ</t>
    </rPh>
    <phoneticPr fontId="2"/>
  </si>
  <si>
    <t>じゃがいもでん粉</t>
    <rPh sb="7" eb="8">
      <t>コナ</t>
    </rPh>
    <phoneticPr fontId="2"/>
  </si>
  <si>
    <t>黒砂糖</t>
    <rPh sb="0" eb="1">
      <t>クロ</t>
    </rPh>
    <rPh sb="1" eb="3">
      <t>ザトウ</t>
    </rPh>
    <phoneticPr fontId="2"/>
  </si>
  <si>
    <t>ぎょうざの皮</t>
    <rPh sb="5" eb="6">
      <t>カワ</t>
    </rPh>
    <phoneticPr fontId="2"/>
  </si>
  <si>
    <t>02005</t>
  </si>
  <si>
    <t>02006</t>
  </si>
  <si>
    <t>水あめ</t>
    <rPh sb="0" eb="1">
      <t>ミズ</t>
    </rPh>
    <phoneticPr fontId="2"/>
  </si>
  <si>
    <t>木綿豆腐</t>
    <rPh sb="0" eb="2">
      <t>モメン</t>
    </rPh>
    <rPh sb="2" eb="4">
      <t>トウフ</t>
    </rPh>
    <phoneticPr fontId="2"/>
  </si>
  <si>
    <t>絹ごし豆腐</t>
    <rPh sb="0" eb="1">
      <t>キヌ</t>
    </rPh>
    <rPh sb="3" eb="5">
      <t>トウフ</t>
    </rPh>
    <phoneticPr fontId="2"/>
  </si>
  <si>
    <t>焼き豆腐</t>
    <rPh sb="0" eb="1">
      <t>ヤ</t>
    </rPh>
    <rPh sb="2" eb="4">
      <t>トウフ</t>
    </rPh>
    <phoneticPr fontId="2"/>
  </si>
  <si>
    <t>生揚げ</t>
    <rPh sb="0" eb="1">
      <t>ナマ</t>
    </rPh>
    <rPh sb="1" eb="2">
      <t>ア</t>
    </rPh>
    <phoneticPr fontId="2"/>
  </si>
  <si>
    <t>油揚げ</t>
    <rPh sb="0" eb="2">
      <t>アブラア</t>
    </rPh>
    <phoneticPr fontId="2"/>
  </si>
  <si>
    <t>凍り豆腐</t>
    <rPh sb="0" eb="1">
      <t>コオ</t>
    </rPh>
    <rPh sb="2" eb="4">
      <t>トウフ</t>
    </rPh>
    <phoneticPr fontId="2"/>
  </si>
  <si>
    <t>糸引き納豆</t>
    <rPh sb="0" eb="1">
      <t>イト</t>
    </rPh>
    <rPh sb="1" eb="2">
      <t>ヒ</t>
    </rPh>
    <rPh sb="3" eb="5">
      <t>ナットウ</t>
    </rPh>
    <phoneticPr fontId="2"/>
  </si>
  <si>
    <t>豆乳</t>
    <rPh sb="0" eb="1">
      <t>トウニュウ</t>
    </rPh>
    <rPh sb="1" eb="2">
      <t>ニュウ</t>
    </rPh>
    <phoneticPr fontId="2"/>
  </si>
  <si>
    <t>グリーピース－冷凍</t>
    <rPh sb="7" eb="9">
      <t>レイトウ</t>
    </rPh>
    <phoneticPr fontId="2"/>
  </si>
  <si>
    <t>かんひょう－乾</t>
    <rPh sb="6" eb="7">
      <t>カンソウ</t>
    </rPh>
    <phoneticPr fontId="2"/>
  </si>
  <si>
    <t>廃棄</t>
    <rPh sb="0" eb="2">
      <t>ハイキ</t>
    </rPh>
    <phoneticPr fontId="2"/>
  </si>
  <si>
    <t>率</t>
    <rPh sb="0" eb="1">
      <t>リツ</t>
    </rPh>
    <phoneticPr fontId="2"/>
  </si>
  <si>
    <t>にら・葉－生</t>
    <rPh sb="3" eb="4">
      <t>ハ</t>
    </rPh>
    <rPh sb="5" eb="6">
      <t>ナマ</t>
    </rPh>
    <phoneticPr fontId="2"/>
  </si>
  <si>
    <t>02017</t>
  </si>
  <si>
    <t>02021</t>
  </si>
  <si>
    <t>02023</t>
  </si>
  <si>
    <t>02025</t>
  </si>
  <si>
    <t>02029</t>
  </si>
  <si>
    <t>02034</t>
  </si>
  <si>
    <t>03001</t>
  </si>
  <si>
    <t>03003</t>
  </si>
  <si>
    <t>03005</t>
  </si>
  <si>
    <t>03011</t>
  </si>
  <si>
    <t>03022</t>
  </si>
  <si>
    <t>03023</t>
  </si>
  <si>
    <t>04001</t>
  </si>
  <si>
    <t>04003</t>
  </si>
  <si>
    <t>04004</t>
  </si>
  <si>
    <t>04009</t>
  </si>
  <si>
    <t>04016</t>
  </si>
  <si>
    <t>04028</t>
  </si>
  <si>
    <t>04030</t>
  </si>
  <si>
    <t>04032</t>
  </si>
  <si>
    <t>04033</t>
  </si>
  <si>
    <t>04038</t>
  </si>
  <si>
    <t>04039</t>
  </si>
  <si>
    <t>04040</t>
  </si>
  <si>
    <t>04041</t>
  </si>
  <si>
    <t>04042</t>
  </si>
  <si>
    <t>04046</t>
  </si>
  <si>
    <t>04052</t>
  </si>
  <si>
    <t>05012</t>
  </si>
  <si>
    <t>06007</t>
  </si>
  <si>
    <t>06009</t>
  </si>
  <si>
    <t>06010</t>
  </si>
  <si>
    <t>06011</t>
  </si>
  <si>
    <t>06017</t>
  </si>
  <si>
    <t>06020</t>
  </si>
  <si>
    <t>06021</t>
  </si>
  <si>
    <t>06025</t>
  </si>
  <si>
    <t>06032</t>
  </si>
  <si>
    <t>06054</t>
  </si>
  <si>
    <t>06055</t>
  </si>
  <si>
    <t>06056</t>
  </si>
  <si>
    <t>06061</t>
  </si>
  <si>
    <t>06064</t>
  </si>
  <si>
    <t>06065</t>
  </si>
  <si>
    <t>06072</t>
  </si>
  <si>
    <t>06077</t>
  </si>
  <si>
    <t>06084</t>
  </si>
  <si>
    <t>06086</t>
  </si>
  <si>
    <t>06093</t>
  </si>
  <si>
    <t>06099</t>
  </si>
  <si>
    <t>06103</t>
  </si>
  <si>
    <t>かに風味かまぼこ</t>
    <rPh sb="2" eb="4">
      <t>フウミ</t>
    </rPh>
    <phoneticPr fontId="2"/>
  </si>
  <si>
    <t>蒸しかまぼこ</t>
    <rPh sb="0" eb="1">
      <t>ム</t>
    </rPh>
    <phoneticPr fontId="2"/>
  </si>
  <si>
    <t>焼き竹輪</t>
    <rPh sb="0" eb="1">
      <t>ヤ</t>
    </rPh>
    <rPh sb="2" eb="4">
      <t>チクワ</t>
    </rPh>
    <phoneticPr fontId="2"/>
  </si>
  <si>
    <t>キウィフルーツ－生</t>
    <rPh sb="8" eb="9">
      <t>ナマ</t>
    </rPh>
    <phoneticPr fontId="2"/>
  </si>
  <si>
    <t>パインアップル－生</t>
    <rPh sb="8" eb="9">
      <t>ナマ</t>
    </rPh>
    <phoneticPr fontId="2"/>
  </si>
  <si>
    <t>バナナ－生</t>
    <rPh sb="4" eb="5">
      <t>ナマ</t>
    </rPh>
    <phoneticPr fontId="2"/>
  </si>
  <si>
    <t>01083</t>
  </si>
  <si>
    <t>りんご－生</t>
    <rPh sb="4" eb="5">
      <t>ナマ</t>
    </rPh>
    <phoneticPr fontId="2"/>
  </si>
  <si>
    <t>きくらげ－乾</t>
    <rPh sb="5" eb="6">
      <t>カンソウ</t>
    </rPh>
    <phoneticPr fontId="2"/>
  </si>
  <si>
    <t>乾燥わかめ－素干し</t>
    <rPh sb="0" eb="2">
      <t>カンソウ</t>
    </rPh>
    <phoneticPr fontId="2"/>
  </si>
  <si>
    <t>あなご－蒸し</t>
    <rPh sb="4" eb="5">
      <t>ム</t>
    </rPh>
    <phoneticPr fontId="2"/>
  </si>
  <si>
    <t>さつま揚げ</t>
    <rPh sb="3" eb="4">
      <t>ア</t>
    </rPh>
    <phoneticPr fontId="2"/>
  </si>
  <si>
    <t>魚肉ハム</t>
    <rPh sb="0" eb="2">
      <t>ギョニク</t>
    </rPh>
    <phoneticPr fontId="2"/>
  </si>
  <si>
    <t>06116</t>
  </si>
  <si>
    <t>06119</t>
  </si>
  <si>
    <t>06121</t>
  </si>
  <si>
    <t>06125</t>
  </si>
  <si>
    <t>06126</t>
  </si>
  <si>
    <t>06136</t>
  </si>
  <si>
    <t>06138</t>
  </si>
  <si>
    <t>06150</t>
  </si>
  <si>
    <t>06153</t>
  </si>
  <si>
    <t>06156</t>
  </si>
  <si>
    <t>06160</t>
  </si>
  <si>
    <t>06175</t>
  </si>
  <si>
    <t>06179</t>
  </si>
  <si>
    <t>06182</t>
  </si>
  <si>
    <t>06184</t>
  </si>
  <si>
    <t>06207</t>
  </si>
  <si>
    <t>06212</t>
  </si>
  <si>
    <t>06223</t>
  </si>
  <si>
    <t>06224</t>
  </si>
  <si>
    <t>06226</t>
  </si>
  <si>
    <t>06227</t>
  </si>
  <si>
    <t>06233</t>
  </si>
  <si>
    <t>06239</t>
  </si>
  <si>
    <t>06245</t>
  </si>
  <si>
    <t>06247</t>
  </si>
  <si>
    <t>06249</t>
  </si>
  <si>
    <t>06257</t>
  </si>
  <si>
    <t>06263</t>
  </si>
  <si>
    <t>06264</t>
  </si>
  <si>
    <t>06267</t>
  </si>
  <si>
    <t>06276</t>
  </si>
  <si>
    <t>06287</t>
  </si>
  <si>
    <t>06293</t>
  </si>
  <si>
    <t>06312</t>
  </si>
  <si>
    <t>06313</t>
  </si>
  <si>
    <t>06314</t>
  </si>
  <si>
    <t>06315</t>
  </si>
  <si>
    <t>06317</t>
  </si>
  <si>
    <t>07006</t>
  </si>
  <si>
    <t>07014</t>
  </si>
  <si>
    <t>07035</t>
  </si>
  <si>
    <t>07040</t>
  </si>
  <si>
    <t>07043</t>
  </si>
  <si>
    <t>07047</t>
  </si>
  <si>
    <t>07054</t>
  </si>
  <si>
    <t>07064</t>
  </si>
  <si>
    <t>07072</t>
  </si>
  <si>
    <t>07077</t>
  </si>
  <si>
    <t>07097</t>
  </si>
  <si>
    <t>07102</t>
  </si>
  <si>
    <t>07107</t>
  </si>
  <si>
    <t>07116</t>
  </si>
  <si>
    <t>07117</t>
  </si>
  <si>
    <t>メーカー名</t>
    <rPh sb="4" eb="5">
      <t>メイ</t>
    </rPh>
    <phoneticPr fontId="2"/>
  </si>
  <si>
    <t>食 品 名</t>
    <rPh sb="0" eb="3">
      <t>ショクヒン</t>
    </rPh>
    <rPh sb="4" eb="5">
      <t>メイ</t>
    </rPh>
    <phoneticPr fontId="2"/>
  </si>
  <si>
    <t>規格</t>
    <rPh sb="0" eb="2">
      <t>キカク</t>
    </rPh>
    <phoneticPr fontId="2"/>
  </si>
  <si>
    <t>食パン</t>
    <rPh sb="0" eb="1">
      <t>ショク</t>
    </rPh>
    <phoneticPr fontId="2"/>
  </si>
  <si>
    <t>そうめん・ひやむぎ－乾</t>
    <rPh sb="10" eb="11">
      <t>カンソウ</t>
    </rPh>
    <phoneticPr fontId="2"/>
  </si>
  <si>
    <t>中華めん－生</t>
    <rPh sb="0" eb="2">
      <t>チュウカ</t>
    </rPh>
    <rPh sb="5" eb="6">
      <t>ナマ</t>
    </rPh>
    <phoneticPr fontId="2"/>
  </si>
  <si>
    <t>蒸し中華めん</t>
    <rPh sb="0" eb="1">
      <t>ム</t>
    </rPh>
    <rPh sb="2" eb="4">
      <t>チュウカ</t>
    </rPh>
    <phoneticPr fontId="2"/>
  </si>
  <si>
    <t>マカロニ・スパゲッティ－乾</t>
    <rPh sb="12" eb="13">
      <t>カンソウ</t>
    </rPh>
    <phoneticPr fontId="2"/>
  </si>
  <si>
    <t>生ふ</t>
    <rPh sb="0" eb="1">
      <t>ナマ</t>
    </rPh>
    <phoneticPr fontId="2"/>
  </si>
  <si>
    <t>パン粉-生</t>
    <rPh sb="2" eb="3">
      <t>コナ</t>
    </rPh>
    <rPh sb="4" eb="5">
      <t>ナマ</t>
    </rPh>
    <phoneticPr fontId="2"/>
  </si>
  <si>
    <t>パン粉-乾</t>
    <rPh sb="2" eb="3">
      <t>コナ</t>
    </rPh>
    <rPh sb="4" eb="5">
      <t>カンソウ</t>
    </rPh>
    <phoneticPr fontId="2"/>
  </si>
  <si>
    <t>上新粉</t>
    <rPh sb="0" eb="1">
      <t>ジョウシン</t>
    </rPh>
    <rPh sb="1" eb="2">
      <t>アタラ</t>
    </rPh>
    <rPh sb="2" eb="3">
      <t>コナ</t>
    </rPh>
    <phoneticPr fontId="2"/>
  </si>
  <si>
    <t>01006</t>
  </si>
  <si>
    <t>01129</t>
  </si>
  <si>
    <t>03004</t>
  </si>
  <si>
    <t>03007</t>
  </si>
  <si>
    <t>06048</t>
  </si>
  <si>
    <t>06105</t>
  </si>
  <si>
    <t>06183</t>
  </si>
  <si>
    <t>06205</t>
  </si>
  <si>
    <t>06240</t>
  </si>
  <si>
    <t>06280</t>
  </si>
  <si>
    <t>09002</t>
  </si>
  <si>
    <t>09005</t>
  </si>
  <si>
    <t>共同調味料</t>
    <rPh sb="0" eb="2">
      <t>キョウドウ</t>
    </rPh>
    <rPh sb="2" eb="5">
      <t>チョウミリョウ</t>
    </rPh>
    <phoneticPr fontId="2"/>
  </si>
  <si>
    <t>単位</t>
    <rPh sb="0" eb="2">
      <t>タンイ</t>
    </rPh>
    <phoneticPr fontId="2"/>
  </si>
  <si>
    <t>おおむぎ-押麦</t>
    <rPh sb="5" eb="6">
      <t>オ</t>
    </rPh>
    <rPh sb="6" eb="7">
      <t>ムギ</t>
    </rPh>
    <phoneticPr fontId="2"/>
  </si>
  <si>
    <t>薄力粉-１等</t>
    <rPh sb="0" eb="3">
      <t>ハクリキコ</t>
    </rPh>
    <rPh sb="5" eb="6">
      <t>トウ</t>
    </rPh>
    <phoneticPr fontId="2"/>
  </si>
  <si>
    <t>プレミックス粉-ホットケーキ用</t>
    <rPh sb="6" eb="7">
      <t>コナ</t>
    </rPh>
    <rPh sb="14" eb="15">
      <t>ヨウ</t>
    </rPh>
    <phoneticPr fontId="2"/>
  </si>
  <si>
    <t>プレミックス粉-てんぷら用</t>
    <rPh sb="6" eb="7">
      <t>コナ</t>
    </rPh>
    <rPh sb="12" eb="13">
      <t>ヨウ</t>
    </rPh>
    <phoneticPr fontId="2"/>
  </si>
  <si>
    <t>干しうどん-乾</t>
    <rPh sb="0" eb="1">
      <t>ホ</t>
    </rPh>
    <rPh sb="6" eb="7">
      <t>カンソウ</t>
    </rPh>
    <phoneticPr fontId="2"/>
  </si>
  <si>
    <t>焼きふ-観世ふ</t>
    <rPh sb="0" eb="1">
      <t>ヤ</t>
    </rPh>
    <rPh sb="4" eb="6">
      <t>カンゼ</t>
    </rPh>
    <phoneticPr fontId="2"/>
  </si>
  <si>
    <t>こめ(水稲穀粒)-精白米</t>
    <rPh sb="3" eb="4">
      <t>スイトウ</t>
    </rPh>
    <rPh sb="4" eb="5">
      <t>イネ</t>
    </rPh>
    <rPh sb="5" eb="6">
      <t>コク</t>
    </rPh>
    <rPh sb="6" eb="7">
      <t>ツブ</t>
    </rPh>
    <phoneticPr fontId="2"/>
  </si>
  <si>
    <t>こめ(陸稲穀粒)-精白米</t>
    <rPh sb="5" eb="6">
      <t>コク</t>
    </rPh>
    <rPh sb="6" eb="7">
      <t>ツブ</t>
    </rPh>
    <rPh sb="9" eb="12">
      <t>セイハクマイ</t>
    </rPh>
    <phoneticPr fontId="2"/>
  </si>
  <si>
    <t>そば　干しそば-乾</t>
    <rPh sb="3" eb="4">
      <t>ホ</t>
    </rPh>
    <rPh sb="8" eb="9">
      <t>イヌイ</t>
    </rPh>
    <phoneticPr fontId="2"/>
  </si>
  <si>
    <t>じゃがいも-乾燥マッシュポテト</t>
    <rPh sb="6" eb="8">
      <t>カンソウ</t>
    </rPh>
    <phoneticPr fontId="2"/>
  </si>
  <si>
    <t>ながいも－生</t>
    <rPh sb="5" eb="6">
      <t>ナマ</t>
    </rPh>
    <phoneticPr fontId="2"/>
  </si>
  <si>
    <t>車糖-上白糖</t>
    <rPh sb="0" eb="1">
      <t>クルマ</t>
    </rPh>
    <rPh sb="1" eb="2">
      <t>トウ</t>
    </rPh>
    <rPh sb="3" eb="6">
      <t>ジョウハクトウ</t>
    </rPh>
    <phoneticPr fontId="2"/>
  </si>
  <si>
    <t>車糖-三温糖</t>
    <rPh sb="0" eb="1">
      <t>クルマ</t>
    </rPh>
    <rPh sb="1" eb="2">
      <t>トウ</t>
    </rPh>
    <rPh sb="3" eb="4">
      <t>サン</t>
    </rPh>
    <rPh sb="4" eb="5">
      <t>オン</t>
    </rPh>
    <rPh sb="5" eb="6">
      <t>トウ</t>
    </rPh>
    <phoneticPr fontId="2"/>
  </si>
  <si>
    <t>ざらめ糖-グラニュー糖</t>
    <rPh sb="3" eb="4">
      <t>トウ</t>
    </rPh>
    <rPh sb="10" eb="11">
      <t>トウ</t>
    </rPh>
    <phoneticPr fontId="2"/>
  </si>
  <si>
    <t>ざらめ糖-中ざら糖</t>
    <rPh sb="3" eb="4">
      <t>トウ</t>
    </rPh>
    <rPh sb="5" eb="6">
      <t>チュウ</t>
    </rPh>
    <rPh sb="8" eb="9">
      <t>トウ</t>
    </rPh>
    <phoneticPr fontId="2"/>
  </si>
  <si>
    <t>加工糖-粉糖</t>
    <rPh sb="0" eb="2">
      <t>カコウ</t>
    </rPh>
    <rPh sb="2" eb="3">
      <t>トウ</t>
    </rPh>
    <rPh sb="4" eb="5">
      <t>コナ</t>
    </rPh>
    <rPh sb="5" eb="6">
      <t>トウ</t>
    </rPh>
    <phoneticPr fontId="2"/>
  </si>
  <si>
    <t>あずき-全粒、乾</t>
    <rPh sb="4" eb="5">
      <t>ゼン</t>
    </rPh>
    <rPh sb="5" eb="6">
      <t>ツブ</t>
    </rPh>
    <rPh sb="7" eb="8">
      <t>カンソウ</t>
    </rPh>
    <phoneticPr fontId="2"/>
  </si>
  <si>
    <t>あずき-ゆで小豆缶詰</t>
    <rPh sb="6" eb="8">
      <t>アズキ</t>
    </rPh>
    <rPh sb="8" eb="10">
      <t>カンヅメ</t>
    </rPh>
    <phoneticPr fontId="2"/>
  </si>
  <si>
    <t>いんげんまめ-うずら豆</t>
    <rPh sb="10" eb="11">
      <t>マメ</t>
    </rPh>
    <phoneticPr fontId="2"/>
  </si>
  <si>
    <t>えんどう-うぐいす豆</t>
    <rPh sb="9" eb="10">
      <t>マメ</t>
    </rPh>
    <phoneticPr fontId="2"/>
  </si>
  <si>
    <t>きな粉・脱皮大豆</t>
    <rPh sb="0" eb="3">
      <t>キナコ</t>
    </rPh>
    <rPh sb="4" eb="6">
      <t>ダッピ</t>
    </rPh>
    <rPh sb="6" eb="8">
      <t>ダイズ</t>
    </rPh>
    <phoneticPr fontId="2"/>
  </si>
  <si>
    <t>大冷</t>
    <rPh sb="0" eb="1">
      <t>ダイ</t>
    </rPh>
    <rPh sb="1" eb="2">
      <t>レイ</t>
    </rPh>
    <phoneticPr fontId="2"/>
  </si>
  <si>
    <t>日本ぐり-甘露煮</t>
    <rPh sb="0" eb="2">
      <t>ニホン</t>
    </rPh>
    <rPh sb="5" eb="7">
      <t>カンロ</t>
    </rPh>
    <rPh sb="7" eb="8">
      <t>ニ</t>
    </rPh>
    <phoneticPr fontId="2"/>
  </si>
  <si>
    <t>アスパラガス-若茎、生</t>
    <rPh sb="7" eb="8">
      <t>ワカイ</t>
    </rPh>
    <rPh sb="8" eb="9">
      <t>クキ</t>
    </rPh>
    <rPh sb="10" eb="11">
      <t>ナマ</t>
    </rPh>
    <phoneticPr fontId="2"/>
  </si>
  <si>
    <t>アスパラガス-水煮缶詰</t>
    <rPh sb="7" eb="8">
      <t>ミズ</t>
    </rPh>
    <rPh sb="8" eb="9">
      <t>ニ</t>
    </rPh>
    <rPh sb="9" eb="11">
      <t>カンヅメ</t>
    </rPh>
    <phoneticPr fontId="2"/>
  </si>
  <si>
    <t>さやいんげん-若ざや、生</t>
    <rPh sb="7" eb="8">
      <t>ワカイ</t>
    </rPh>
    <rPh sb="11" eb="12">
      <t>ナマ</t>
    </rPh>
    <phoneticPr fontId="2"/>
  </si>
  <si>
    <t>さやいんげん-若ざや、ゆで</t>
    <rPh sb="7" eb="8">
      <t>ワカイ</t>
    </rPh>
    <phoneticPr fontId="2"/>
  </si>
  <si>
    <t>えだまめ-冷凍</t>
    <rPh sb="5" eb="7">
      <t>レイトウ</t>
    </rPh>
    <phoneticPr fontId="2"/>
  </si>
  <si>
    <t>さやえんどう-若ざや、生</t>
    <rPh sb="7" eb="8">
      <t>ワカイ</t>
    </rPh>
    <rPh sb="11" eb="12">
      <t>ナマ</t>
    </rPh>
    <phoneticPr fontId="2"/>
  </si>
  <si>
    <t>さやえんどう-若ざや、ゆで</t>
    <rPh sb="7" eb="8">
      <t>ワカイ</t>
    </rPh>
    <phoneticPr fontId="2"/>
  </si>
  <si>
    <t>オクラ-果実、生</t>
    <rPh sb="4" eb="6">
      <t>カジツ</t>
    </rPh>
    <rPh sb="7" eb="8">
      <t>ナマ</t>
    </rPh>
    <phoneticPr fontId="2"/>
  </si>
  <si>
    <t>西洋かぼちゃ-果実、生</t>
    <rPh sb="0" eb="2">
      <t>セイヨウ</t>
    </rPh>
    <rPh sb="7" eb="9">
      <t>カジツ</t>
    </rPh>
    <rPh sb="10" eb="11">
      <t>ナマ</t>
    </rPh>
    <phoneticPr fontId="2"/>
  </si>
  <si>
    <t>カリフラワー-花序、生</t>
    <rPh sb="7" eb="8">
      <t>ハナ</t>
    </rPh>
    <rPh sb="8" eb="9">
      <t>ジョマク</t>
    </rPh>
    <rPh sb="10" eb="11">
      <t>ナマ</t>
    </rPh>
    <phoneticPr fontId="2"/>
  </si>
  <si>
    <t>カリフラワー-花序、ゆで</t>
    <rPh sb="7" eb="8">
      <t>ハナ</t>
    </rPh>
    <rPh sb="8" eb="9">
      <t>ジョマク</t>
    </rPh>
    <phoneticPr fontId="2"/>
  </si>
  <si>
    <t>キャベツ-結球葉、生</t>
    <rPh sb="5" eb="6">
      <t>ムス</t>
    </rPh>
    <rPh sb="6" eb="7">
      <t>キュウ</t>
    </rPh>
    <rPh sb="7" eb="8">
      <t>ハ</t>
    </rPh>
    <rPh sb="9" eb="10">
      <t>ナマ</t>
    </rPh>
    <phoneticPr fontId="2"/>
  </si>
  <si>
    <t>レッドキャベツ-結球葉、生</t>
    <rPh sb="8" eb="9">
      <t>ムス</t>
    </rPh>
    <rPh sb="9" eb="10">
      <t>キュウ</t>
    </rPh>
    <rPh sb="10" eb="11">
      <t>ハ</t>
    </rPh>
    <rPh sb="12" eb="13">
      <t>ナマ</t>
    </rPh>
    <phoneticPr fontId="2"/>
  </si>
  <si>
    <t>きゅうり-果実、生</t>
    <rPh sb="5" eb="7">
      <t>カジツ</t>
    </rPh>
    <rPh sb="8" eb="9">
      <t>ナマ</t>
    </rPh>
    <phoneticPr fontId="2"/>
  </si>
  <si>
    <t>きゅうり　漬物-しょうゆ漬</t>
    <rPh sb="5" eb="7">
      <t>ツケモノ</t>
    </rPh>
    <rPh sb="12" eb="13">
      <t>ツ</t>
    </rPh>
    <phoneticPr fontId="2"/>
  </si>
  <si>
    <t>クレソン-茎葉、生</t>
    <rPh sb="5" eb="6">
      <t>クキ</t>
    </rPh>
    <rPh sb="6" eb="7">
      <t>ハ</t>
    </rPh>
    <rPh sb="8" eb="9">
      <t>ナマ</t>
    </rPh>
    <phoneticPr fontId="2"/>
  </si>
  <si>
    <t>ごぼう-根、生</t>
    <rPh sb="4" eb="5">
      <t>ネ</t>
    </rPh>
    <rPh sb="6" eb="7">
      <t>ナマ</t>
    </rPh>
    <phoneticPr fontId="2"/>
  </si>
  <si>
    <t>こまつな-葉、生</t>
    <rPh sb="5" eb="6">
      <t>ハ</t>
    </rPh>
    <rPh sb="7" eb="8">
      <t>ナマ</t>
    </rPh>
    <phoneticPr fontId="2"/>
  </si>
  <si>
    <t>ししとうがらし-果実、生</t>
    <rPh sb="8" eb="10">
      <t>カジツ</t>
    </rPh>
    <rPh sb="11" eb="12">
      <t>ナマ</t>
    </rPh>
    <phoneticPr fontId="2"/>
  </si>
  <si>
    <t>しそ-葉、生</t>
    <rPh sb="3" eb="4">
      <t>ハ</t>
    </rPh>
    <rPh sb="5" eb="6">
      <t>ナマ</t>
    </rPh>
    <phoneticPr fontId="2"/>
  </si>
  <si>
    <t>しゅんぎく-葉、生</t>
    <rPh sb="6" eb="7">
      <t>ハ</t>
    </rPh>
    <rPh sb="8" eb="9">
      <t>ナマ</t>
    </rPh>
    <phoneticPr fontId="2"/>
  </si>
  <si>
    <t>しょうが-塊茎、生</t>
    <rPh sb="5" eb="6">
      <t>カタマリ</t>
    </rPh>
    <rPh sb="6" eb="7">
      <t>クキ</t>
    </rPh>
    <rPh sb="8" eb="9">
      <t>ナマ</t>
    </rPh>
    <phoneticPr fontId="2"/>
  </si>
  <si>
    <t>しょうが　漬物-酢漬</t>
    <rPh sb="5" eb="7">
      <t>ツケモノ</t>
    </rPh>
    <rPh sb="8" eb="9">
      <t>ス</t>
    </rPh>
    <rPh sb="9" eb="10">
      <t>ツ</t>
    </rPh>
    <phoneticPr fontId="2"/>
  </si>
  <si>
    <t>しょうが　漬物-甘酢漬け</t>
    <rPh sb="5" eb="7">
      <t>ツケモノ</t>
    </rPh>
    <rPh sb="8" eb="10">
      <t>アマズ</t>
    </rPh>
    <rPh sb="10" eb="11">
      <t>ツ</t>
    </rPh>
    <phoneticPr fontId="2"/>
  </si>
  <si>
    <t>ズッキーニ-果実、生</t>
    <rPh sb="6" eb="8">
      <t>カジツ</t>
    </rPh>
    <rPh sb="9" eb="10">
      <t>ナマ</t>
    </rPh>
    <phoneticPr fontId="2"/>
  </si>
  <si>
    <t>セロリー-葉柄、生</t>
    <rPh sb="5" eb="6">
      <t>ハ</t>
    </rPh>
    <rPh sb="6" eb="7">
      <t>エ</t>
    </rPh>
    <rPh sb="8" eb="9">
      <t>ナマ</t>
    </rPh>
    <phoneticPr fontId="2"/>
  </si>
  <si>
    <t>ぜんまい-若芽、ゆで</t>
    <rPh sb="5" eb="6">
      <t>ワカ</t>
    </rPh>
    <rPh sb="6" eb="7">
      <t>メ</t>
    </rPh>
    <phoneticPr fontId="2"/>
  </si>
  <si>
    <t>そらまめ-未熟豆、ゆで</t>
    <rPh sb="5" eb="7">
      <t>ミジュク</t>
    </rPh>
    <rPh sb="7" eb="8">
      <t>マメ</t>
    </rPh>
    <phoneticPr fontId="2"/>
  </si>
  <si>
    <t>タアサイ-葉、生</t>
    <rPh sb="5" eb="6">
      <t>ハ</t>
    </rPh>
    <rPh sb="7" eb="8">
      <t>ナマ</t>
    </rPh>
    <phoneticPr fontId="2"/>
  </si>
  <si>
    <t>だいこん-根、皮つき、生</t>
    <rPh sb="5" eb="6">
      <t>ネ</t>
    </rPh>
    <rPh sb="7" eb="8">
      <t>カワ</t>
    </rPh>
    <rPh sb="11" eb="12">
      <t>ナマ</t>
    </rPh>
    <phoneticPr fontId="2"/>
  </si>
  <si>
    <t>切り干し大根</t>
    <rPh sb="0" eb="3">
      <t>キリボシ</t>
    </rPh>
    <rPh sb="4" eb="6">
      <t>ダイコン</t>
    </rPh>
    <phoneticPr fontId="2"/>
  </si>
  <si>
    <t>だいこん　漬物-しお押し大根漬</t>
    <rPh sb="5" eb="7">
      <t>ツケモノ</t>
    </rPh>
    <rPh sb="10" eb="11">
      <t>オ</t>
    </rPh>
    <rPh sb="12" eb="14">
      <t>ダイコン</t>
    </rPh>
    <rPh sb="14" eb="15">
      <t>ツ</t>
    </rPh>
    <phoneticPr fontId="2"/>
  </si>
  <si>
    <t>だいこん　漬物-干しだいこん漬け</t>
    <rPh sb="8" eb="9">
      <t>ホ</t>
    </rPh>
    <rPh sb="14" eb="15">
      <t>ツ</t>
    </rPh>
    <phoneticPr fontId="2"/>
  </si>
  <si>
    <t>たまねぎ-りん茎、生</t>
    <rPh sb="7" eb="8">
      <t>クキ</t>
    </rPh>
    <rPh sb="9" eb="10">
      <t>ナマ</t>
    </rPh>
    <phoneticPr fontId="2"/>
  </si>
  <si>
    <t>赤たまねぎ-りん茎、生</t>
    <rPh sb="0" eb="1">
      <t>アカイ</t>
    </rPh>
    <rPh sb="8" eb="9">
      <t>クキ</t>
    </rPh>
    <rPh sb="10" eb="11">
      <t>ナマ</t>
    </rPh>
    <phoneticPr fontId="2"/>
  </si>
  <si>
    <t>チンゲンツァイ-葉、生</t>
    <rPh sb="8" eb="9">
      <t>ハ</t>
    </rPh>
    <rPh sb="10" eb="11">
      <t>ナマ</t>
    </rPh>
    <phoneticPr fontId="2"/>
  </si>
  <si>
    <t>スィートコーン-未熟種子、生</t>
    <rPh sb="8" eb="10">
      <t>ミジュク</t>
    </rPh>
    <rPh sb="10" eb="12">
      <t>シュシ</t>
    </rPh>
    <rPh sb="13" eb="14">
      <t>ナマ</t>
    </rPh>
    <phoneticPr fontId="2"/>
  </si>
  <si>
    <t>ｽｨｰﾄｺｰﾝ-未熟種子、ホール、冷凍</t>
    <rPh sb="8" eb="10">
      <t>ミジュク</t>
    </rPh>
    <rPh sb="10" eb="12">
      <t>シュシ</t>
    </rPh>
    <rPh sb="17" eb="19">
      <t>レイトウ</t>
    </rPh>
    <phoneticPr fontId="2"/>
  </si>
  <si>
    <t>ｽｨｰﾄｺｰﾝ　缶詰-ｸﾘｰﾑｽﾀｲﾙ</t>
    <rPh sb="8" eb="10">
      <t>カンヅメ</t>
    </rPh>
    <phoneticPr fontId="2"/>
  </si>
  <si>
    <t>トマト-果実、生</t>
    <rPh sb="4" eb="6">
      <t>カジツ</t>
    </rPh>
    <rPh sb="7" eb="8">
      <t>ナマ</t>
    </rPh>
    <phoneticPr fontId="2"/>
  </si>
  <si>
    <t>ミニトマト-果実、生</t>
    <rPh sb="6" eb="8">
      <t>カジツ</t>
    </rPh>
    <rPh sb="9" eb="10">
      <t>ナマ</t>
    </rPh>
    <phoneticPr fontId="2"/>
  </si>
  <si>
    <t>トマト缶詰-ホール</t>
    <rPh sb="3" eb="4">
      <t>カンヅメ</t>
    </rPh>
    <rPh sb="4" eb="5">
      <t>ヅ</t>
    </rPh>
    <phoneticPr fontId="2"/>
  </si>
  <si>
    <t>なす-果実、生</t>
    <rPh sb="3" eb="5">
      <t>カジツ</t>
    </rPh>
    <rPh sb="6" eb="7">
      <t>ナマ</t>
    </rPh>
    <phoneticPr fontId="2"/>
  </si>
  <si>
    <t>にがうり-果実、生</t>
    <rPh sb="5" eb="7">
      <t>カジツ</t>
    </rPh>
    <rPh sb="8" eb="9">
      <t>ナマ</t>
    </rPh>
    <phoneticPr fontId="2"/>
  </si>
  <si>
    <t>にんじん-根、皮つき、生</t>
    <rPh sb="5" eb="6">
      <t>ネ</t>
    </rPh>
    <rPh sb="7" eb="8">
      <t>カワ</t>
    </rPh>
    <rPh sb="11" eb="12">
      <t>ナマ</t>
    </rPh>
    <phoneticPr fontId="2"/>
  </si>
  <si>
    <t>にんにく-りん茎、生</t>
    <rPh sb="7" eb="8">
      <t>クキ</t>
    </rPh>
    <rPh sb="9" eb="10">
      <t>ナマ</t>
    </rPh>
    <phoneticPr fontId="2"/>
  </si>
  <si>
    <t>にんにく-花茎、生</t>
    <rPh sb="5" eb="6">
      <t>ハナ</t>
    </rPh>
    <rPh sb="6" eb="7">
      <t>クキ</t>
    </rPh>
    <rPh sb="8" eb="9">
      <t>ナマ</t>
    </rPh>
    <phoneticPr fontId="2"/>
  </si>
  <si>
    <t>根深ねぎ-葉、軟白、生</t>
    <rPh sb="0" eb="1">
      <t>ネ</t>
    </rPh>
    <rPh sb="1" eb="2">
      <t>フカ</t>
    </rPh>
    <rPh sb="5" eb="6">
      <t>ハ</t>
    </rPh>
    <rPh sb="7" eb="8">
      <t>ヤワ</t>
    </rPh>
    <rPh sb="8" eb="9">
      <t>シロ</t>
    </rPh>
    <rPh sb="10" eb="11">
      <t>ナマ</t>
    </rPh>
    <phoneticPr fontId="2"/>
  </si>
  <si>
    <t>葉ねぎ-葉、生</t>
    <rPh sb="0" eb="1">
      <t>ハ</t>
    </rPh>
    <rPh sb="4" eb="5">
      <t>ハ</t>
    </rPh>
    <rPh sb="6" eb="7">
      <t>ナマ</t>
    </rPh>
    <phoneticPr fontId="2"/>
  </si>
  <si>
    <t>はくさい-結球葉、生</t>
    <rPh sb="5" eb="6">
      <t>ムス</t>
    </rPh>
    <rPh sb="6" eb="7">
      <t>キュウ</t>
    </rPh>
    <rPh sb="7" eb="8">
      <t>ハ</t>
    </rPh>
    <rPh sb="9" eb="10">
      <t>ナマ</t>
    </rPh>
    <phoneticPr fontId="2"/>
  </si>
  <si>
    <t>パセリ-葉、生</t>
    <rPh sb="4" eb="5">
      <t>ハ</t>
    </rPh>
    <rPh sb="6" eb="7">
      <t>ナマ</t>
    </rPh>
    <phoneticPr fontId="2"/>
  </si>
  <si>
    <t>はつかだいこん-根、生</t>
    <rPh sb="8" eb="9">
      <t>ネ</t>
    </rPh>
    <rPh sb="10" eb="11">
      <t>ナマ</t>
    </rPh>
    <phoneticPr fontId="2"/>
  </si>
  <si>
    <t>青ピーマン-果実、生</t>
    <rPh sb="0" eb="1">
      <t>アオ</t>
    </rPh>
    <rPh sb="6" eb="8">
      <t>カジツ</t>
    </rPh>
    <rPh sb="9" eb="10">
      <t>ナマ</t>
    </rPh>
    <phoneticPr fontId="2"/>
  </si>
  <si>
    <t>赤ピーマン-果実、生</t>
    <rPh sb="0" eb="1">
      <t>アカ</t>
    </rPh>
    <rPh sb="6" eb="8">
      <t>カジツ</t>
    </rPh>
    <rPh sb="9" eb="10">
      <t>ナマ</t>
    </rPh>
    <phoneticPr fontId="2"/>
  </si>
  <si>
    <t>黄ピーマン-果実、生</t>
    <rPh sb="0" eb="1">
      <t>キイロ</t>
    </rPh>
    <rPh sb="6" eb="8">
      <t>カジツ</t>
    </rPh>
    <rPh sb="9" eb="10">
      <t>ナマ</t>
    </rPh>
    <phoneticPr fontId="2"/>
  </si>
  <si>
    <t>ふき-葉柄、ゆで</t>
    <rPh sb="3" eb="4">
      <t>ハ</t>
    </rPh>
    <rPh sb="4" eb="5">
      <t>エ</t>
    </rPh>
    <phoneticPr fontId="2"/>
  </si>
  <si>
    <t>ブロッコリー-花序、生</t>
    <rPh sb="7" eb="8">
      <t>ハナ</t>
    </rPh>
    <rPh sb="8" eb="9">
      <t>ジョソウ</t>
    </rPh>
    <rPh sb="10" eb="11">
      <t>ナマ</t>
    </rPh>
    <phoneticPr fontId="2"/>
  </si>
  <si>
    <t>ブロッコリー-花序、ゆで</t>
    <rPh sb="7" eb="8">
      <t>ハナ</t>
    </rPh>
    <rPh sb="8" eb="9">
      <t>ジョソウ</t>
    </rPh>
    <phoneticPr fontId="2"/>
  </si>
  <si>
    <t>ほうれんそう-葉、生</t>
    <rPh sb="7" eb="8">
      <t>ハ</t>
    </rPh>
    <rPh sb="9" eb="10">
      <t>ナマ</t>
    </rPh>
    <phoneticPr fontId="2"/>
  </si>
  <si>
    <t>根みつば-葉、生</t>
    <rPh sb="0" eb="1">
      <t>ネ</t>
    </rPh>
    <rPh sb="5" eb="6">
      <t>ハ</t>
    </rPh>
    <rPh sb="7" eb="8">
      <t>ナマ</t>
    </rPh>
    <phoneticPr fontId="2"/>
  </si>
  <si>
    <t>みょうが-花穂、生</t>
    <rPh sb="5" eb="6">
      <t>ハナ</t>
    </rPh>
    <rPh sb="6" eb="7">
      <t>ホ</t>
    </rPh>
    <rPh sb="8" eb="9">
      <t>ナマ</t>
    </rPh>
    <phoneticPr fontId="2"/>
  </si>
  <si>
    <t>だいずもやし－生</t>
    <rPh sb="7" eb="8">
      <t>ナマ</t>
    </rPh>
    <phoneticPr fontId="2"/>
  </si>
  <si>
    <t>モロヘイヤ-茎葉、生</t>
    <rPh sb="6" eb="7">
      <t>クキ</t>
    </rPh>
    <rPh sb="7" eb="8">
      <t>ハ</t>
    </rPh>
    <rPh sb="9" eb="10">
      <t>ナマ</t>
    </rPh>
    <phoneticPr fontId="2"/>
  </si>
  <si>
    <t>レタス-結球葉、生</t>
    <rPh sb="8" eb="9">
      <t>ナマ</t>
    </rPh>
    <phoneticPr fontId="2"/>
  </si>
  <si>
    <t>サラダな-葉、生</t>
    <rPh sb="7" eb="8">
      <t>ナマ</t>
    </rPh>
    <phoneticPr fontId="2"/>
  </si>
  <si>
    <t>リーフレタス-葉、生</t>
    <rPh sb="7" eb="8">
      <t>ハ</t>
    </rPh>
    <rPh sb="9" eb="10">
      <t>ナマ</t>
    </rPh>
    <phoneticPr fontId="2"/>
  </si>
  <si>
    <t>サニーレタス-葉、生</t>
    <rPh sb="9" eb="10">
      <t>ナマ</t>
    </rPh>
    <phoneticPr fontId="2"/>
  </si>
  <si>
    <t>れんこん-根茎、生</t>
    <rPh sb="5" eb="6">
      <t>ネ</t>
    </rPh>
    <rPh sb="6" eb="7">
      <t>クキ</t>
    </rPh>
    <rPh sb="8" eb="9">
      <t>ナマ</t>
    </rPh>
    <phoneticPr fontId="2"/>
  </si>
  <si>
    <t>アボガド-生</t>
    <rPh sb="5" eb="6">
      <t>ナマ</t>
    </rPh>
    <phoneticPr fontId="2"/>
  </si>
  <si>
    <t>いちご　ジャム-低糖度</t>
    <rPh sb="8" eb="9">
      <t>テイトウ</t>
    </rPh>
    <rPh sb="9" eb="10">
      <t>トウ</t>
    </rPh>
    <rPh sb="10" eb="11">
      <t>ド</t>
    </rPh>
    <phoneticPr fontId="2"/>
  </si>
  <si>
    <t>うんしゅうみかん　缶詰-果肉</t>
    <rPh sb="9" eb="11">
      <t>カンヅメ</t>
    </rPh>
    <rPh sb="12" eb="14">
      <t>カニク</t>
    </rPh>
    <phoneticPr fontId="2"/>
  </si>
  <si>
    <t>ﾈｰﾌﾞﾙ　砂じょう－生</t>
    <rPh sb="6" eb="7">
      <t>スナ</t>
    </rPh>
    <rPh sb="11" eb="12">
      <t>ナマ</t>
    </rPh>
    <phoneticPr fontId="2"/>
  </si>
  <si>
    <t>ﾊﾞﾚﾝｼｱｵﾚﾝｼﾞ　果汁飲料-濃縮還元ジュース</t>
    <rPh sb="12" eb="14">
      <t>カジュウ</t>
    </rPh>
    <rPh sb="14" eb="16">
      <t>インリョウ</t>
    </rPh>
    <rPh sb="17" eb="19">
      <t>ノウシュク</t>
    </rPh>
    <rPh sb="19" eb="21">
      <t>カンゲン</t>
    </rPh>
    <phoneticPr fontId="2"/>
  </si>
  <si>
    <t>ﾊﾞﾚﾝｼｱｵﾚﾝｼﾞ　ﾏﾏﾚｰﾄﾞ-低糖度</t>
    <rPh sb="19" eb="20">
      <t>テイトウ</t>
    </rPh>
    <rPh sb="20" eb="21">
      <t>トウ</t>
    </rPh>
    <rPh sb="21" eb="22">
      <t>ド</t>
    </rPh>
    <phoneticPr fontId="2"/>
  </si>
  <si>
    <t>ｸﾞﾚｰﾌﾟﾌﾙｰﾂ　砂じょう－生、ﾎﾜｲﾄ</t>
    <rPh sb="11" eb="12">
      <t>スナ</t>
    </rPh>
    <rPh sb="16" eb="17">
      <t>ナマ</t>
    </rPh>
    <phoneticPr fontId="2"/>
  </si>
  <si>
    <t>ｸﾞﾚｰﾌﾟﾌﾙｰﾂ　砂じょう－生、ﾙﾋﾞｰ</t>
    <rPh sb="11" eb="12">
      <t>スナ</t>
    </rPh>
    <rPh sb="16" eb="17">
      <t>ナマ</t>
    </rPh>
    <phoneticPr fontId="2"/>
  </si>
  <si>
    <t>ｸﾞﾚｰﾌﾟﾌﾙｰﾂ　果汁飲料-濃縮還元ｼﾞｭｰｽ</t>
    <rPh sb="11" eb="13">
      <t>インリョウ</t>
    </rPh>
    <rPh sb="13" eb="14">
      <t>－</t>
    </rPh>
    <rPh sb="14" eb="22">
      <t>ノウシュクカンゲンジュース</t>
    </rPh>
    <phoneticPr fontId="2"/>
  </si>
  <si>
    <t>さくらんぼ-缶詰</t>
    <rPh sb="6" eb="8">
      <t>カンヅメ</t>
    </rPh>
    <phoneticPr fontId="2"/>
  </si>
  <si>
    <t>すいか-生</t>
    <rPh sb="4" eb="5">
      <t>ナマ</t>
    </rPh>
    <phoneticPr fontId="2"/>
  </si>
  <si>
    <t>西洋なし-缶詰</t>
    <rPh sb="0" eb="1">
      <t>ニシ</t>
    </rPh>
    <rPh sb="1" eb="2">
      <t>ヨウ</t>
    </rPh>
    <rPh sb="5" eb="7">
      <t>カンヅメ</t>
    </rPh>
    <phoneticPr fontId="2"/>
  </si>
  <si>
    <t>パインアップ-缶詰</t>
    <rPh sb="7" eb="9">
      <t>カンヅメ</t>
    </rPh>
    <phoneticPr fontId="2"/>
  </si>
  <si>
    <t>ぶどう-生</t>
    <rPh sb="4" eb="5">
      <t>ナマ</t>
    </rPh>
    <phoneticPr fontId="2"/>
  </si>
  <si>
    <t>ぶどう-干しぶどう</t>
    <rPh sb="4" eb="5">
      <t>ホ</t>
    </rPh>
    <phoneticPr fontId="2"/>
  </si>
  <si>
    <t>ゆず-果皮、生</t>
    <rPh sb="3" eb="4">
      <t>カジツ</t>
    </rPh>
    <rPh sb="4" eb="5">
      <t>カワ</t>
    </rPh>
    <rPh sb="6" eb="7">
      <t>ナマ</t>
    </rPh>
    <phoneticPr fontId="2"/>
  </si>
  <si>
    <t>りんご　果汁飲料-濃縮還元</t>
    <rPh sb="4" eb="6">
      <t>カジュウ</t>
    </rPh>
    <rPh sb="6" eb="7">
      <t>イン</t>
    </rPh>
    <rPh sb="7" eb="8">
      <t>リョウ</t>
    </rPh>
    <rPh sb="9" eb="11">
      <t>ノウシュク</t>
    </rPh>
    <rPh sb="11" eb="13">
      <t>カンゲン</t>
    </rPh>
    <phoneticPr fontId="2"/>
  </si>
  <si>
    <t>レモン-全果、生</t>
    <rPh sb="4" eb="5">
      <t>ゼンブ</t>
    </rPh>
    <rPh sb="5" eb="6">
      <t>カジツ</t>
    </rPh>
    <rPh sb="7" eb="8">
      <t>ナマ</t>
    </rPh>
    <phoneticPr fontId="2"/>
  </si>
  <si>
    <t>えのきたけ-生</t>
    <rPh sb="6" eb="7">
      <t>ナマ</t>
    </rPh>
    <phoneticPr fontId="2"/>
  </si>
  <si>
    <t>生しいたけ－生</t>
    <rPh sb="0" eb="1">
      <t>ナマ</t>
    </rPh>
    <rPh sb="6" eb="7">
      <t>ナマ</t>
    </rPh>
    <phoneticPr fontId="2"/>
  </si>
  <si>
    <t>乾しいたけ－乾</t>
    <rPh sb="0" eb="1">
      <t>カンソウ</t>
    </rPh>
    <rPh sb="6" eb="7">
      <t>カンソウ</t>
    </rPh>
    <phoneticPr fontId="2"/>
  </si>
  <si>
    <t>ぶなしめじ－生</t>
    <rPh sb="6" eb="7">
      <t>ナマ</t>
    </rPh>
    <phoneticPr fontId="2"/>
  </si>
  <si>
    <t>エリンギ-生</t>
    <rPh sb="5" eb="6">
      <t>ナマ</t>
    </rPh>
    <phoneticPr fontId="2"/>
  </si>
  <si>
    <t>マッシュルーム-水煮缶詰</t>
    <rPh sb="8" eb="9">
      <t>ミズ</t>
    </rPh>
    <rPh sb="9" eb="10">
      <t>ニ</t>
    </rPh>
    <rPh sb="10" eb="12">
      <t>カンヅメ</t>
    </rPh>
    <phoneticPr fontId="2"/>
  </si>
  <si>
    <t>まいたけ-生</t>
    <rPh sb="5" eb="6">
      <t>ナマ</t>
    </rPh>
    <phoneticPr fontId="2"/>
  </si>
  <si>
    <t>あおのり-素干し</t>
    <rPh sb="5" eb="6">
      <t>ス</t>
    </rPh>
    <rPh sb="6" eb="7">
      <t>ボ</t>
    </rPh>
    <phoneticPr fontId="2"/>
  </si>
  <si>
    <t>あまのり-焼きのり</t>
    <rPh sb="5" eb="6">
      <t>ヤ</t>
    </rPh>
    <phoneticPr fontId="2"/>
  </si>
  <si>
    <t>あまのり-味付けのり</t>
    <rPh sb="5" eb="7">
      <t>アジツ</t>
    </rPh>
    <phoneticPr fontId="2"/>
  </si>
  <si>
    <t>削り昆布</t>
    <rPh sb="0" eb="1">
      <t>ケズ</t>
    </rPh>
    <rPh sb="2" eb="4">
      <t>コンブ</t>
    </rPh>
    <phoneticPr fontId="2"/>
  </si>
  <si>
    <t>てんぐさ-寒天</t>
    <rPh sb="5" eb="7">
      <t>カンテン</t>
    </rPh>
    <phoneticPr fontId="2"/>
  </si>
  <si>
    <t>まあじ－生</t>
    <rPh sb="4" eb="5">
      <t>ナマ</t>
    </rPh>
    <phoneticPr fontId="2"/>
  </si>
  <si>
    <t>アラスカめぬけ－生</t>
    <rPh sb="8" eb="9">
      <t>ナマ</t>
    </rPh>
    <phoneticPr fontId="2"/>
  </si>
  <si>
    <t>かたくちいわし-煮干し</t>
    <rPh sb="8" eb="10">
      <t>ニボ</t>
    </rPh>
    <phoneticPr fontId="2"/>
  </si>
  <si>
    <t>まいわし-生干し</t>
    <rPh sb="5" eb="6">
      <t>ナマ</t>
    </rPh>
    <rPh sb="6" eb="7">
      <t>ホ</t>
    </rPh>
    <phoneticPr fontId="2"/>
  </si>
  <si>
    <t>うなぎ-かば焼</t>
    <rPh sb="4" eb="7">
      <t>カバヤキ</t>
    </rPh>
    <phoneticPr fontId="2"/>
  </si>
  <si>
    <t>まがれい-生</t>
    <rPh sb="5" eb="6">
      <t>ナマ</t>
    </rPh>
    <phoneticPr fontId="2"/>
  </si>
  <si>
    <t>きす-生</t>
    <rPh sb="3" eb="4">
      <t>ナマ</t>
    </rPh>
    <phoneticPr fontId="2"/>
  </si>
  <si>
    <t>しろさけ-生</t>
    <rPh sb="5" eb="6">
      <t>ナマ</t>
    </rPh>
    <phoneticPr fontId="2"/>
  </si>
  <si>
    <t>べにざけ-くん製</t>
    <rPh sb="7" eb="8">
      <t>セイヒン</t>
    </rPh>
    <phoneticPr fontId="2"/>
  </si>
  <si>
    <t>さわら-生</t>
    <rPh sb="4" eb="5">
      <t>ナマ</t>
    </rPh>
    <phoneticPr fontId="2"/>
  </si>
  <si>
    <t>ししゃも-生干し、生</t>
    <rPh sb="5" eb="6">
      <t>ナマ</t>
    </rPh>
    <rPh sb="6" eb="7">
      <t>ホ</t>
    </rPh>
    <rPh sb="9" eb="10">
      <t>ナマ</t>
    </rPh>
    <phoneticPr fontId="2"/>
  </si>
  <si>
    <t>くろだい-生</t>
    <rPh sb="5" eb="6">
      <t>ナマ</t>
    </rPh>
    <phoneticPr fontId="2"/>
  </si>
  <si>
    <t>すけとうだら-生</t>
    <rPh sb="7" eb="8">
      <t>ナマ</t>
    </rPh>
    <phoneticPr fontId="2"/>
  </si>
  <si>
    <t>すけとうだら-すり身</t>
    <rPh sb="7" eb="10">
      <t>スリミ</t>
    </rPh>
    <phoneticPr fontId="2"/>
  </si>
  <si>
    <t>すけとうだら　たらこ-生</t>
    <rPh sb="11" eb="12">
      <t>ナマ</t>
    </rPh>
    <phoneticPr fontId="2"/>
  </si>
  <si>
    <t>ぶり　成魚-生</t>
    <rPh sb="3" eb="5">
      <t>セイギョ</t>
    </rPh>
    <rPh sb="6" eb="7">
      <t>ナマ</t>
    </rPh>
    <phoneticPr fontId="2"/>
  </si>
  <si>
    <t>ホキ-生</t>
    <rPh sb="3" eb="4">
      <t>ナマ</t>
    </rPh>
    <phoneticPr fontId="2"/>
  </si>
  <si>
    <t>メルルーサ-生</t>
    <rPh sb="6" eb="7">
      <t>ナマ</t>
    </rPh>
    <phoneticPr fontId="2"/>
  </si>
  <si>
    <t>ほたてがい-水煮</t>
    <rPh sb="6" eb="8">
      <t>ミズニ</t>
    </rPh>
    <phoneticPr fontId="2"/>
  </si>
  <si>
    <t>ほたてがい　貝柱-生</t>
    <rPh sb="6" eb="8">
      <t>カイバシラ</t>
    </rPh>
    <rPh sb="9" eb="10">
      <t>ナマ</t>
    </rPh>
    <phoneticPr fontId="2"/>
  </si>
  <si>
    <t>ブラックタイガー-養殖、生</t>
    <rPh sb="9" eb="11">
      <t>ヨウショク</t>
    </rPh>
    <rPh sb="12" eb="13">
      <t>ナマ</t>
    </rPh>
    <phoneticPr fontId="2"/>
  </si>
  <si>
    <t>輸入牛　肩ロース-脂身つき、生</t>
    <rPh sb="0" eb="2">
      <t>ユニュウ</t>
    </rPh>
    <rPh sb="2" eb="3">
      <t>ギュウ</t>
    </rPh>
    <rPh sb="4" eb="5">
      <t>カタ</t>
    </rPh>
    <phoneticPr fontId="2"/>
  </si>
  <si>
    <t>輸入牛 ばら-脂身つき、生</t>
    <rPh sb="0" eb="2">
      <t>ユニュウ</t>
    </rPh>
    <rPh sb="2" eb="3">
      <t>ギュウ</t>
    </rPh>
    <rPh sb="7" eb="9">
      <t>アブラミ</t>
    </rPh>
    <rPh sb="12" eb="13">
      <t>ナマ</t>
    </rPh>
    <phoneticPr fontId="2"/>
  </si>
  <si>
    <t>輸入牛　もも-脂身つき、生</t>
    <rPh sb="0" eb="2">
      <t>ユニュウ</t>
    </rPh>
    <rPh sb="2" eb="3">
      <t>ギュウ</t>
    </rPh>
    <rPh sb="7" eb="9">
      <t>アブラミ</t>
    </rPh>
    <rPh sb="12" eb="13">
      <t>ナマ</t>
    </rPh>
    <phoneticPr fontId="2"/>
  </si>
  <si>
    <t>輸入牛　ヒレ-赤肉、生</t>
    <rPh sb="0" eb="2">
      <t>ユニュウ</t>
    </rPh>
    <rPh sb="2" eb="3">
      <t>ギュウ</t>
    </rPh>
    <rPh sb="7" eb="8">
      <t>アカ</t>
    </rPh>
    <rPh sb="8" eb="9">
      <t>ニク</t>
    </rPh>
    <rPh sb="10" eb="11">
      <t>ナマ</t>
    </rPh>
    <phoneticPr fontId="2"/>
  </si>
  <si>
    <t>うし　ひき肉-生</t>
    <rPh sb="5" eb="6">
      <t>ニク</t>
    </rPh>
    <rPh sb="7" eb="8">
      <t>ナマ</t>
    </rPh>
    <phoneticPr fontId="2"/>
  </si>
  <si>
    <t>ぶた　ひき肉-生</t>
    <rPh sb="5" eb="6">
      <t>ニク</t>
    </rPh>
    <rPh sb="7" eb="8">
      <t>ナマ</t>
    </rPh>
    <phoneticPr fontId="2"/>
  </si>
  <si>
    <t>ぶた　焼き豚</t>
    <rPh sb="3" eb="4">
      <t>ヤ</t>
    </rPh>
    <rPh sb="5" eb="6">
      <t>ブタ</t>
    </rPh>
    <phoneticPr fontId="2"/>
  </si>
  <si>
    <t>にわとり　若鶏肉　もも-皮つき、生</t>
    <rPh sb="5" eb="7">
      <t>ワカドリ</t>
    </rPh>
    <rPh sb="7" eb="8">
      <t>ニク</t>
    </rPh>
    <rPh sb="12" eb="13">
      <t>カワ</t>
    </rPh>
    <rPh sb="16" eb="17">
      <t>ナマ</t>
    </rPh>
    <phoneticPr fontId="2"/>
  </si>
  <si>
    <t>にわとり　肝臓-生</t>
    <rPh sb="5" eb="7">
      <t>カンゾウ</t>
    </rPh>
    <rPh sb="8" eb="9">
      <t>ナマ</t>
    </rPh>
    <phoneticPr fontId="2"/>
  </si>
  <si>
    <t>うずら卵-水煮缶詰</t>
    <rPh sb="3" eb="4">
      <t>タマゴ</t>
    </rPh>
    <rPh sb="5" eb="6">
      <t>ミズ</t>
    </rPh>
    <rPh sb="6" eb="7">
      <t>ニ</t>
    </rPh>
    <rPh sb="7" eb="9">
      <t>カンヅメ</t>
    </rPh>
    <phoneticPr fontId="2"/>
  </si>
  <si>
    <t>鶏卵　全卵-生</t>
    <rPh sb="0" eb="2">
      <t>ケイラン</t>
    </rPh>
    <rPh sb="3" eb="4">
      <t>ゼン</t>
    </rPh>
    <rPh sb="4" eb="5">
      <t>ラン</t>
    </rPh>
    <rPh sb="6" eb="7">
      <t>ナマ</t>
    </rPh>
    <phoneticPr fontId="2"/>
  </si>
  <si>
    <t>たまご豆腐</t>
    <rPh sb="3" eb="5">
      <t>トウフ</t>
    </rPh>
    <phoneticPr fontId="2"/>
  </si>
  <si>
    <t>加工乳　低脂肪</t>
    <rPh sb="0" eb="2">
      <t>カコウ</t>
    </rPh>
    <rPh sb="2" eb="3">
      <t>ニュウ</t>
    </rPh>
    <rPh sb="4" eb="7">
      <t>テイシボウ</t>
    </rPh>
    <phoneticPr fontId="2"/>
  </si>
  <si>
    <t>クリーム　乳脂肪</t>
    <rPh sb="5" eb="6">
      <t>ニュウ</t>
    </rPh>
    <rPh sb="6" eb="8">
      <t>シボウ</t>
    </rPh>
    <phoneticPr fontId="2"/>
  </si>
  <si>
    <t>ヨーグルト-全脂無糖</t>
    <rPh sb="6" eb="7">
      <t>ゼンシ</t>
    </rPh>
    <rPh sb="7" eb="8">
      <t>シボウ</t>
    </rPh>
    <rPh sb="8" eb="9">
      <t>ム</t>
    </rPh>
    <rPh sb="9" eb="10">
      <t>トウルイ</t>
    </rPh>
    <phoneticPr fontId="2"/>
  </si>
  <si>
    <t>乳酸菌飲料-乳製品</t>
    <rPh sb="0" eb="3">
      <t>ニュウサンキン</t>
    </rPh>
    <rPh sb="3" eb="5">
      <t>インリョウ</t>
    </rPh>
    <rPh sb="6" eb="9">
      <t>ニュウセイヒン</t>
    </rPh>
    <phoneticPr fontId="2"/>
  </si>
  <si>
    <t>ぶどう酒-白</t>
    <rPh sb="3" eb="4">
      <t>シュ</t>
    </rPh>
    <rPh sb="5" eb="6">
      <t>シロ</t>
    </rPh>
    <phoneticPr fontId="2"/>
  </si>
  <si>
    <t>ぶどう酒-赤</t>
    <rPh sb="3" eb="4">
      <t>シュ</t>
    </rPh>
    <rPh sb="5" eb="6">
      <t>アカ</t>
    </rPh>
    <phoneticPr fontId="2"/>
  </si>
  <si>
    <t>みりん-本みりん</t>
    <rPh sb="4" eb="5">
      <t>ホン</t>
    </rPh>
    <phoneticPr fontId="2"/>
  </si>
  <si>
    <t>穀物酢</t>
    <rPh sb="0" eb="2">
      <t>コクモツ</t>
    </rPh>
    <rPh sb="2" eb="3">
      <t>ス</t>
    </rPh>
    <phoneticPr fontId="2"/>
  </si>
  <si>
    <t>トマト加工品　ピューレー</t>
    <rPh sb="3" eb="6">
      <t>カコウヒン</t>
    </rPh>
    <phoneticPr fontId="2"/>
  </si>
  <si>
    <t>トマト加工品　ケチャップ</t>
    <rPh sb="3" eb="6">
      <t>カコウヒン</t>
    </rPh>
    <phoneticPr fontId="2"/>
  </si>
  <si>
    <t>トマト加工品　チリソース</t>
    <rPh sb="3" eb="6">
      <t>カコウヒン</t>
    </rPh>
    <phoneticPr fontId="2"/>
  </si>
  <si>
    <t>マヨネーズ-全卵型</t>
    <rPh sb="6" eb="7">
      <t>ゼン</t>
    </rPh>
    <rPh sb="7" eb="8">
      <t>ラン</t>
    </rPh>
    <rPh sb="8" eb="9">
      <t>カタ</t>
    </rPh>
    <phoneticPr fontId="2"/>
  </si>
  <si>
    <t>米みそ-赤色辛みそ</t>
    <rPh sb="0" eb="1">
      <t>コメ</t>
    </rPh>
    <rPh sb="4" eb="5">
      <t>アカ</t>
    </rPh>
    <rPh sb="5" eb="6">
      <t>イロ</t>
    </rPh>
    <rPh sb="6" eb="7">
      <t>カラ</t>
    </rPh>
    <phoneticPr fontId="2"/>
  </si>
  <si>
    <t>カレー粉</t>
    <rPh sb="3" eb="4">
      <t>コナ</t>
    </rPh>
    <phoneticPr fontId="2"/>
  </si>
  <si>
    <t>こしょう-黒、粉</t>
    <rPh sb="5" eb="6">
      <t>クロ</t>
    </rPh>
    <rPh sb="7" eb="8">
      <t>コナ</t>
    </rPh>
    <phoneticPr fontId="2"/>
  </si>
  <si>
    <t>こしょう-白、粉</t>
    <rPh sb="5" eb="6">
      <t>シロ</t>
    </rPh>
    <rPh sb="7" eb="8">
      <t>コナ</t>
    </rPh>
    <phoneticPr fontId="2"/>
  </si>
  <si>
    <t>わさび-粉、からし粉入り</t>
    <rPh sb="4" eb="5">
      <t>コナ</t>
    </rPh>
    <rPh sb="9" eb="10">
      <t>コナ</t>
    </rPh>
    <rPh sb="10" eb="11">
      <t>イ</t>
    </rPh>
    <phoneticPr fontId="2"/>
  </si>
  <si>
    <t>コロッケ-クリームタイプ、フライ用、冷凍</t>
    <rPh sb="16" eb="17">
      <t>ヨウ</t>
    </rPh>
    <rPh sb="18" eb="20">
      <t>レイトウ</t>
    </rPh>
    <phoneticPr fontId="2"/>
  </si>
  <si>
    <t>えびフライ-フライ用、冷凍</t>
    <rPh sb="9" eb="10">
      <t>ヨウ</t>
    </rPh>
    <rPh sb="11" eb="13">
      <t>レイトウ</t>
    </rPh>
    <phoneticPr fontId="2"/>
  </si>
  <si>
    <t>ミンチカツ-フライ用、冷凍</t>
    <rPh sb="6" eb="10">
      <t>フライヨウ</t>
    </rPh>
    <rPh sb="11" eb="13">
      <t>レイトウ</t>
    </rPh>
    <phoneticPr fontId="2"/>
  </si>
  <si>
    <t>焼きふ-板ふ</t>
    <rPh sb="0" eb="1">
      <t>ヤ</t>
    </rPh>
    <rPh sb="4" eb="5">
      <t>イタ</t>
    </rPh>
    <phoneticPr fontId="2"/>
  </si>
  <si>
    <t>食品番号</t>
  </si>
  <si>
    <t>日本食品標準成分表　食品名</t>
    <rPh sb="10" eb="12">
      <t>ショクヒン</t>
    </rPh>
    <rPh sb="12" eb="13">
      <t>メイ</t>
    </rPh>
    <phoneticPr fontId="2"/>
  </si>
  <si>
    <t>食品番号</t>
    <phoneticPr fontId="2"/>
  </si>
  <si>
    <t>脱脂粉乳</t>
    <rPh sb="0" eb="2">
      <t>ダッシ</t>
    </rPh>
    <rPh sb="2" eb="4">
      <t>フンニュウ</t>
    </rPh>
    <phoneticPr fontId="2"/>
  </si>
  <si>
    <t>支部名：</t>
    <rPh sb="2" eb="3">
      <t>メイ</t>
    </rPh>
    <phoneticPr fontId="2"/>
  </si>
  <si>
    <t>エネルギー</t>
    <phoneticPr fontId="2"/>
  </si>
  <si>
    <t>（ｇ）</t>
    <phoneticPr fontId="2"/>
  </si>
  <si>
    <t>(kcal)</t>
    <phoneticPr fontId="2"/>
  </si>
  <si>
    <t>まいわし　しらす干し-微乾燥品</t>
    <rPh sb="8" eb="9">
      <t>ホ</t>
    </rPh>
    <rPh sb="11" eb="12">
      <t>ビ</t>
    </rPh>
    <rPh sb="12" eb="14">
      <t>カンソウ</t>
    </rPh>
    <rPh sb="14" eb="15">
      <t>ヒン</t>
    </rPh>
    <phoneticPr fontId="2"/>
  </si>
  <si>
    <t>治療食部門　総括表</t>
    <rPh sb="0" eb="2">
      <t>チリョウ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</si>
  <si>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区分</t>
    <rPh sb="0" eb="2">
      <t>クブン</t>
    </rPh>
    <phoneticPr fontId="2"/>
  </si>
  <si>
    <t>成分</t>
    <rPh sb="0" eb="2">
      <t>セイブン</t>
    </rPh>
    <phoneticPr fontId="2"/>
  </si>
  <si>
    <t>エネルギー</t>
    <phoneticPr fontId="2"/>
  </si>
  <si>
    <t>脂質</t>
    <rPh sb="0" eb="2">
      <t>シシツ</t>
    </rPh>
    <phoneticPr fontId="2"/>
  </si>
  <si>
    <t>炭水化物</t>
    <rPh sb="0" eb="2">
      <t>タンスイ</t>
    </rPh>
    <rPh sb="2" eb="3">
      <t>カ</t>
    </rPh>
    <rPh sb="3" eb="4">
      <t>ブツ</t>
    </rPh>
    <phoneticPr fontId="2"/>
  </si>
  <si>
    <t>（kcal)</t>
    <phoneticPr fontId="2"/>
  </si>
  <si>
    <t>(g)</t>
    <phoneticPr fontId="2"/>
  </si>
  <si>
    <t>朝    食</t>
    <rPh sb="0" eb="1">
      <t>アサ</t>
    </rPh>
    <rPh sb="5" eb="6">
      <t>ショク</t>
    </rPh>
    <phoneticPr fontId="2"/>
  </si>
  <si>
    <t>昼    食</t>
    <rPh sb="0" eb="1">
      <t>ヒル</t>
    </rPh>
    <rPh sb="5" eb="6">
      <t>ショク</t>
    </rPh>
    <phoneticPr fontId="2"/>
  </si>
  <si>
    <t>夕    食</t>
    <rPh sb="0" eb="1">
      <t>ユウ</t>
    </rPh>
    <rPh sb="5" eb="6">
      <t>ショク</t>
    </rPh>
    <phoneticPr fontId="2"/>
  </si>
  <si>
    <t>一日合計</t>
    <rPh sb="0" eb="2">
      <t>イチニチ</t>
    </rPh>
    <rPh sb="2" eb="4">
      <t>ゴウケイ</t>
    </rPh>
    <phoneticPr fontId="2"/>
  </si>
  <si>
    <t>たんぱく質Ｅ比</t>
    <rPh sb="4" eb="5">
      <t>シツ</t>
    </rPh>
    <rPh sb="6" eb="7">
      <t>ヒ</t>
    </rPh>
    <phoneticPr fontId="2"/>
  </si>
  <si>
    <t>脂質 Ｅ比</t>
    <rPh sb="0" eb="2">
      <t>シシツ</t>
    </rPh>
    <rPh sb="4" eb="5">
      <t>ヒ</t>
    </rPh>
    <phoneticPr fontId="2"/>
  </si>
  <si>
    <t>炭水化物 Ｅ比</t>
    <rPh sb="0" eb="4">
      <t>タンスイカブツ</t>
    </rPh>
    <rPh sb="6" eb="7">
      <t>ヒ</t>
    </rPh>
    <phoneticPr fontId="2"/>
  </si>
  <si>
    <t>演出用品費</t>
    <rPh sb="0" eb="2">
      <t>エンシュツ</t>
    </rPh>
    <rPh sb="2" eb="4">
      <t>ヨウヒン</t>
    </rPh>
    <rPh sb="4" eb="5">
      <t>ヒ</t>
    </rPh>
    <phoneticPr fontId="2"/>
  </si>
  <si>
    <t>食材料費合計額</t>
    <rPh sb="0" eb="1">
      <t>ショク</t>
    </rPh>
    <rPh sb="1" eb="4">
      <t>ザイリョウヒ</t>
    </rPh>
    <rPh sb="4" eb="6">
      <t>ゴウケイ</t>
    </rPh>
    <rPh sb="6" eb="7">
      <t>ガク</t>
    </rPh>
    <phoneticPr fontId="2"/>
  </si>
  <si>
    <t>一般食部門　総括表</t>
    <rPh sb="0" eb="2">
      <t>イッパン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</si>
  <si>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一般食部門</t>
    <rPh sb="0" eb="2">
      <t>イッパン</t>
    </rPh>
    <rPh sb="2" eb="3">
      <t>ショク</t>
    </rPh>
    <rPh sb="3" eb="5">
      <t>ブモン</t>
    </rPh>
    <phoneticPr fontId="2"/>
  </si>
  <si>
    <t>治療食部門</t>
    <rPh sb="0" eb="3">
      <t>チリョウショク</t>
    </rPh>
    <rPh sb="3" eb="5">
      <t>ブモン</t>
    </rPh>
    <phoneticPr fontId="2"/>
  </si>
  <si>
    <t>使用食器</t>
    <rPh sb="0" eb="1">
      <t>シ</t>
    </rPh>
    <rPh sb="1" eb="2">
      <t>ヨウ</t>
    </rPh>
    <rPh sb="2" eb="3">
      <t>ショク</t>
    </rPh>
    <rPh sb="3" eb="4">
      <t>ウツワ</t>
    </rPh>
    <phoneticPr fontId="2"/>
  </si>
  <si>
    <t>品番 ・ 品名</t>
    <rPh sb="0" eb="2">
      <t>ヒンバン</t>
    </rPh>
    <rPh sb="5" eb="7">
      <t>ヒンメイ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</si>
  <si>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</si>
  <si>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コンセプト</t>
    <phoneticPr fontId="2"/>
  </si>
  <si>
    <t>行事食部門　総括表</t>
    <rPh sb="0" eb="2">
      <t>ギョウジ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</si>
  <si>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個</t>
    <rPh sb="0" eb="1">
      <t>コ</t>
    </rPh>
    <phoneticPr fontId="2"/>
  </si>
  <si>
    <t>缶</t>
    <rPh sb="0" eb="1">
      <t>カン</t>
    </rPh>
    <phoneticPr fontId="2"/>
  </si>
  <si>
    <t>グラム数</t>
    <rPh sb="3" eb="4">
      <t>スウ</t>
    </rPh>
    <phoneticPr fontId="2"/>
  </si>
  <si>
    <t>最終単価</t>
    <rPh sb="0" eb="2">
      <t>サイシュウ</t>
    </rPh>
    <rPh sb="2" eb="4">
      <t>タンカ</t>
    </rPh>
    <phoneticPr fontId="2"/>
  </si>
  <si>
    <t>テーブルマーク</t>
  </si>
  <si>
    <t>袋</t>
    <rPh sb="0" eb="1">
      <t>フクロ</t>
    </rPh>
    <phoneticPr fontId="2"/>
  </si>
  <si>
    <t>500g</t>
  </si>
  <si>
    <t>本</t>
    <rPh sb="0" eb="1">
      <t>ホン</t>
    </rPh>
    <phoneticPr fontId="2"/>
  </si>
  <si>
    <t>束</t>
  </si>
  <si>
    <t>束</t>
    <rPh sb="0" eb="1">
      <t>タバ</t>
    </rPh>
    <phoneticPr fontId="2"/>
  </si>
  <si>
    <t>富士通商</t>
  </si>
  <si>
    <t>東洋貿易</t>
  </si>
  <si>
    <t>1kg</t>
  </si>
  <si>
    <t>100g</t>
  </si>
  <si>
    <t>蓮根</t>
    <rPh sb="0" eb="2">
      <t>レンコン</t>
    </rPh>
    <phoneticPr fontId="2"/>
  </si>
  <si>
    <t>木の芽</t>
    <rPh sb="0" eb="1">
      <t>キ</t>
    </rPh>
    <rPh sb="2" eb="3">
      <t>メ</t>
    </rPh>
    <phoneticPr fontId="2"/>
  </si>
  <si>
    <t>海藻サラダ（華）</t>
    <rPh sb="0" eb="2">
      <t>カイソウ</t>
    </rPh>
    <rPh sb="6" eb="7">
      <t>ハナ</t>
    </rPh>
    <phoneticPr fontId="2"/>
  </si>
  <si>
    <t>枚</t>
    <rPh sb="0" eb="1">
      <t>マイ</t>
    </rPh>
    <phoneticPr fontId="2"/>
  </si>
  <si>
    <t>日清オイリオ</t>
    <rPh sb="0" eb="2">
      <t>ニッシン</t>
    </rPh>
    <phoneticPr fontId="2"/>
  </si>
  <si>
    <t>無塩バター</t>
    <rPh sb="0" eb="2">
      <t>ムエン</t>
    </rPh>
    <phoneticPr fontId="2"/>
  </si>
  <si>
    <t>1.8L</t>
  </si>
  <si>
    <t>60g</t>
  </si>
  <si>
    <t>行事食部門</t>
    <rPh sb="0" eb="2">
      <t>ギョウジ</t>
    </rPh>
    <rPh sb="2" eb="3">
      <t>ショク</t>
    </rPh>
    <rPh sb="3" eb="5">
      <t>ブモン</t>
    </rPh>
    <phoneticPr fontId="2"/>
  </si>
  <si>
    <t>にわとり　若鶏肉　むね-皮つき、生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</si>
  <si>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むね-皮なし、生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</si>
  <si>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もも-皮つき、生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</si>
  <si>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もも-皮なし、生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</si>
  <si>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ささ身-生</t>
    <rPh sb="5" eb="6">
      <t>ワカ</t>
    </rPh>
    <rPh sb="6" eb="7">
      <t>トリ</t>
    </rPh>
    <rPh sb="7" eb="8">
      <t>ニク</t>
    </rPh>
    <rPh sb="11" eb="12">
      <t>ミ</t>
    </rPh>
    <rPh sb="13" eb="14">
      <t>ナマ</t>
    </rPh>
    <phoneticPr fontId="2"/>
  </si>
  <si>
    <t>からし　粉</t>
    <rPh sb="4" eb="5">
      <t>コナ</t>
    </rPh>
    <phoneticPr fontId="2"/>
  </si>
  <si>
    <t>コーンクリームスープ　粉末</t>
    <rPh sb="11" eb="13">
      <t>フンマツ</t>
    </rPh>
    <phoneticPr fontId="2"/>
  </si>
  <si>
    <t>ドレッシングタイプ中華風調味料</t>
    <rPh sb="9" eb="12">
      <t>チュウカフウ</t>
    </rPh>
    <rPh sb="12" eb="15">
      <t>チョウミリョウ</t>
    </rPh>
    <phoneticPr fontId="2"/>
  </si>
  <si>
    <t>焼きふ</t>
    <rPh sb="0" eb="1">
      <t>ヤ</t>
    </rPh>
    <phoneticPr fontId="2"/>
  </si>
  <si>
    <t>冬瓜、生</t>
    <rPh sb="0" eb="2">
      <t>トウガン</t>
    </rPh>
    <rPh sb="3" eb="4">
      <t>ナマ</t>
    </rPh>
    <phoneticPr fontId="2"/>
  </si>
  <si>
    <t>pc</t>
  </si>
  <si>
    <t>ぶた　中型種　かたロース-脂身つき、生</t>
    <rPh sb="3" eb="5">
      <t>チュウガタ</t>
    </rPh>
    <rPh sb="5" eb="6">
      <t>シュ</t>
    </rPh>
    <rPh sb="13" eb="15">
      <t>アブラミ</t>
    </rPh>
    <rPh sb="18" eb="19">
      <t>ナマ</t>
    </rPh>
    <phoneticPr fontId="2"/>
  </si>
  <si>
    <t>ぶた　中型種　ロース-脂身つき、生</t>
    <rPh sb="3" eb="5">
      <t>チュウガタ</t>
    </rPh>
    <rPh sb="5" eb="6">
      <t>シュ</t>
    </rPh>
    <rPh sb="11" eb="13">
      <t>アブラミ</t>
    </rPh>
    <rPh sb="16" eb="17">
      <t>ナマ</t>
    </rPh>
    <phoneticPr fontId="2"/>
  </si>
  <si>
    <t>ぶた　中型種　もも-脂身つき、生</t>
    <rPh sb="3" eb="5">
      <t>チュウガタ</t>
    </rPh>
    <rPh sb="5" eb="6">
      <t>シュ</t>
    </rPh>
    <rPh sb="10" eb="12">
      <t>アブラミ</t>
    </rPh>
    <rPh sb="15" eb="16">
      <t>ナマ</t>
    </rPh>
    <phoneticPr fontId="2"/>
  </si>
  <si>
    <t>ぶた　中型種　ヒレ-赤肉、生</t>
    <rPh sb="3" eb="5">
      <t>チュウガタ</t>
    </rPh>
    <rPh sb="5" eb="6">
      <t>シュ</t>
    </rPh>
    <rPh sb="10" eb="11">
      <t>アカ</t>
    </rPh>
    <rPh sb="11" eb="12">
      <t>ニク</t>
    </rPh>
    <rPh sb="13" eb="14">
      <t>ナマ</t>
    </rPh>
    <phoneticPr fontId="2"/>
  </si>
  <si>
    <t>09040B</t>
  </si>
  <si>
    <t>もも　缶詰-白肉種　果肉</t>
    <rPh sb="3" eb="5">
      <t>カンヅメ</t>
    </rPh>
    <rPh sb="6" eb="7">
      <t>シロ</t>
    </rPh>
    <rPh sb="7" eb="8">
      <t>ニク</t>
    </rPh>
    <rPh sb="8" eb="9">
      <t>シュ</t>
    </rPh>
    <rPh sb="10" eb="12">
      <t>カニク</t>
    </rPh>
    <phoneticPr fontId="2"/>
  </si>
  <si>
    <t>もも　缶詰-黄肉種　果肉</t>
    <rPh sb="3" eb="5">
      <t>カンヅメ</t>
    </rPh>
    <rPh sb="6" eb="7">
      <t>キ</t>
    </rPh>
    <rPh sb="7" eb="8">
      <t>ニク</t>
    </rPh>
    <rPh sb="8" eb="9">
      <t>シュ</t>
    </rPh>
    <rPh sb="10" eb="12">
      <t>カニク</t>
    </rPh>
    <phoneticPr fontId="2"/>
  </si>
  <si>
    <t>減塩しょうゆ</t>
    <rPh sb="0" eb="2">
      <t>ゲンエン</t>
    </rPh>
    <phoneticPr fontId="2"/>
  </si>
  <si>
    <t>顆粒中華だし</t>
    <rPh sb="0" eb="2">
      <t>カリュウ</t>
    </rPh>
    <rPh sb="2" eb="4">
      <t>チュウカ</t>
    </rPh>
    <phoneticPr fontId="2"/>
  </si>
  <si>
    <t>米みそ‐淡色辛みそ</t>
    <rPh sb="0" eb="1">
      <t>コメ</t>
    </rPh>
    <rPh sb="4" eb="6">
      <t>タンショク</t>
    </rPh>
    <rPh sb="6" eb="7">
      <t>カラ</t>
    </rPh>
    <phoneticPr fontId="2"/>
  </si>
  <si>
    <t>さといも－冷凍　六角</t>
    <rPh sb="5" eb="7">
      <t>レイトウ</t>
    </rPh>
    <rPh sb="8" eb="10">
      <t>ロッカク</t>
    </rPh>
    <phoneticPr fontId="2"/>
  </si>
  <si>
    <t>さといも－冷凍　丸</t>
    <rPh sb="5" eb="7">
      <t>レイトウ</t>
    </rPh>
    <rPh sb="8" eb="9">
      <t>マル</t>
    </rPh>
    <phoneticPr fontId="2"/>
  </si>
  <si>
    <t>05042</t>
  </si>
  <si>
    <t>06173</t>
  </si>
  <si>
    <t>06238</t>
  </si>
  <si>
    <t>07062</t>
  </si>
  <si>
    <t>07164</t>
  </si>
  <si>
    <t>07138</t>
  </si>
  <si>
    <t>07175</t>
  </si>
  <si>
    <t>07092B</t>
  </si>
  <si>
    <t>本みりん</t>
    <rPh sb="0" eb="1">
      <t>ホン</t>
    </rPh>
    <phoneticPr fontId="2"/>
  </si>
  <si>
    <t>するめいか-胴、皮つき、生</t>
    <rPh sb="6" eb="7">
      <t>ドウ</t>
    </rPh>
    <rPh sb="8" eb="9">
      <t>カワ</t>
    </rPh>
    <rPh sb="12" eb="13">
      <t>ナマ</t>
    </rPh>
    <phoneticPr fontId="2"/>
  </si>
  <si>
    <t>白ワイン</t>
    <rPh sb="0" eb="1">
      <t>シロ</t>
    </rPh>
    <phoneticPr fontId="2"/>
  </si>
  <si>
    <t>赤ワイン</t>
    <rPh sb="0" eb="1">
      <t>アカ</t>
    </rPh>
    <phoneticPr fontId="2"/>
  </si>
  <si>
    <t>昆布だし</t>
    <rPh sb="0" eb="2">
      <t>コンブ</t>
    </rPh>
    <phoneticPr fontId="2"/>
  </si>
  <si>
    <t>様式４-１朝</t>
    <rPh sb="0" eb="1">
      <t>サマ</t>
    </rPh>
    <rPh sb="1" eb="2">
      <t>シキ</t>
    </rPh>
    <rPh sb="5" eb="6">
      <t>アサ</t>
    </rPh>
    <phoneticPr fontId="2"/>
  </si>
  <si>
    <t>様式３-１</t>
    <rPh sb="0" eb="1">
      <t>サマ</t>
    </rPh>
    <rPh sb="1" eb="2">
      <t>シキ</t>
    </rPh>
    <phoneticPr fontId="2"/>
  </si>
  <si>
    <t>様式３-２</t>
    <rPh sb="0" eb="1">
      <t>サマ</t>
    </rPh>
    <rPh sb="1" eb="2">
      <t>シキ</t>
    </rPh>
    <phoneticPr fontId="2"/>
  </si>
  <si>
    <t>様式３-３</t>
    <rPh sb="0" eb="1">
      <t>サマ</t>
    </rPh>
    <rPh sb="1" eb="2">
      <t>シキ</t>
    </rPh>
    <phoneticPr fontId="2"/>
  </si>
  <si>
    <t>17051</t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</si>
  <si>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</si>
  <si>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</si>
  <si>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%</t>
    <phoneticPr fontId="2"/>
  </si>
  <si>
    <t>%</t>
    <phoneticPr fontId="2"/>
  </si>
  <si>
    <t>板こんにゃく（黒）</t>
    <rPh sb="0" eb="1">
      <t>イタ</t>
    </rPh>
    <rPh sb="7" eb="8">
      <t>クロ</t>
    </rPh>
    <phoneticPr fontId="2"/>
  </si>
  <si>
    <t>板こんにゃく（白）</t>
    <rPh sb="0" eb="1">
      <t>イタ</t>
    </rPh>
    <rPh sb="7" eb="8">
      <t>シロ</t>
    </rPh>
    <phoneticPr fontId="2"/>
  </si>
  <si>
    <t>やまといも－生</t>
    <rPh sb="6" eb="7">
      <t>ナマ</t>
    </rPh>
    <phoneticPr fontId="2"/>
  </si>
  <si>
    <t>とさかのり　赤とさか-塩蔵、塩抜き</t>
    <rPh sb="6" eb="7">
      <t>アカ</t>
    </rPh>
    <rPh sb="11" eb="13">
      <t>エンゾウ</t>
    </rPh>
    <rPh sb="14" eb="15">
      <t>シオ</t>
    </rPh>
    <rPh sb="15" eb="16">
      <t>ヌ</t>
    </rPh>
    <phoneticPr fontId="2"/>
  </si>
  <si>
    <t>とさかのり　青とさか-塩蔵、塩抜き</t>
    <rPh sb="6" eb="7">
      <t>アオ</t>
    </rPh>
    <rPh sb="11" eb="13">
      <t>エンゾウ</t>
    </rPh>
    <rPh sb="14" eb="15">
      <t>シオ</t>
    </rPh>
    <rPh sb="15" eb="16">
      <t>ヌ</t>
    </rPh>
    <phoneticPr fontId="2"/>
  </si>
  <si>
    <t>おきなわもずく-塩蔵、塩抜き</t>
    <rPh sb="8" eb="10">
      <t>エンゾウ</t>
    </rPh>
    <rPh sb="11" eb="12">
      <t>シオ</t>
    </rPh>
    <rPh sb="12" eb="13">
      <t>ヌ</t>
    </rPh>
    <phoneticPr fontId="2"/>
  </si>
  <si>
    <t>食材料費
(　　　      を除く)　　　　　　　</t>
    <rPh sb="16" eb="17">
      <t>ノゾ</t>
    </rPh>
    <phoneticPr fontId="2"/>
  </si>
  <si>
    <t>献立作成者勤務事業所名：</t>
    <rPh sb="0" eb="2">
      <t>コンダテ</t>
    </rPh>
    <rPh sb="2" eb="4">
      <t>サクセイ</t>
    </rPh>
    <rPh sb="4" eb="5">
      <t>シャ</t>
    </rPh>
    <rPh sb="5" eb="7">
      <t>キンム</t>
    </rPh>
    <rPh sb="7" eb="10">
      <t>ジギョウショ</t>
    </rPh>
    <rPh sb="10" eb="11">
      <t>メイ</t>
    </rPh>
    <phoneticPr fontId="2"/>
  </si>
  <si>
    <t>（フリガナ）
コンテスト担当代表者氏名：</t>
    <rPh sb="12" eb="14">
      <t>タントウ</t>
    </rPh>
    <rPh sb="14" eb="17">
      <t>ダイヒョウシャ</t>
    </rPh>
    <rPh sb="17" eb="19">
      <t>シメイ</t>
    </rPh>
    <rPh sb="18" eb="19">
      <t>メイ</t>
    </rPh>
    <phoneticPr fontId="2"/>
  </si>
  <si>
    <t>（フリガナ）
献立作成者氏名：</t>
    <rPh sb="7" eb="9">
      <t>コンダテ</t>
    </rPh>
    <rPh sb="9" eb="11">
      <t>サクセイ</t>
    </rPh>
    <rPh sb="11" eb="12">
      <t>シャ</t>
    </rPh>
    <rPh sb="12" eb="14">
      <t>シメイ</t>
    </rPh>
    <rPh sb="13" eb="14">
      <t>メイ</t>
    </rPh>
    <phoneticPr fontId="2"/>
  </si>
  <si>
    <t>持ち込み食材費</t>
    <rPh sb="0" eb="1">
      <t>モ</t>
    </rPh>
    <rPh sb="2" eb="3">
      <t>コ</t>
    </rPh>
    <rPh sb="4" eb="6">
      <t>ショクザイ</t>
    </rPh>
    <rPh sb="6" eb="7">
      <t>ヒ</t>
    </rPh>
    <phoneticPr fontId="2"/>
  </si>
  <si>
    <t>食物繊維</t>
    <rPh sb="0" eb="2">
      <t>ショクモツ</t>
    </rPh>
    <rPh sb="2" eb="4">
      <t>センイ</t>
    </rPh>
    <phoneticPr fontId="2"/>
  </si>
  <si>
    <t>献立表　　　治療食（Ⅱ型糖尿病の献立）　～朝食～</t>
    <rPh sb="0" eb="2">
      <t>コンダテ</t>
    </rPh>
    <rPh sb="2" eb="3">
      <t>ヒョウ</t>
    </rPh>
    <rPh sb="6" eb="9">
      <t>チリョウショク</t>
    </rPh>
    <rPh sb="11" eb="12">
      <t>ガタ</t>
    </rPh>
    <rPh sb="12" eb="15">
      <t>トウニョウビョウ</t>
    </rPh>
    <rPh sb="16" eb="18">
      <t>コンダテ</t>
    </rPh>
    <rPh sb="21" eb="23">
      <t>チョウショク</t>
    </rPh>
    <phoneticPr fontId="2"/>
  </si>
  <si>
    <t>食物繊維</t>
    <rPh sb="0" eb="2">
      <t>ショクモツ</t>
    </rPh>
    <rPh sb="2" eb="4">
      <t>センイ</t>
    </rPh>
    <phoneticPr fontId="2"/>
  </si>
  <si>
    <t>240079</t>
  </si>
  <si>
    <t>◎</t>
    <phoneticPr fontId="2"/>
  </si>
  <si>
    <t>232340</t>
  </si>
  <si>
    <t>213400</t>
  </si>
  <si>
    <t>086448</t>
  </si>
  <si>
    <t>フランスパン　冷凍</t>
    <rPh sb="7" eb="9">
      <t>レイトウ</t>
    </rPh>
    <phoneticPr fontId="2"/>
  </si>
  <si>
    <t>358200</t>
  </si>
  <si>
    <t>ロールパン　冷凍</t>
    <rPh sb="6" eb="8">
      <t>レイトウ</t>
    </rPh>
    <phoneticPr fontId="2"/>
  </si>
  <si>
    <t>421546</t>
  </si>
  <si>
    <t>うどん-ゆで</t>
    <phoneticPr fontId="2"/>
  </si>
  <si>
    <t>285353</t>
  </si>
  <si>
    <t>451284</t>
  </si>
  <si>
    <t>456104</t>
  </si>
  <si>
    <t>312110</t>
  </si>
  <si>
    <t>235068</t>
  </si>
  <si>
    <t>234306</t>
  </si>
  <si>
    <t>412230</t>
    <phoneticPr fontId="2"/>
  </si>
  <si>
    <t>233866</t>
  </si>
  <si>
    <t>234092</t>
    <phoneticPr fontId="2"/>
  </si>
  <si>
    <t>234085</t>
  </si>
  <si>
    <t>234078</t>
  </si>
  <si>
    <t>235402</t>
  </si>
  <si>
    <t>238861</t>
  </si>
  <si>
    <t>238823</t>
  </si>
  <si>
    <t>240116</t>
  </si>
  <si>
    <t>233934</t>
  </si>
  <si>
    <t>ビーフン</t>
    <phoneticPr fontId="2"/>
  </si>
  <si>
    <t>075596</t>
  </si>
  <si>
    <t>もち</t>
    <phoneticPr fontId="2"/>
  </si>
  <si>
    <t>262965</t>
  </si>
  <si>
    <t>233941</t>
  </si>
  <si>
    <t>456111</t>
  </si>
  <si>
    <t>そば　そば　ゆで</t>
    <phoneticPr fontId="2"/>
  </si>
  <si>
    <t>406314</t>
  </si>
  <si>
    <t>精粉こんにゃく　</t>
    <phoneticPr fontId="2"/>
  </si>
  <si>
    <t>422369</t>
  </si>
  <si>
    <t>422352</t>
  </si>
  <si>
    <t>こんにゃく　しらたき</t>
    <phoneticPr fontId="2"/>
  </si>
  <si>
    <t>444293</t>
  </si>
  <si>
    <t>245470</t>
  </si>
  <si>
    <t>195232</t>
  </si>
  <si>
    <t>076425</t>
  </si>
  <si>
    <t>257985</t>
  </si>
  <si>
    <t>フライドポテト　　　</t>
    <phoneticPr fontId="2"/>
  </si>
  <si>
    <t>298506</t>
  </si>
  <si>
    <t>245920</t>
  </si>
  <si>
    <t>264815</t>
  </si>
  <si>
    <t>259972</t>
  </si>
  <si>
    <t>はるさめ　－乾</t>
    <rPh sb="6" eb="7">
      <t>カンソウ</t>
    </rPh>
    <phoneticPr fontId="2"/>
  </si>
  <si>
    <t>063197</t>
  </si>
  <si>
    <t>236324</t>
  </si>
  <si>
    <t>440356</t>
  </si>
  <si>
    <t>242301</t>
  </si>
  <si>
    <t>242295</t>
  </si>
  <si>
    <t>236065</t>
  </si>
  <si>
    <t>232036</t>
  </si>
  <si>
    <t>はちみつ</t>
    <phoneticPr fontId="2"/>
  </si>
  <si>
    <t>235495</t>
  </si>
  <si>
    <t>メープルシロップ</t>
    <phoneticPr fontId="2"/>
  </si>
  <si>
    <t>240512</t>
  </si>
  <si>
    <t>236676</t>
  </si>
  <si>
    <t>343411</t>
  </si>
  <si>
    <t>あずき-こしあん</t>
    <phoneticPr fontId="2"/>
  </si>
  <si>
    <t>233439</t>
  </si>
  <si>
    <t>287050</t>
  </si>
  <si>
    <t>336208</t>
  </si>
  <si>
    <t>だいず　水煮</t>
    <rPh sb="4" eb="5">
      <t>ミズ</t>
    </rPh>
    <rPh sb="5" eb="6">
      <t>ニ</t>
    </rPh>
    <phoneticPr fontId="2"/>
  </si>
  <si>
    <t>003001</t>
    <phoneticPr fontId="2"/>
  </si>
  <si>
    <t>233927</t>
  </si>
  <si>
    <t>422246</t>
  </si>
  <si>
    <t>422253</t>
  </si>
  <si>
    <t>250023</t>
  </si>
  <si>
    <t>422284</t>
  </si>
  <si>
    <t>422291</t>
  </si>
  <si>
    <t>がんもどき</t>
    <phoneticPr fontId="2"/>
  </si>
  <si>
    <t>422321</t>
  </si>
  <si>
    <t>239202</t>
  </si>
  <si>
    <t>挽きわり納豆　　</t>
    <phoneticPr fontId="2"/>
  </si>
  <si>
    <t>253871</t>
  </si>
  <si>
    <t>アーモンド　ロースト　無塩　　　</t>
    <phoneticPr fontId="2"/>
  </si>
  <si>
    <t>カシューナッツ-ロースト</t>
    <phoneticPr fontId="2"/>
  </si>
  <si>
    <t>くるみ-ロースト</t>
    <phoneticPr fontId="2"/>
  </si>
  <si>
    <t>ぎんなん　ゆで　　　</t>
  </si>
  <si>
    <t>033077</t>
  </si>
  <si>
    <t>日本ぐり－ゆで</t>
    <rPh sb="0" eb="2">
      <t>ニホン</t>
    </rPh>
    <phoneticPr fontId="2"/>
  </si>
  <si>
    <t>441841</t>
  </si>
  <si>
    <t>ごま－いり</t>
    <phoneticPr fontId="2"/>
  </si>
  <si>
    <t>429030</t>
  </si>
  <si>
    <t>429047</t>
  </si>
  <si>
    <t>ごま－すり</t>
    <phoneticPr fontId="2"/>
  </si>
  <si>
    <t>182423</t>
  </si>
  <si>
    <t>182263</t>
  </si>
  <si>
    <t>ごま－ねり</t>
    <phoneticPr fontId="2"/>
  </si>
  <si>
    <t>240888</t>
  </si>
  <si>
    <t>245005</t>
  </si>
  <si>
    <t>171199</t>
  </si>
  <si>
    <t>117142</t>
  </si>
  <si>
    <t>303934</t>
  </si>
  <si>
    <t>148825</t>
  </si>
  <si>
    <t>235594</t>
  </si>
  <si>
    <t>195454</t>
  </si>
  <si>
    <t>かぶ　根　皮つき　生　</t>
    <phoneticPr fontId="2"/>
  </si>
  <si>
    <t>257923</t>
  </si>
  <si>
    <t>257978</t>
  </si>
  <si>
    <t>194990</t>
  </si>
  <si>
    <t>419048</t>
  </si>
  <si>
    <t>255165</t>
  </si>
  <si>
    <t>246798</t>
  </si>
  <si>
    <t>245302</t>
  </si>
  <si>
    <t>347204</t>
    <phoneticPr fontId="2"/>
  </si>
  <si>
    <t>318525</t>
  </si>
  <si>
    <t>002646</t>
  </si>
  <si>
    <t>245449</t>
  </si>
  <si>
    <t>245456</t>
  </si>
  <si>
    <t>245500</t>
  </si>
  <si>
    <t>245043</t>
  </si>
  <si>
    <t>しそ　葉　生　　　</t>
  </si>
  <si>
    <t>245517</t>
  </si>
  <si>
    <t>245548</t>
  </si>
  <si>
    <t>351256</t>
  </si>
  <si>
    <t>しょうが　漬物　酢漬　</t>
    <phoneticPr fontId="2"/>
  </si>
  <si>
    <t>318433</t>
  </si>
  <si>
    <t>318440</t>
  </si>
  <si>
    <t>002295</t>
  </si>
  <si>
    <t>245593</t>
  </si>
  <si>
    <t>421157</t>
  </si>
  <si>
    <t>245661</t>
  </si>
  <si>
    <t>かいわれだいこん　芽ばえ　生　　</t>
    <phoneticPr fontId="2"/>
  </si>
  <si>
    <t>245074</t>
  </si>
  <si>
    <t>449731</t>
  </si>
  <si>
    <t>450065</t>
    <phoneticPr fontId="2"/>
  </si>
  <si>
    <t>321341</t>
  </si>
  <si>
    <t>347198</t>
    <phoneticPr fontId="2"/>
  </si>
  <si>
    <t>318365</t>
  </si>
  <si>
    <t>たけのこ-若茎、ゆで</t>
    <phoneticPr fontId="2"/>
  </si>
  <si>
    <t>440721</t>
    <phoneticPr fontId="2"/>
  </si>
  <si>
    <t>244978</t>
  </si>
  <si>
    <t>257930</t>
  </si>
  <si>
    <t>195393</t>
  </si>
  <si>
    <t>440639</t>
  </si>
  <si>
    <t>455053</t>
  </si>
  <si>
    <t>246651</t>
  </si>
  <si>
    <t>233064</t>
  </si>
  <si>
    <t>トレビス　葉　生　　　</t>
  </si>
  <si>
    <t>257947</t>
  </si>
  <si>
    <t>和種なばな　花らい・茎　ゆで　　</t>
    <phoneticPr fontId="2"/>
  </si>
  <si>
    <t>452731</t>
  </si>
  <si>
    <t>002523</t>
  </si>
  <si>
    <t>246057</t>
  </si>
  <si>
    <t>冷　ミックスベジタブル　人参・コーン・グリンピース</t>
    <rPh sb="12" eb="14">
      <t>ニンジン</t>
    </rPh>
    <phoneticPr fontId="2"/>
  </si>
  <si>
    <t>235754</t>
  </si>
  <si>
    <t>246156</t>
  </si>
  <si>
    <t>195324</t>
  </si>
  <si>
    <t>257961</t>
  </si>
  <si>
    <t>245432</t>
  </si>
  <si>
    <t>246187</t>
  </si>
  <si>
    <t>はくさい　漬物　キムチ　　</t>
    <phoneticPr fontId="2"/>
  </si>
  <si>
    <t>431118</t>
    <phoneticPr fontId="2"/>
  </si>
  <si>
    <t>バジル</t>
    <phoneticPr fontId="2"/>
  </si>
  <si>
    <t>246255</t>
  </si>
  <si>
    <t>246750</t>
  </si>
  <si>
    <t>ビーツ　根　生　　　</t>
  </si>
  <si>
    <t>246385</t>
  </si>
  <si>
    <t>244985</t>
  </si>
  <si>
    <t>002165</t>
  </si>
  <si>
    <t>393515</t>
  </si>
  <si>
    <t>246408</t>
  </si>
  <si>
    <t>117128</t>
  </si>
  <si>
    <t>254113</t>
  </si>
  <si>
    <t>246170</t>
  </si>
  <si>
    <t>246668</t>
  </si>
  <si>
    <t>035880</t>
  </si>
  <si>
    <t>ルッコラ</t>
    <phoneticPr fontId="2"/>
  </si>
  <si>
    <t>366663</t>
  </si>
  <si>
    <t>002233</t>
  </si>
  <si>
    <t>366687</t>
    <phoneticPr fontId="2"/>
  </si>
  <si>
    <t>366670</t>
  </si>
  <si>
    <t>れんこん　根茎　ゆで　　　</t>
  </si>
  <si>
    <t>309219</t>
  </si>
  <si>
    <t>ミント</t>
    <phoneticPr fontId="2"/>
  </si>
  <si>
    <t>337779</t>
  </si>
  <si>
    <t>いちご　生　　　</t>
  </si>
  <si>
    <t>251969</t>
  </si>
  <si>
    <t>236690</t>
  </si>
  <si>
    <t>07124</t>
  </si>
  <si>
    <t>232432</t>
  </si>
  <si>
    <t>うめ　梅干し　調味漬　　</t>
    <phoneticPr fontId="2"/>
  </si>
  <si>
    <t>うめ　梅びしお　　　</t>
  </si>
  <si>
    <t>232319</t>
  </si>
  <si>
    <t>365963</t>
  </si>
  <si>
    <t>245067</t>
  </si>
  <si>
    <t>393034</t>
  </si>
  <si>
    <t>069151</t>
  </si>
  <si>
    <t>245234</t>
  </si>
  <si>
    <t>455077</t>
  </si>
  <si>
    <t>455084</t>
  </si>
  <si>
    <t>205979</t>
  </si>
  <si>
    <t>253260</t>
  </si>
  <si>
    <t>254083</t>
  </si>
  <si>
    <t>014267</t>
  </si>
  <si>
    <t>367080</t>
  </si>
  <si>
    <t>428828</t>
  </si>
  <si>
    <t>マンゴー　生　　　</t>
  </si>
  <si>
    <t>251037</t>
  </si>
  <si>
    <t>364409</t>
  </si>
  <si>
    <t>025928</t>
  </si>
  <si>
    <t>449748</t>
  </si>
  <si>
    <t>393041</t>
  </si>
  <si>
    <t>りんご　缶詰　　　</t>
  </si>
  <si>
    <t>353564</t>
  </si>
  <si>
    <t>246811</t>
  </si>
  <si>
    <t>レモン　果汁　生　</t>
    <phoneticPr fontId="2"/>
  </si>
  <si>
    <t>317573</t>
  </si>
  <si>
    <t>フルーツカクテル</t>
    <phoneticPr fontId="2"/>
  </si>
  <si>
    <t>253291</t>
  </si>
  <si>
    <t>002066</t>
  </si>
  <si>
    <t>えのきたけ　味付け瓶詰　　　</t>
  </si>
  <si>
    <t>124362</t>
  </si>
  <si>
    <t>238328</t>
  </si>
  <si>
    <t>449779</t>
  </si>
  <si>
    <t>356633</t>
    <phoneticPr fontId="2"/>
  </si>
  <si>
    <t>002615</t>
  </si>
  <si>
    <t>なめこ　生　　　</t>
  </si>
  <si>
    <t>002516</t>
  </si>
  <si>
    <t>014663</t>
  </si>
  <si>
    <t>002622</t>
  </si>
  <si>
    <t>252423</t>
  </si>
  <si>
    <t>405980</t>
  </si>
  <si>
    <t>405973</t>
  </si>
  <si>
    <t>405966</t>
  </si>
  <si>
    <t>405997</t>
    <phoneticPr fontId="2"/>
  </si>
  <si>
    <t>09018</t>
  </si>
  <si>
    <t>みついしこんぶ　素干し　　</t>
    <phoneticPr fontId="2"/>
  </si>
  <si>
    <t>356602</t>
  </si>
  <si>
    <t>刻み昆布　　　</t>
    <phoneticPr fontId="2"/>
  </si>
  <si>
    <t>431125</t>
  </si>
  <si>
    <t>308229</t>
  </si>
  <si>
    <t>塩昆布</t>
    <phoneticPr fontId="2"/>
  </si>
  <si>
    <t>287166</t>
  </si>
  <si>
    <t>てんぐさ-ところてん</t>
    <phoneticPr fontId="2"/>
  </si>
  <si>
    <t>426329</t>
  </si>
  <si>
    <t>135245</t>
  </si>
  <si>
    <t>アガー</t>
    <phoneticPr fontId="2"/>
  </si>
  <si>
    <t>239318</t>
  </si>
  <si>
    <t>235297</t>
  </si>
  <si>
    <t>235280</t>
  </si>
  <si>
    <t>ひじき-ほしひじき</t>
    <phoneticPr fontId="2"/>
  </si>
  <si>
    <t>238182</t>
  </si>
  <si>
    <t>ひとえぐさ　つくだ煮　　　</t>
  </si>
  <si>
    <t>085021</t>
  </si>
  <si>
    <t>ふのり　素干し　　　</t>
  </si>
  <si>
    <t>318549</t>
  </si>
  <si>
    <t>214100</t>
  </si>
  <si>
    <t>164726</t>
  </si>
  <si>
    <t>238229</t>
  </si>
  <si>
    <t>わかめ　めかぶわかめ　生　　</t>
  </si>
  <si>
    <t>011525</t>
  </si>
  <si>
    <t>251785</t>
  </si>
  <si>
    <t>430593</t>
  </si>
  <si>
    <t>360753</t>
    <phoneticPr fontId="2"/>
  </si>
  <si>
    <t>かつお-かつおぶし</t>
    <phoneticPr fontId="2"/>
  </si>
  <si>
    <t>322843</t>
  </si>
  <si>
    <t>まがれい　生　　</t>
    <phoneticPr fontId="2"/>
  </si>
  <si>
    <t>340700</t>
  </si>
  <si>
    <t>450973</t>
  </si>
  <si>
    <t>10158</t>
  </si>
  <si>
    <t>たいせいようさば　生　　</t>
    <phoneticPr fontId="2"/>
  </si>
  <si>
    <t>さんま　皮つき、生　　　</t>
    <phoneticPr fontId="2"/>
  </si>
  <si>
    <t>451000</t>
  </si>
  <si>
    <t>381390</t>
  </si>
  <si>
    <t>234498</t>
  </si>
  <si>
    <t>411004</t>
  </si>
  <si>
    <t>すけとうだら　からしめんたいこ</t>
    <phoneticPr fontId="2"/>
  </si>
  <si>
    <t>320085</t>
  </si>
  <si>
    <t>まだら-でんぶ</t>
    <phoneticPr fontId="2"/>
  </si>
  <si>
    <t>234764</t>
  </si>
  <si>
    <t>まぐろ-油漬,ﾌﾚｰｸ,ﾗｲﾄ</t>
    <rPh sb="4" eb="5">
      <t>アブラ</t>
    </rPh>
    <rPh sb="5" eb="6">
      <t>ヅ</t>
    </rPh>
    <phoneticPr fontId="2"/>
  </si>
  <si>
    <t>354776</t>
  </si>
  <si>
    <t>10260</t>
  </si>
  <si>
    <t>まぐろ-水煮　フレーク　ライト　　</t>
    <phoneticPr fontId="2"/>
  </si>
  <si>
    <t>423687</t>
  </si>
  <si>
    <t>あさり－水煮　</t>
    <phoneticPr fontId="2"/>
  </si>
  <si>
    <t>235921</t>
  </si>
  <si>
    <t>336895</t>
  </si>
  <si>
    <t>409896</t>
  </si>
  <si>
    <t>干しえび　　</t>
    <phoneticPr fontId="2"/>
  </si>
  <si>
    <t>238342</t>
  </si>
  <si>
    <t>バナメイエビ　養殖　生　</t>
    <phoneticPr fontId="2"/>
  </si>
  <si>
    <t>281904</t>
    <phoneticPr fontId="2"/>
  </si>
  <si>
    <t>278867</t>
  </si>
  <si>
    <t>281942</t>
  </si>
  <si>
    <t>281928</t>
  </si>
  <si>
    <t>バナメイエビ　養殖　蒸し　</t>
    <rPh sb="10" eb="11">
      <t>ム</t>
    </rPh>
    <phoneticPr fontId="2"/>
  </si>
  <si>
    <t>314213</t>
  </si>
  <si>
    <t>10336</t>
  </si>
  <si>
    <t>ずわいがに　ゆで　　</t>
    <phoneticPr fontId="2"/>
  </si>
  <si>
    <t>あかいか　生　</t>
    <phoneticPr fontId="2"/>
  </si>
  <si>
    <t>346986</t>
  </si>
  <si>
    <t>232616</t>
  </si>
  <si>
    <t>145763</t>
  </si>
  <si>
    <t>441896</t>
  </si>
  <si>
    <t>つみれ</t>
    <phoneticPr fontId="2"/>
  </si>
  <si>
    <t>423632</t>
  </si>
  <si>
    <t>なると</t>
    <phoneticPr fontId="2"/>
  </si>
  <si>
    <t>368605</t>
  </si>
  <si>
    <t>はんぺん</t>
    <phoneticPr fontId="2"/>
  </si>
  <si>
    <t>251532</t>
  </si>
  <si>
    <t>372800</t>
  </si>
  <si>
    <t>443296</t>
  </si>
  <si>
    <t>乳用肥育牛肉　かた　脂身つき　生　</t>
    <phoneticPr fontId="2"/>
  </si>
  <si>
    <t>乳用肥育牛肉　もも　脂身つき　生　</t>
    <phoneticPr fontId="2"/>
  </si>
  <si>
    <t>乳用肥育牛肉　ヒレ　赤肉　生　</t>
    <phoneticPr fontId="2"/>
  </si>
  <si>
    <t>ぶた　ハム　ロース　</t>
    <phoneticPr fontId="2"/>
  </si>
  <si>
    <t>462136</t>
  </si>
  <si>
    <t>ぶた　ベーコン　ベーコン</t>
    <phoneticPr fontId="2"/>
  </si>
  <si>
    <t>462129</t>
  </si>
  <si>
    <t>ぶた　ソーセージ　ウインナー</t>
    <phoneticPr fontId="2"/>
  </si>
  <si>
    <t>455893</t>
  </si>
  <si>
    <t>ウインナーソーセージ　　</t>
    <phoneticPr fontId="2"/>
  </si>
  <si>
    <t>342865</t>
  </si>
  <si>
    <t>ぶた　ソーセージ　フランクフルト</t>
    <phoneticPr fontId="2"/>
  </si>
  <si>
    <t>418485</t>
  </si>
  <si>
    <t>ぶた　ゼラチン</t>
    <phoneticPr fontId="2"/>
  </si>
  <si>
    <t>045452</t>
  </si>
  <si>
    <t>103602</t>
  </si>
  <si>
    <t>249874</t>
  </si>
  <si>
    <t>234375</t>
  </si>
  <si>
    <t>鶏卵　たまご焼</t>
    <phoneticPr fontId="2"/>
  </si>
  <si>
    <t>253079</t>
  </si>
  <si>
    <t>鶏卵　全卵　ゆで　</t>
  </si>
  <si>
    <t>249928</t>
  </si>
  <si>
    <t>253888</t>
  </si>
  <si>
    <t>253536</t>
  </si>
  <si>
    <t>447409</t>
  </si>
  <si>
    <t>133623</t>
  </si>
  <si>
    <t>253659</t>
    <phoneticPr fontId="2"/>
  </si>
  <si>
    <t>クリーム-植物性脂肪</t>
    <rPh sb="5" eb="7">
      <t>ショクブツ</t>
    </rPh>
    <rPh sb="7" eb="8">
      <t>セイ</t>
    </rPh>
    <rPh sb="8" eb="10">
      <t>シボウ</t>
    </rPh>
    <phoneticPr fontId="2"/>
  </si>
  <si>
    <t>396455</t>
    <phoneticPr fontId="2"/>
  </si>
  <si>
    <t>347440</t>
  </si>
  <si>
    <t>379342</t>
  </si>
  <si>
    <t>ナチュラルチーズ-カテージ</t>
    <phoneticPr fontId="2"/>
  </si>
  <si>
    <t>ナチュラルチーズ-クリームチーズ</t>
    <phoneticPr fontId="2"/>
  </si>
  <si>
    <t>006750</t>
  </si>
  <si>
    <t>ナチュラルチーズ-パルメザン</t>
    <phoneticPr fontId="2"/>
  </si>
  <si>
    <t>019347</t>
  </si>
  <si>
    <t>ナチュラルチーズ-さけるチーズ</t>
    <phoneticPr fontId="2"/>
  </si>
  <si>
    <t>ナチュラルチーズ-ミックスチーズ</t>
    <phoneticPr fontId="2"/>
  </si>
  <si>
    <t>232814</t>
  </si>
  <si>
    <t>プロセスチーズ</t>
    <phoneticPr fontId="2"/>
  </si>
  <si>
    <t>082532</t>
  </si>
  <si>
    <t>033978</t>
  </si>
  <si>
    <t>144759</t>
    <phoneticPr fontId="2"/>
  </si>
  <si>
    <t>189989</t>
  </si>
  <si>
    <t>441346</t>
  </si>
  <si>
    <t>ソフトタイプマーガリン</t>
    <phoneticPr fontId="2"/>
  </si>
  <si>
    <t>237109</t>
    <phoneticPr fontId="2"/>
  </si>
  <si>
    <t>237116</t>
  </si>
  <si>
    <t>スポンジケーキ　　　　</t>
    <phoneticPr fontId="2"/>
  </si>
  <si>
    <t>261630</t>
  </si>
  <si>
    <t>甘納豆　いんげんまめ　　　</t>
    <phoneticPr fontId="2"/>
  </si>
  <si>
    <t>233453</t>
  </si>
  <si>
    <t>204088</t>
  </si>
  <si>
    <t>318303</t>
  </si>
  <si>
    <t>コーヒー-インスタント</t>
    <phoneticPr fontId="2"/>
  </si>
  <si>
    <t>250481</t>
  </si>
  <si>
    <t>ココア-ピュアココア</t>
    <phoneticPr fontId="2"/>
  </si>
  <si>
    <t>260848</t>
  </si>
  <si>
    <t>ウスターソース</t>
    <phoneticPr fontId="2"/>
  </si>
  <si>
    <t>316880</t>
  </si>
  <si>
    <t>316873</t>
  </si>
  <si>
    <t>トウバンジャン</t>
    <phoneticPr fontId="2"/>
  </si>
  <si>
    <t>238779</t>
  </si>
  <si>
    <t>こいくちしょうゆ</t>
    <phoneticPr fontId="2"/>
  </si>
  <si>
    <t>233491</t>
  </si>
  <si>
    <t>うすくちしょうゆ</t>
    <phoneticPr fontId="2"/>
  </si>
  <si>
    <t>238106</t>
  </si>
  <si>
    <t>めんつゆ　三倍濃厚　　</t>
    <phoneticPr fontId="2"/>
  </si>
  <si>
    <t>240949</t>
  </si>
  <si>
    <t>236638</t>
  </si>
  <si>
    <t>020749</t>
  </si>
  <si>
    <t>果実酢　バルサミコ酢　　</t>
    <phoneticPr fontId="2"/>
  </si>
  <si>
    <t>375771</t>
    <phoneticPr fontId="2"/>
  </si>
  <si>
    <t>果実酢　りんご酢　　</t>
    <phoneticPr fontId="2"/>
  </si>
  <si>
    <t>375672</t>
  </si>
  <si>
    <t>果実酢　ぶどう酢　　</t>
    <phoneticPr fontId="2"/>
  </si>
  <si>
    <t>ぽん酢しょうゆ</t>
    <rPh sb="2" eb="3">
      <t>ズ</t>
    </rPh>
    <phoneticPr fontId="2"/>
  </si>
  <si>
    <t>084062</t>
  </si>
  <si>
    <t>238113</t>
  </si>
  <si>
    <t>顆粒和風だし</t>
    <rPh sb="0" eb="2">
      <t>カリュウ</t>
    </rPh>
    <rPh sb="2" eb="4">
      <t>ワフウ</t>
    </rPh>
    <phoneticPr fontId="2"/>
  </si>
  <si>
    <t>084680</t>
  </si>
  <si>
    <t>145350</t>
  </si>
  <si>
    <t>238762</t>
  </si>
  <si>
    <t>146142</t>
  </si>
  <si>
    <t>◎</t>
    <phoneticPr fontId="2"/>
  </si>
  <si>
    <t>021043</t>
  </si>
  <si>
    <t>382458</t>
  </si>
  <si>
    <t>082754</t>
  </si>
  <si>
    <t>106924</t>
  </si>
  <si>
    <t>フレンチドレッシング</t>
    <phoneticPr fontId="2"/>
  </si>
  <si>
    <t>061674</t>
  </si>
  <si>
    <t>184281</t>
  </si>
  <si>
    <t>457064</t>
  </si>
  <si>
    <t>カレールウ</t>
    <phoneticPr fontId="2"/>
  </si>
  <si>
    <t>444798</t>
  </si>
  <si>
    <t>232203</t>
  </si>
  <si>
    <t>053037</t>
  </si>
  <si>
    <t>417884</t>
  </si>
  <si>
    <t>シナモン</t>
    <phoneticPr fontId="2"/>
  </si>
  <si>
    <t>とうがらし　粉</t>
    <phoneticPr fontId="2"/>
  </si>
  <si>
    <t>114493</t>
    <phoneticPr fontId="2"/>
  </si>
  <si>
    <t>072281</t>
  </si>
  <si>
    <t>にんにく　おろし　　　</t>
    <phoneticPr fontId="2"/>
  </si>
  <si>
    <t>しょうが　おろし　　　</t>
    <phoneticPr fontId="2"/>
  </si>
  <si>
    <t>からし　練り　　　</t>
    <phoneticPr fontId="2"/>
  </si>
  <si>
    <t>わさび　練り　　　</t>
    <phoneticPr fontId="2"/>
  </si>
  <si>
    <t>410939</t>
  </si>
  <si>
    <t>ベーキングパウダー</t>
    <phoneticPr fontId="2"/>
  </si>
  <si>
    <t>231725</t>
  </si>
  <si>
    <t>235143</t>
  </si>
  <si>
    <t>084642</t>
  </si>
  <si>
    <t>デミグラスソース</t>
    <phoneticPr fontId="2"/>
  </si>
  <si>
    <t>250634</t>
  </si>
  <si>
    <t>減塩みそ　　　</t>
    <phoneticPr fontId="2"/>
  </si>
  <si>
    <t>235105</t>
  </si>
  <si>
    <t>17075</t>
  </si>
  <si>
    <t>ガーリックパウダー　食塩無添加　　</t>
    <phoneticPr fontId="2"/>
  </si>
  <si>
    <t>008686</t>
  </si>
  <si>
    <t>438254</t>
  </si>
  <si>
    <t>293891</t>
    <phoneticPr fontId="2"/>
  </si>
  <si>
    <t>328388</t>
  </si>
  <si>
    <t>092845</t>
  </si>
  <si>
    <t>457460</t>
    <phoneticPr fontId="2"/>
  </si>
  <si>
    <t>444279</t>
  </si>
  <si>
    <t>424417</t>
  </si>
  <si>
    <t>148221</t>
  </si>
  <si>
    <t>シーフードミックス</t>
    <phoneticPr fontId="2"/>
  </si>
  <si>
    <t>379335</t>
  </si>
  <si>
    <t>ゆかり</t>
    <phoneticPr fontId="2"/>
  </si>
  <si>
    <t>166119</t>
    <phoneticPr fontId="2"/>
  </si>
  <si>
    <t>わかめご飯の素</t>
    <rPh sb="4" eb="5">
      <t>ハン</t>
    </rPh>
    <rPh sb="6" eb="7">
      <t>モト</t>
    </rPh>
    <phoneticPr fontId="2"/>
  </si>
  <si>
    <t>084963</t>
  </si>
  <si>
    <t>杏仁どうふ缶</t>
    <rPh sb="0" eb="2">
      <t>アンニン</t>
    </rPh>
    <rPh sb="5" eb="6">
      <t>カン</t>
    </rPh>
    <phoneticPr fontId="2"/>
  </si>
  <si>
    <t>253192</t>
  </si>
  <si>
    <t>蒸しパンミックス</t>
    <rPh sb="0" eb="1">
      <t>ム</t>
    </rPh>
    <phoneticPr fontId="2"/>
  </si>
  <si>
    <t>031806</t>
    <phoneticPr fontId="2"/>
  </si>
  <si>
    <t>ムースベース</t>
    <phoneticPr fontId="2"/>
  </si>
  <si>
    <t>168298</t>
  </si>
  <si>
    <t>とけないアイス風デザート</t>
    <rPh sb="7" eb="8">
      <t>フウ</t>
    </rPh>
    <phoneticPr fontId="2"/>
  </si>
  <si>
    <t>334006</t>
  </si>
  <si>
    <t>ババロリアの素</t>
    <rPh sb="6" eb="7">
      <t>モト</t>
    </rPh>
    <phoneticPr fontId="2"/>
  </si>
  <si>
    <t>239448</t>
  </si>
  <si>
    <t>食品添加物）色素　赤</t>
    <rPh sb="0" eb="2">
      <t>ショクヒン</t>
    </rPh>
    <rPh sb="2" eb="5">
      <t>テンカブツ</t>
    </rPh>
    <rPh sb="6" eb="8">
      <t>シキソ</t>
    </rPh>
    <rPh sb="9" eb="10">
      <t>アカ</t>
    </rPh>
    <phoneticPr fontId="2"/>
  </si>
  <si>
    <t>デザートソース</t>
    <phoneticPr fontId="2"/>
  </si>
  <si>
    <t>208338</t>
  </si>
  <si>
    <t>238809</t>
  </si>
  <si>
    <t>238793</t>
  </si>
  <si>
    <t>ノンオイルドレッシング</t>
    <phoneticPr fontId="2"/>
  </si>
  <si>
    <t>低カロリー甘味料　液</t>
    <rPh sb="0" eb="1">
      <t>テイ</t>
    </rPh>
    <rPh sb="5" eb="8">
      <t>カンミリョウ</t>
    </rPh>
    <rPh sb="9" eb="10">
      <t>エキ</t>
    </rPh>
    <phoneticPr fontId="2"/>
  </si>
  <si>
    <t>低カロリー甘味料　粉</t>
    <rPh sb="0" eb="1">
      <t>テイ</t>
    </rPh>
    <rPh sb="5" eb="8">
      <t>カンミリョウ</t>
    </rPh>
    <rPh sb="9" eb="10">
      <t>コナ</t>
    </rPh>
    <phoneticPr fontId="2"/>
  </si>
  <si>
    <t>サーモンドロップス（魚卵状食品）</t>
    <rPh sb="10" eb="12">
      <t>ギョラン</t>
    </rPh>
    <rPh sb="12" eb="13">
      <t>ジョウ</t>
    </rPh>
    <rPh sb="13" eb="15">
      <t>ショクヒン</t>
    </rPh>
    <phoneticPr fontId="2"/>
  </si>
  <si>
    <t>押し麦</t>
    <phoneticPr fontId="2"/>
  </si>
  <si>
    <t>薄力粉１ｋｇ</t>
    <phoneticPr fontId="2"/>
  </si>
  <si>
    <t>ホットケーキミックス（Ｓ６００ＨＰ）</t>
    <phoneticPr fontId="2"/>
  </si>
  <si>
    <t>天ぷら粉　１ｋｇ</t>
    <phoneticPr fontId="2"/>
  </si>
  <si>
    <t>冷）バゲット　</t>
    <phoneticPr fontId="2"/>
  </si>
  <si>
    <t>冷）焼成バターロール　</t>
    <rPh sb="0" eb="1">
      <t>レイ</t>
    </rPh>
    <phoneticPr fontId="2"/>
  </si>
  <si>
    <t>冷）太鼓判讃岐うどん</t>
    <rPh sb="0" eb="1">
      <t>レイ</t>
    </rPh>
    <phoneticPr fontId="2"/>
  </si>
  <si>
    <t>乾）業務用うどん　</t>
    <phoneticPr fontId="2"/>
  </si>
  <si>
    <t>乾）業務用そうめん　</t>
    <phoneticPr fontId="2"/>
  </si>
  <si>
    <t>冷）麺伝強ごしラーメン（ウェーブ麺）</t>
    <rPh sb="0" eb="1">
      <t>レイ</t>
    </rPh>
    <phoneticPr fontId="2"/>
  </si>
  <si>
    <t>チルド）業務用焼きそば</t>
    <phoneticPr fontId="2"/>
  </si>
  <si>
    <t>乾）シェルマカロニ</t>
    <rPh sb="0" eb="1">
      <t>カン</t>
    </rPh>
    <phoneticPr fontId="2"/>
  </si>
  <si>
    <t>乾）スパゲティ１．７ｍｍ</t>
    <rPh sb="0" eb="1">
      <t>カン</t>
    </rPh>
    <phoneticPr fontId="2"/>
  </si>
  <si>
    <t>冷）生麩（紅葉）大</t>
    <rPh sb="0" eb="1">
      <t>レイ</t>
    </rPh>
    <phoneticPr fontId="2"/>
  </si>
  <si>
    <t>乾）色かんぜ麩</t>
    <rPh sb="0" eb="1">
      <t>カン</t>
    </rPh>
    <phoneticPr fontId="2"/>
  </si>
  <si>
    <t>乾）刻み庄内麩（50㎜×8㎜）</t>
    <rPh sb="0" eb="1">
      <t>カン</t>
    </rPh>
    <phoneticPr fontId="2"/>
  </si>
  <si>
    <t>乾）京花麩</t>
    <rPh sb="0" eb="1">
      <t>カン</t>
    </rPh>
    <phoneticPr fontId="2"/>
  </si>
  <si>
    <t>餃子の皮</t>
    <phoneticPr fontId="2"/>
  </si>
  <si>
    <t>生パン粉揚名人（細目）</t>
    <phoneticPr fontId="2"/>
  </si>
  <si>
    <t>ドライパン粉　</t>
    <phoneticPr fontId="2"/>
  </si>
  <si>
    <t>精白米ななつぼし</t>
    <rPh sb="0" eb="3">
      <t>セイハクマイ</t>
    </rPh>
    <phoneticPr fontId="2"/>
  </si>
  <si>
    <t>もち米　</t>
    <phoneticPr fontId="2"/>
  </si>
  <si>
    <t>上新粉</t>
    <phoneticPr fontId="2"/>
  </si>
  <si>
    <t>白ビーフン　</t>
    <phoneticPr fontId="2"/>
  </si>
  <si>
    <t>切り餅パリットスリット</t>
    <phoneticPr fontId="2"/>
  </si>
  <si>
    <t>白玉粉</t>
    <phoneticPr fontId="2"/>
  </si>
  <si>
    <t>乾）業務用そば　</t>
    <phoneticPr fontId="2"/>
  </si>
  <si>
    <t>冷）麺伝旨そば（ハードタイプ）</t>
    <phoneticPr fontId="2"/>
  </si>
  <si>
    <t>しらたき　</t>
    <phoneticPr fontId="2"/>
  </si>
  <si>
    <t>冷）サトイモＭ</t>
    <phoneticPr fontId="2"/>
  </si>
  <si>
    <t>冷）六角里芋Ｍ　</t>
    <phoneticPr fontId="2"/>
  </si>
  <si>
    <t>馬鈴薯</t>
    <phoneticPr fontId="2"/>
  </si>
  <si>
    <t>冷）スマイルポテト </t>
    <rPh sb="0" eb="1">
      <t>レイ</t>
    </rPh>
    <phoneticPr fontId="2"/>
  </si>
  <si>
    <t>ポテトフレーク（マッシュポテト）　</t>
    <phoneticPr fontId="2"/>
  </si>
  <si>
    <t>長芋</t>
    <phoneticPr fontId="2"/>
  </si>
  <si>
    <t>大和芋</t>
    <rPh sb="0" eb="2">
      <t>ヤマト</t>
    </rPh>
    <rPh sb="2" eb="3">
      <t>イモ</t>
    </rPh>
    <phoneticPr fontId="2"/>
  </si>
  <si>
    <t>葛きり</t>
    <phoneticPr fontId="2"/>
  </si>
  <si>
    <t>業務用片栗粉</t>
    <phoneticPr fontId="2"/>
  </si>
  <si>
    <t>マロニーロング</t>
    <phoneticPr fontId="2"/>
  </si>
  <si>
    <t>緑豆春雨</t>
    <phoneticPr fontId="2"/>
  </si>
  <si>
    <t>焚黒糖（粉状加工黒糖）　</t>
    <phoneticPr fontId="2"/>
  </si>
  <si>
    <t>上白糖</t>
    <phoneticPr fontId="2"/>
  </si>
  <si>
    <t>三温糖</t>
    <rPh sb="0" eb="3">
      <t>サンオントウ</t>
    </rPh>
    <phoneticPr fontId="2"/>
  </si>
  <si>
    <t>グラニュー糖</t>
    <phoneticPr fontId="2"/>
  </si>
  <si>
    <t>中双糖</t>
    <phoneticPr fontId="2"/>
  </si>
  <si>
    <t>シュガーパウダー１ｋｇ</t>
    <phoneticPr fontId="2"/>
  </si>
  <si>
    <t>水あめ　</t>
    <phoneticPr fontId="2"/>
  </si>
  <si>
    <t>はちみつ　</t>
    <phoneticPr fontId="2"/>
  </si>
  <si>
    <t>メープルシロップ</t>
    <phoneticPr fontId="2"/>
  </si>
  <si>
    <t>乾燥）小豆　</t>
    <phoneticPr fontId="2"/>
  </si>
  <si>
    <t>ゆであずき缶</t>
    <rPh sb="5" eb="6">
      <t>カン</t>
    </rPh>
    <phoneticPr fontId="2"/>
  </si>
  <si>
    <t>こしあん</t>
    <phoneticPr fontId="2"/>
  </si>
  <si>
    <t>煮豆）業務用金時豆　</t>
    <phoneticPr fontId="2"/>
  </si>
  <si>
    <t>煮豆）うぐいす豆　</t>
    <phoneticPr fontId="2"/>
  </si>
  <si>
    <t>北海道大豆水煮　</t>
    <phoneticPr fontId="2"/>
  </si>
  <si>
    <t>きな粉</t>
    <phoneticPr fontId="2"/>
  </si>
  <si>
    <t>もめんとうふ　</t>
    <phoneticPr fontId="2"/>
  </si>
  <si>
    <t>きぬとうふ　</t>
    <phoneticPr fontId="2"/>
  </si>
  <si>
    <t>焼きとうふ　</t>
    <phoneticPr fontId="2"/>
  </si>
  <si>
    <t>にがり寄せ生揚　</t>
    <phoneticPr fontId="2"/>
  </si>
  <si>
    <t>小揚　</t>
    <phoneticPr fontId="2"/>
  </si>
  <si>
    <t>がんも　</t>
    <phoneticPr fontId="2"/>
  </si>
  <si>
    <t>高野豆腐</t>
    <phoneticPr fontId="2"/>
  </si>
  <si>
    <t>熟旨納豆（小粒・たれ無し）　</t>
    <phoneticPr fontId="2"/>
  </si>
  <si>
    <t>ひきわりペア納豆（たれ無し）　</t>
    <phoneticPr fontId="2"/>
  </si>
  <si>
    <t>毎日おいしい無調整豆乳</t>
  </si>
  <si>
    <t>アーモンドロースト100ｇ</t>
    <phoneticPr fontId="2"/>
  </si>
  <si>
    <t>カシューナッツロースト</t>
    <phoneticPr fontId="2"/>
  </si>
  <si>
    <t>くるみロースト</t>
    <phoneticPr fontId="2"/>
  </si>
  <si>
    <t>銀杏水煮７号缶（８１－１００粒）　</t>
    <phoneticPr fontId="2"/>
  </si>
  <si>
    <t>マロンM</t>
    <phoneticPr fontId="2"/>
  </si>
  <si>
    <t>栗甘露煮瓶　</t>
    <phoneticPr fontId="2"/>
  </si>
  <si>
    <t>いりごま白　</t>
    <phoneticPr fontId="2"/>
  </si>
  <si>
    <t>いりごま黒　</t>
    <phoneticPr fontId="2"/>
  </si>
  <si>
    <t>すり胡麻（白）</t>
    <phoneticPr fontId="2"/>
  </si>
  <si>
    <t>すり胡麻（黒）</t>
    <phoneticPr fontId="2"/>
  </si>
  <si>
    <t>あたりごま白（ねりごま）</t>
    <phoneticPr fontId="2"/>
  </si>
  <si>
    <t>アスパラ</t>
    <phoneticPr fontId="2"/>
  </si>
  <si>
    <t>ホワイトアスパラＭ／ＭＭ　４号缶</t>
    <phoneticPr fontId="2"/>
  </si>
  <si>
    <t>生）いんげん</t>
    <rPh sb="0" eb="1">
      <t>ナマ</t>
    </rPh>
    <phoneticPr fontId="2"/>
  </si>
  <si>
    <t>冷）インゲンＳ　</t>
    <phoneticPr fontId="2"/>
  </si>
  <si>
    <t>冷）塩ゆでえだまめ　</t>
    <phoneticPr fontId="2"/>
  </si>
  <si>
    <t>生）きぬさや</t>
    <rPh sb="0" eb="1">
      <t>ナマ</t>
    </rPh>
    <phoneticPr fontId="2"/>
  </si>
  <si>
    <t>冷）キヌサヤ　</t>
    <phoneticPr fontId="2"/>
  </si>
  <si>
    <t>冷）グリンピース</t>
    <rPh sb="0" eb="1">
      <t>レイ</t>
    </rPh>
    <phoneticPr fontId="2"/>
  </si>
  <si>
    <t>生）オクラ</t>
    <rPh sb="0" eb="1">
      <t>ナマ</t>
    </rPh>
    <phoneticPr fontId="2"/>
  </si>
  <si>
    <t>生）カリフラワー</t>
    <rPh sb="0" eb="1">
      <t>ナマ</t>
    </rPh>
    <phoneticPr fontId="2"/>
  </si>
  <si>
    <t>冷）カリフラワー　</t>
    <phoneticPr fontId="2"/>
  </si>
  <si>
    <t>乾）かんぴょう　</t>
    <phoneticPr fontId="2"/>
  </si>
  <si>
    <t>干し菊</t>
    <rPh sb="0" eb="1">
      <t>ホ</t>
    </rPh>
    <rPh sb="2" eb="3">
      <t>ギク</t>
    </rPh>
    <phoneticPr fontId="2"/>
  </si>
  <si>
    <t>キャベツ</t>
    <phoneticPr fontId="2"/>
  </si>
  <si>
    <t>レットキャベツ</t>
    <phoneticPr fontId="2"/>
  </si>
  <si>
    <t>きゅうり</t>
    <phoneticPr fontId="2"/>
  </si>
  <si>
    <t>青きゅうり漬　</t>
    <phoneticPr fontId="2"/>
  </si>
  <si>
    <t>しば漬　</t>
    <phoneticPr fontId="2"/>
  </si>
  <si>
    <t>水菜　</t>
    <phoneticPr fontId="2"/>
  </si>
  <si>
    <t>クレソン（9本前後）</t>
    <rPh sb="6" eb="7">
      <t>ホン</t>
    </rPh>
    <rPh sb="7" eb="9">
      <t>ゼンゴ</t>
    </rPh>
    <phoneticPr fontId="2"/>
  </si>
  <si>
    <t>ごぼう</t>
    <phoneticPr fontId="2"/>
  </si>
  <si>
    <t>小松菜</t>
    <phoneticPr fontId="2"/>
  </si>
  <si>
    <t>ししとう</t>
    <phoneticPr fontId="2"/>
  </si>
  <si>
    <t>大葉　</t>
    <phoneticPr fontId="2"/>
  </si>
  <si>
    <t>赤紫蘇</t>
  </si>
  <si>
    <t>春菊　</t>
    <phoneticPr fontId="2"/>
  </si>
  <si>
    <t>しょうが（中国）　</t>
    <phoneticPr fontId="2"/>
  </si>
  <si>
    <t>紅白生姜（はじかみ）</t>
    <phoneticPr fontId="2"/>
  </si>
  <si>
    <t>輸入　紅生姜千切　</t>
    <phoneticPr fontId="2"/>
  </si>
  <si>
    <t>輸入　甘酢生姜スライス（無色）　</t>
    <phoneticPr fontId="2"/>
  </si>
  <si>
    <t>ズッキーニ　</t>
    <phoneticPr fontId="2"/>
  </si>
  <si>
    <t>セロリ（アメリカ）</t>
    <phoneticPr fontId="2"/>
  </si>
  <si>
    <t>水煮ぜんまいロング　</t>
    <phoneticPr fontId="2"/>
  </si>
  <si>
    <t>むきそら豆</t>
  </si>
  <si>
    <t>ターサイ　</t>
    <phoneticPr fontId="2"/>
  </si>
  <si>
    <t>カイワレダイコン</t>
    <phoneticPr fontId="2"/>
  </si>
  <si>
    <t>大根　</t>
    <phoneticPr fontId="2"/>
  </si>
  <si>
    <t>紅芯大根</t>
    <rPh sb="0" eb="1">
      <t>ベニ</t>
    </rPh>
    <rPh sb="1" eb="2">
      <t>シン</t>
    </rPh>
    <rPh sb="2" eb="4">
      <t>ダイコン</t>
    </rPh>
    <phoneticPr fontId="2"/>
  </si>
  <si>
    <t>切干大根　（中国産）</t>
    <phoneticPr fontId="2"/>
  </si>
  <si>
    <t>宮崎たくあん　１本</t>
    <rPh sb="8" eb="9">
      <t>ホン</t>
    </rPh>
    <phoneticPr fontId="2"/>
  </si>
  <si>
    <t>つぼ漬　</t>
    <phoneticPr fontId="2"/>
  </si>
  <si>
    <t>さくら漬　</t>
    <phoneticPr fontId="2"/>
  </si>
  <si>
    <t>たけのこ水煮　ホール　</t>
    <rPh sb="4" eb="6">
      <t>ミズニ</t>
    </rPh>
    <phoneticPr fontId="2"/>
  </si>
  <si>
    <t>玉ねぎ</t>
    <rPh sb="0" eb="1">
      <t>タマ</t>
    </rPh>
    <phoneticPr fontId="2"/>
  </si>
  <si>
    <t>赤玉葱　</t>
    <phoneticPr fontId="2"/>
  </si>
  <si>
    <t>チンゲン菜</t>
    <phoneticPr fontId="2"/>
  </si>
  <si>
    <t>生）とうもろこし</t>
    <rPh sb="0" eb="1">
      <t>ナマ</t>
    </rPh>
    <phoneticPr fontId="2"/>
  </si>
  <si>
    <t>冷）スーパースイートコーン</t>
    <phoneticPr fontId="2"/>
  </si>
  <si>
    <t>缶詰）サニーサイドクリームコーン　</t>
    <rPh sb="0" eb="2">
      <t>カンヅメ</t>
    </rPh>
    <phoneticPr fontId="2"/>
  </si>
  <si>
    <t>トマトＭサイズ　</t>
    <phoneticPr fontId="2"/>
  </si>
  <si>
    <t>ミニトマト</t>
    <phoneticPr fontId="2"/>
  </si>
  <si>
    <t>缶詰）ホールトマト　</t>
    <rPh sb="0" eb="2">
      <t>カンヅメ</t>
    </rPh>
    <phoneticPr fontId="2"/>
  </si>
  <si>
    <t>トレビス</t>
    <phoneticPr fontId="2"/>
  </si>
  <si>
    <t>茄子　</t>
    <phoneticPr fontId="2"/>
  </si>
  <si>
    <t>冷）菜の花カットＩＱＦ　</t>
    <phoneticPr fontId="2"/>
  </si>
  <si>
    <t>ゴーヤ</t>
    <phoneticPr fontId="2"/>
  </si>
  <si>
    <t>にら　</t>
    <phoneticPr fontId="2"/>
  </si>
  <si>
    <t>冷）ミックスベジタブル</t>
    <rPh sb="0" eb="1">
      <t>レイ</t>
    </rPh>
    <phoneticPr fontId="2"/>
  </si>
  <si>
    <t>にんにく（輸入）</t>
    <rPh sb="5" eb="7">
      <t>ユニュウ</t>
    </rPh>
    <phoneticPr fontId="2"/>
  </si>
  <si>
    <t>冷）にんにくの芽Ｌ　</t>
    <phoneticPr fontId="2"/>
  </si>
  <si>
    <t>長葱</t>
    <phoneticPr fontId="2"/>
  </si>
  <si>
    <t>小葱　</t>
    <phoneticPr fontId="2"/>
  </si>
  <si>
    <t>白菜</t>
    <phoneticPr fontId="2"/>
  </si>
  <si>
    <t>冷）冬眠キムチ</t>
    <phoneticPr fontId="2"/>
  </si>
  <si>
    <t>生）バジル</t>
    <rPh sb="0" eb="1">
      <t>ナマ</t>
    </rPh>
    <phoneticPr fontId="2"/>
  </si>
  <si>
    <t>生）パセリ　</t>
    <rPh sb="0" eb="1">
      <t>ナマ</t>
    </rPh>
    <phoneticPr fontId="2"/>
  </si>
  <si>
    <t>ラディッシュ　</t>
    <phoneticPr fontId="2"/>
  </si>
  <si>
    <t>ビーツ</t>
    <phoneticPr fontId="2"/>
  </si>
  <si>
    <t>ピーマン</t>
    <phoneticPr fontId="2"/>
  </si>
  <si>
    <t>赤パプリカ　</t>
    <phoneticPr fontId="2"/>
  </si>
  <si>
    <t>黄色パプリカ　</t>
    <phoneticPr fontId="2"/>
  </si>
  <si>
    <t>水煮ふきＭカット５ｃｍ　無着色　</t>
    <phoneticPr fontId="2"/>
  </si>
  <si>
    <t>生）ブロッコリー　</t>
    <rPh sb="0" eb="1">
      <t>ナマ</t>
    </rPh>
    <phoneticPr fontId="2"/>
  </si>
  <si>
    <t>冷）ＶＳブロッコリーＩＱＦ　</t>
    <phoneticPr fontId="2"/>
  </si>
  <si>
    <t>ほうれん草</t>
    <phoneticPr fontId="2"/>
  </si>
  <si>
    <t>根みつば　</t>
    <phoneticPr fontId="2"/>
  </si>
  <si>
    <t>みょうがの子　</t>
    <phoneticPr fontId="2"/>
  </si>
  <si>
    <t>もやし　</t>
    <phoneticPr fontId="2"/>
  </si>
  <si>
    <t>生）モロヘイヤ</t>
    <rPh sb="0" eb="1">
      <t>ナマ</t>
    </rPh>
    <phoneticPr fontId="2"/>
  </si>
  <si>
    <t>生）ルッコラ</t>
    <rPh sb="0" eb="1">
      <t>ナマ</t>
    </rPh>
    <phoneticPr fontId="2"/>
  </si>
  <si>
    <t>レタス　</t>
    <phoneticPr fontId="2"/>
  </si>
  <si>
    <t>サラダ菜　</t>
    <phoneticPr fontId="2"/>
  </si>
  <si>
    <t>リーフレタス</t>
    <phoneticPr fontId="2"/>
  </si>
  <si>
    <t>サニーレタス　</t>
    <phoneticPr fontId="2"/>
  </si>
  <si>
    <t>水煮蓮根ホール　</t>
    <phoneticPr fontId="2"/>
  </si>
  <si>
    <t>ミント　</t>
    <phoneticPr fontId="2"/>
  </si>
  <si>
    <t>アボカド</t>
    <phoneticPr fontId="2"/>
  </si>
  <si>
    <t>生）いちご（輸入）</t>
    <rPh sb="0" eb="1">
      <t>ナマ</t>
    </rPh>
    <rPh sb="6" eb="8">
      <t>ユニュウ</t>
    </rPh>
    <phoneticPr fontId="2"/>
  </si>
  <si>
    <t>冷）ストロベリー</t>
    <phoneticPr fontId="2"/>
  </si>
  <si>
    <t>いちごジャム　</t>
    <phoneticPr fontId="2"/>
  </si>
  <si>
    <t>冷）ブルーベリー　</t>
    <phoneticPr fontId="2"/>
  </si>
  <si>
    <t>梅干し田舎漬</t>
    <rPh sb="0" eb="2">
      <t>ウメボ</t>
    </rPh>
    <rPh sb="3" eb="5">
      <t>イナカ</t>
    </rPh>
    <rPh sb="5" eb="6">
      <t>ヅケ</t>
    </rPh>
    <phoneticPr fontId="2"/>
  </si>
  <si>
    <t>百万両小梅　</t>
    <rPh sb="0" eb="2">
      <t>ヒャクマン</t>
    </rPh>
    <rPh sb="2" eb="3">
      <t>リョウ</t>
    </rPh>
    <rPh sb="3" eb="5">
      <t>コウメ</t>
    </rPh>
    <phoneticPr fontId="2"/>
  </si>
  <si>
    <t>練り梅フレッシュパック</t>
    <phoneticPr fontId="2"/>
  </si>
  <si>
    <t>缶詰）みかんＭ　</t>
    <rPh sb="0" eb="2">
      <t>カンヅメ</t>
    </rPh>
    <phoneticPr fontId="2"/>
  </si>
  <si>
    <t>生）オレンジ　</t>
    <rPh sb="0" eb="1">
      <t>ナマ</t>
    </rPh>
    <phoneticPr fontId="2"/>
  </si>
  <si>
    <t>濃縮還元オレンジジュース１００％ＡＢ</t>
    <phoneticPr fontId="2"/>
  </si>
  <si>
    <t>マーマレード</t>
    <phoneticPr fontId="2"/>
  </si>
  <si>
    <t>キウイ　</t>
    <phoneticPr fontId="2"/>
  </si>
  <si>
    <t>グレープフルーツ　（白）</t>
    <rPh sb="10" eb="11">
      <t>シロ</t>
    </rPh>
    <phoneticPr fontId="2"/>
  </si>
  <si>
    <t>グレープフルーツ　（赤）</t>
    <rPh sb="10" eb="11">
      <t>アカ</t>
    </rPh>
    <phoneticPr fontId="2"/>
  </si>
  <si>
    <t>濃縮還元グレープフルーツジュースAB１L</t>
  </si>
  <si>
    <t>レッドチェリー枝付Ｍ　４号缶</t>
    <phoneticPr fontId="2"/>
  </si>
  <si>
    <t>西瓜</t>
    <rPh sb="0" eb="2">
      <t>スイカ</t>
    </rPh>
    <phoneticPr fontId="2"/>
  </si>
  <si>
    <t>洋梨ハーフ　２号缶</t>
    <phoneticPr fontId="2"/>
  </si>
  <si>
    <t>パインアップル</t>
    <phoneticPr fontId="2"/>
  </si>
  <si>
    <t>パインスライス１０枚　３号缶</t>
    <phoneticPr fontId="2"/>
  </si>
  <si>
    <t>バナナ　</t>
    <phoneticPr fontId="2"/>
  </si>
  <si>
    <t>デラウェア(種無し）</t>
    <rPh sb="6" eb="8">
      <t>タネナ</t>
    </rPh>
    <phoneticPr fontId="2"/>
  </si>
  <si>
    <t>カリフォルニアレーズン　</t>
    <phoneticPr fontId="2"/>
  </si>
  <si>
    <t>冷）アップルマンゴーチャンク</t>
    <rPh sb="0" eb="1">
      <t>レイ</t>
    </rPh>
    <phoneticPr fontId="2"/>
  </si>
  <si>
    <t>青肉メロン</t>
    <rPh sb="0" eb="1">
      <t>アオ</t>
    </rPh>
    <rPh sb="1" eb="2">
      <t>ニク</t>
    </rPh>
    <phoneticPr fontId="2"/>
  </si>
  <si>
    <t>赤肉メロン</t>
    <rPh sb="0" eb="1">
      <t>アカ</t>
    </rPh>
    <rPh sb="1" eb="2">
      <t>ニク</t>
    </rPh>
    <phoneticPr fontId="2"/>
  </si>
  <si>
    <t>白桃ハーフ　４号缶</t>
    <phoneticPr fontId="2"/>
  </si>
  <si>
    <t>黄桃ハーフ　２号缶</t>
    <phoneticPr fontId="2"/>
  </si>
  <si>
    <t>生）青柚子</t>
    <rPh sb="0" eb="1">
      <t>ナマ</t>
    </rPh>
    <rPh sb="2" eb="3">
      <t>アオ</t>
    </rPh>
    <rPh sb="3" eb="5">
      <t>ユズ</t>
    </rPh>
    <phoneticPr fontId="2"/>
  </si>
  <si>
    <t>冷）刻み生ゆず　</t>
    <phoneticPr fontId="2"/>
  </si>
  <si>
    <t>りんご　</t>
    <phoneticPr fontId="2"/>
  </si>
  <si>
    <t>濃縮還元りんごジュース１００％ＡＢ</t>
    <phoneticPr fontId="2"/>
  </si>
  <si>
    <t>国産りんご四つ割　４号缶</t>
    <phoneticPr fontId="2"/>
  </si>
  <si>
    <t>レモン　</t>
    <phoneticPr fontId="2"/>
  </si>
  <si>
    <t>ポッカレモン１００　レモン果汁１００％　</t>
    <phoneticPr fontId="2"/>
  </si>
  <si>
    <t>フルーツセレクション　２号缶</t>
    <phoneticPr fontId="2"/>
  </si>
  <si>
    <t>エノキ茸　</t>
    <phoneticPr fontId="2"/>
  </si>
  <si>
    <t>なめ茸茶漬　</t>
    <phoneticPr fontId="2"/>
  </si>
  <si>
    <t>乾）黒きくらげ</t>
    <rPh sb="0" eb="1">
      <t>カン</t>
    </rPh>
    <phoneticPr fontId="2"/>
  </si>
  <si>
    <t>生椎茸</t>
    <phoneticPr fontId="2"/>
  </si>
  <si>
    <t>乾）椎茸足切り大葉</t>
    <rPh sb="0" eb="1">
      <t>カン</t>
    </rPh>
    <phoneticPr fontId="2"/>
  </si>
  <si>
    <t>しめじ（ぶなしめじ）</t>
    <phoneticPr fontId="2"/>
  </si>
  <si>
    <t>なめこ　</t>
    <phoneticPr fontId="2"/>
  </si>
  <si>
    <t>エリンギ　</t>
    <phoneticPr fontId="2"/>
  </si>
  <si>
    <t>まいたけ　</t>
    <phoneticPr fontId="2"/>
  </si>
  <si>
    <t>マッシュルームスライス２号缶</t>
    <phoneticPr fontId="2"/>
  </si>
  <si>
    <t>青さ粉　</t>
    <phoneticPr fontId="2"/>
  </si>
  <si>
    <t>きざみのり2ｍｍ</t>
    <phoneticPr fontId="2"/>
  </si>
  <si>
    <t>焼のり（穴あきタイプ）　</t>
    <phoneticPr fontId="2"/>
  </si>
  <si>
    <t>味付海苔　</t>
    <phoneticPr fontId="2"/>
  </si>
  <si>
    <t>日高だし昆布（三ツ切）</t>
    <phoneticPr fontId="2"/>
  </si>
  <si>
    <t>いと昆布　</t>
    <phoneticPr fontId="2"/>
  </si>
  <si>
    <t>カットとろろ昆布　</t>
    <phoneticPr fontId="2"/>
  </si>
  <si>
    <t>業務用ふじっ子（塩昆布）</t>
    <phoneticPr fontId="2"/>
  </si>
  <si>
    <t>カップところてん　</t>
    <phoneticPr fontId="2"/>
  </si>
  <si>
    <t>寒天クック徳用</t>
    <phoneticPr fontId="2"/>
  </si>
  <si>
    <t>アガーＬ</t>
    <phoneticPr fontId="2"/>
  </si>
  <si>
    <t>赤とさか塩蔵</t>
    <phoneticPr fontId="2"/>
  </si>
  <si>
    <t>青とさか塩蔵</t>
    <phoneticPr fontId="2"/>
  </si>
  <si>
    <t>ひじき中国</t>
    <phoneticPr fontId="2"/>
  </si>
  <si>
    <t>あまのり佃煮（ボトル）</t>
    <phoneticPr fontId="2"/>
  </si>
  <si>
    <t>乾）ふのり</t>
    <phoneticPr fontId="2"/>
  </si>
  <si>
    <t>洗いもずく　</t>
    <phoneticPr fontId="2"/>
  </si>
  <si>
    <t>塩蔵さしみわかめ</t>
    <phoneticPr fontId="2"/>
  </si>
  <si>
    <t>カットわかめカール　</t>
    <phoneticPr fontId="2"/>
  </si>
  <si>
    <t>海藻サラダ　マリンライト</t>
    <phoneticPr fontId="2"/>
  </si>
  <si>
    <t>冷）千切りめかぶＢＱＦ（味付け無し）</t>
    <phoneticPr fontId="2"/>
  </si>
  <si>
    <t>冷）あじ骨抜きフィレ</t>
    <rPh sb="0" eb="1">
      <t>レイ</t>
    </rPh>
    <rPh sb="4" eb="5">
      <t>ホネ</t>
    </rPh>
    <rPh sb="5" eb="6">
      <t>ヌ</t>
    </rPh>
    <phoneticPr fontId="2"/>
  </si>
  <si>
    <t>冷）骨切銀穴子フィーレ</t>
    <rPh sb="2" eb="3">
      <t>ホネ</t>
    </rPh>
    <rPh sb="3" eb="4">
      <t>キ</t>
    </rPh>
    <rPh sb="4" eb="5">
      <t>ギン</t>
    </rPh>
    <phoneticPr fontId="2"/>
  </si>
  <si>
    <t>冷）赤魚骨抜きフィレ</t>
    <rPh sb="0" eb="1">
      <t>レイ</t>
    </rPh>
    <rPh sb="2" eb="3">
      <t>アカ</t>
    </rPh>
    <rPh sb="3" eb="4">
      <t>ウオ</t>
    </rPh>
    <rPh sb="4" eb="6">
      <t>ホネヌ</t>
    </rPh>
    <phoneticPr fontId="2"/>
  </si>
  <si>
    <t>熟成にぼし　</t>
    <phoneticPr fontId="2"/>
  </si>
  <si>
    <t>冷）いわし開き</t>
    <rPh sb="0" eb="1">
      <t>レイ</t>
    </rPh>
    <rPh sb="5" eb="6">
      <t>ヒラ</t>
    </rPh>
    <phoneticPr fontId="2"/>
  </si>
  <si>
    <t>冷）釜揚げしらす</t>
    <rPh sb="0" eb="1">
      <t>レイ</t>
    </rPh>
    <phoneticPr fontId="2"/>
  </si>
  <si>
    <t>冷）うなぎ蒲焼100ｇ　タレ山椒付</t>
    <rPh sb="0" eb="1">
      <t>レイ</t>
    </rPh>
    <phoneticPr fontId="2"/>
  </si>
  <si>
    <t>花かつお　（海の幸）</t>
    <phoneticPr fontId="2"/>
  </si>
  <si>
    <t>冷）銀カレイ骨抜きフィレ</t>
    <rPh sb="0" eb="1">
      <t>レイ</t>
    </rPh>
    <rPh sb="2" eb="3">
      <t>ギン</t>
    </rPh>
    <rPh sb="6" eb="8">
      <t>ホネヌ</t>
    </rPh>
    <phoneticPr fontId="2"/>
  </si>
  <si>
    <t>冷）黄金カレイ骨取り結着切身　</t>
    <rPh sb="0" eb="1">
      <t>レイ</t>
    </rPh>
    <phoneticPr fontId="2"/>
  </si>
  <si>
    <t>冷）開ききす</t>
    <rPh sb="0" eb="1">
      <t>レイ</t>
    </rPh>
    <rPh sb="2" eb="3">
      <t>ヒラ</t>
    </rPh>
    <phoneticPr fontId="2"/>
  </si>
  <si>
    <t>冷）鮭骨抜きフィレ</t>
    <rPh sb="0" eb="1">
      <t>レイ</t>
    </rPh>
    <rPh sb="2" eb="3">
      <t>シャケ</t>
    </rPh>
    <rPh sb="3" eb="5">
      <t>ホネヌ</t>
    </rPh>
    <phoneticPr fontId="2"/>
  </si>
  <si>
    <t>冷）スモークサーモンスライスＳＹ　（紅鮭原料）</t>
    <phoneticPr fontId="2"/>
  </si>
  <si>
    <t>冷）さば骨抜きフィレ（大西洋）</t>
    <rPh sb="0" eb="1">
      <t>レイ</t>
    </rPh>
    <rPh sb="4" eb="6">
      <t>ホネヌ</t>
    </rPh>
    <rPh sb="11" eb="14">
      <t>タイセイヨウ</t>
    </rPh>
    <phoneticPr fontId="2"/>
  </si>
  <si>
    <t>冷）さわら骨取りフィレ</t>
    <rPh sb="0" eb="1">
      <t>レイ</t>
    </rPh>
    <rPh sb="5" eb="6">
      <t>ホネ</t>
    </rPh>
    <rPh sb="6" eb="7">
      <t>ト</t>
    </rPh>
    <phoneticPr fontId="2"/>
  </si>
  <si>
    <t>冷）子持ちからふとししゃも　３Ｌ　</t>
    <phoneticPr fontId="2"/>
  </si>
  <si>
    <t>冷）真鯛フィーレ</t>
    <rPh sb="0" eb="1">
      <t>レイ</t>
    </rPh>
    <rPh sb="2" eb="4">
      <t>マダイ</t>
    </rPh>
    <phoneticPr fontId="2"/>
  </si>
  <si>
    <t>冷）助宗たら骨抜きフィレ</t>
    <rPh sb="0" eb="1">
      <t>レイ</t>
    </rPh>
    <rPh sb="2" eb="3">
      <t>スケ</t>
    </rPh>
    <rPh sb="3" eb="4">
      <t>ソウ</t>
    </rPh>
    <rPh sb="6" eb="8">
      <t>ホネヌ</t>
    </rPh>
    <phoneticPr fontId="2"/>
  </si>
  <si>
    <t>冷）調理すり身</t>
    <rPh sb="0" eb="1">
      <t>レイ</t>
    </rPh>
    <phoneticPr fontId="2"/>
  </si>
  <si>
    <t>冷）塩たらこＳ　</t>
    <phoneticPr fontId="2"/>
  </si>
  <si>
    <t>冷）贅たくさん明太ばらこ　生食用　</t>
    <rPh sb="0" eb="1">
      <t>レイ</t>
    </rPh>
    <rPh sb="2" eb="3">
      <t>ムダ</t>
    </rPh>
    <phoneticPr fontId="2"/>
  </si>
  <si>
    <t>桜でんぶ</t>
    <phoneticPr fontId="2"/>
  </si>
  <si>
    <t>冷）ぶり骨抜きフィレ</t>
    <rPh sb="0" eb="1">
      <t>レイ</t>
    </rPh>
    <rPh sb="4" eb="6">
      <t>ホネヌ</t>
    </rPh>
    <phoneticPr fontId="2"/>
  </si>
  <si>
    <t>冷）ホキ骨取りフィレ</t>
    <rPh sb="0" eb="1">
      <t>レイ</t>
    </rPh>
    <rPh sb="4" eb="5">
      <t>ホネ</t>
    </rPh>
    <rPh sb="5" eb="6">
      <t>ト</t>
    </rPh>
    <phoneticPr fontId="2"/>
  </si>
  <si>
    <t>ライトツナフレーク油漬</t>
    <rPh sb="9" eb="10">
      <t>アブラ</t>
    </rPh>
    <rPh sb="10" eb="11">
      <t>ヅ</t>
    </rPh>
    <phoneticPr fontId="2"/>
  </si>
  <si>
    <t>ライトツナフレーク水煮</t>
    <phoneticPr fontId="2"/>
  </si>
  <si>
    <t>冷）メルルーサ骨取りフィレ</t>
    <rPh sb="0" eb="1">
      <t>レイ</t>
    </rPh>
    <rPh sb="7" eb="8">
      <t>ホネ</t>
    </rPh>
    <rPh sb="8" eb="9">
      <t>ト</t>
    </rPh>
    <phoneticPr fontId="2"/>
  </si>
  <si>
    <t>冷）ボイルあさりむきみ</t>
    <rPh sb="0" eb="1">
      <t>レイ</t>
    </rPh>
    <phoneticPr fontId="2"/>
  </si>
  <si>
    <t>冷）ボイルホタテS（ひも付き）</t>
    <rPh sb="0" eb="1">
      <t>レイ</t>
    </rPh>
    <rPh sb="12" eb="13">
      <t>ツ</t>
    </rPh>
    <phoneticPr fontId="2"/>
  </si>
  <si>
    <t>冷）オホーツク産ホタテ貝柱５Ｓ　</t>
    <phoneticPr fontId="2"/>
  </si>
  <si>
    <t>冷）ベビーホタテ</t>
    <rPh sb="0" eb="1">
      <t>レイ</t>
    </rPh>
    <phoneticPr fontId="2"/>
  </si>
  <si>
    <t>冷）有頭ブラックタイガー　</t>
    <rPh sb="0" eb="1">
      <t>レイ</t>
    </rPh>
    <phoneticPr fontId="2"/>
  </si>
  <si>
    <t>小えび赤</t>
    <phoneticPr fontId="2"/>
  </si>
  <si>
    <t>冷）バナメイむきえび４Ｌ（６１／７０）</t>
    <rPh sb="0" eb="1">
      <t>レイ</t>
    </rPh>
    <phoneticPr fontId="2"/>
  </si>
  <si>
    <t>冷）バナメイむきえび２Ｌ（９１／１２０）</t>
    <rPh sb="0" eb="1">
      <t>レイ</t>
    </rPh>
    <phoneticPr fontId="2"/>
  </si>
  <si>
    <t>冷）尾付むき伸ばし海老ＬＡ（２６／３０）バナメイ</t>
    <rPh sb="0" eb="1">
      <t>レイ</t>
    </rPh>
    <phoneticPr fontId="2"/>
  </si>
  <si>
    <t>冷）尾付むき伸ばし海老３ＬＡ（１６／２０）バナメイ</t>
    <rPh sb="0" eb="1">
      <t>レイ</t>
    </rPh>
    <phoneticPr fontId="2"/>
  </si>
  <si>
    <t>冷）すし海老３Ｌ（寿司用開き蒸しエビ）</t>
    <rPh sb="0" eb="1">
      <t>レイ</t>
    </rPh>
    <phoneticPr fontId="2"/>
  </si>
  <si>
    <t>冷）ズワイガニ棒肉M　　</t>
    <rPh sb="0" eb="1">
      <t>レイ</t>
    </rPh>
    <phoneticPr fontId="2"/>
  </si>
  <si>
    <t>冷）つぼ抜きイカ</t>
    <rPh sb="0" eb="1">
      <t>レイ</t>
    </rPh>
    <rPh sb="4" eb="5">
      <t>ヌ</t>
    </rPh>
    <phoneticPr fontId="2"/>
  </si>
  <si>
    <t>冷）ロールイカ（紫）　</t>
    <rPh sb="0" eb="1">
      <t>レイ</t>
    </rPh>
    <phoneticPr fontId="2"/>
  </si>
  <si>
    <t>オホーツク（かにかま棒）</t>
    <rPh sb="10" eb="11">
      <t>ボウ</t>
    </rPh>
    <phoneticPr fontId="2"/>
  </si>
  <si>
    <t>冷）板付き冷凍蒲鉾（紅）</t>
    <rPh sb="0" eb="1">
      <t>レイ</t>
    </rPh>
    <phoneticPr fontId="2"/>
  </si>
  <si>
    <t>冷）味わい焼竹輪　</t>
    <rPh sb="0" eb="1">
      <t>レイ</t>
    </rPh>
    <phoneticPr fontId="2"/>
  </si>
  <si>
    <t>冷）やわらかつみれ　いわし</t>
    <rPh sb="0" eb="1">
      <t>レイ</t>
    </rPh>
    <phoneticPr fontId="2"/>
  </si>
  <si>
    <t>冷）減塩なると（白）　</t>
    <phoneticPr fontId="2"/>
  </si>
  <si>
    <t>冷）はんぺん　</t>
    <phoneticPr fontId="2"/>
  </si>
  <si>
    <t>冷）プレーンさつま揚げ　</t>
    <phoneticPr fontId="2"/>
  </si>
  <si>
    <t>おさかなソーセージ７０　</t>
    <phoneticPr fontId="2"/>
  </si>
  <si>
    <t>冷）道産牛肩ロースブロック</t>
    <rPh sb="0" eb="1">
      <t>レイ</t>
    </rPh>
    <rPh sb="2" eb="4">
      <t>ドウサン</t>
    </rPh>
    <rPh sb="4" eb="5">
      <t>ギュウ</t>
    </rPh>
    <rPh sb="5" eb="6">
      <t>カタ</t>
    </rPh>
    <phoneticPr fontId="2"/>
  </si>
  <si>
    <t>冷）道産牛ももブロック</t>
    <rPh sb="0" eb="1">
      <t>レイ</t>
    </rPh>
    <rPh sb="2" eb="4">
      <t>ドウサン</t>
    </rPh>
    <rPh sb="4" eb="5">
      <t>ウシ</t>
    </rPh>
    <phoneticPr fontId="2"/>
  </si>
  <si>
    <t>冷）道産牛ヒレブロック</t>
    <rPh sb="0" eb="1">
      <t>レイ</t>
    </rPh>
    <rPh sb="2" eb="4">
      <t>ドウサン</t>
    </rPh>
    <rPh sb="4" eb="5">
      <t>ギュウ</t>
    </rPh>
    <phoneticPr fontId="2"/>
  </si>
  <si>
    <t>冷）オースト　牛肩ロース　</t>
    <rPh sb="0" eb="1">
      <t>レイ</t>
    </rPh>
    <rPh sb="7" eb="8">
      <t>ギュウ</t>
    </rPh>
    <rPh sb="8" eb="9">
      <t>カタ</t>
    </rPh>
    <phoneticPr fontId="2"/>
  </si>
  <si>
    <t>冷）オースト　牛バラ　</t>
    <rPh sb="0" eb="1">
      <t>レイ</t>
    </rPh>
    <rPh sb="7" eb="8">
      <t>ギュウ</t>
    </rPh>
    <phoneticPr fontId="2"/>
  </si>
  <si>
    <t>冷）オースト　牛モモ</t>
    <rPh sb="0" eb="1">
      <t>レイ</t>
    </rPh>
    <rPh sb="7" eb="8">
      <t>ギュウ</t>
    </rPh>
    <phoneticPr fontId="2"/>
  </si>
  <si>
    <t>冷）オースト　牛ヒレ　</t>
    <rPh sb="0" eb="1">
      <t>レイ</t>
    </rPh>
    <rPh sb="7" eb="8">
      <t>ギュウ</t>
    </rPh>
    <phoneticPr fontId="2"/>
  </si>
  <si>
    <t>冷）オースト　牛挽肉</t>
    <rPh sb="0" eb="1">
      <t>レイ</t>
    </rPh>
    <rPh sb="7" eb="8">
      <t>ギュウ</t>
    </rPh>
    <rPh sb="8" eb="10">
      <t>ヒキニク</t>
    </rPh>
    <phoneticPr fontId="2"/>
  </si>
  <si>
    <t>冷）輸入　豚肩ロース</t>
    <rPh sb="0" eb="1">
      <t>レイ</t>
    </rPh>
    <rPh sb="2" eb="4">
      <t>ユニュウ</t>
    </rPh>
    <rPh sb="5" eb="6">
      <t>ブタ</t>
    </rPh>
    <rPh sb="6" eb="7">
      <t>カタ</t>
    </rPh>
    <phoneticPr fontId="2"/>
  </si>
  <si>
    <t>冷)輸入　豚ロース</t>
    <rPh sb="0" eb="1">
      <t>レイ</t>
    </rPh>
    <rPh sb="2" eb="4">
      <t>ユニュウ</t>
    </rPh>
    <rPh sb="5" eb="6">
      <t>ブタ</t>
    </rPh>
    <phoneticPr fontId="2"/>
  </si>
  <si>
    <t>冷)輸入　豚もも</t>
    <rPh sb="0" eb="1">
      <t>レイ</t>
    </rPh>
    <rPh sb="2" eb="4">
      <t>ユニュウ</t>
    </rPh>
    <rPh sb="5" eb="6">
      <t>ブタ</t>
    </rPh>
    <phoneticPr fontId="2"/>
  </si>
  <si>
    <t>冷）輸入　豚ヒレ</t>
    <rPh sb="0" eb="1">
      <t>レイ</t>
    </rPh>
    <rPh sb="2" eb="4">
      <t>ユニュウ</t>
    </rPh>
    <rPh sb="5" eb="6">
      <t>ブタ</t>
    </rPh>
    <phoneticPr fontId="2"/>
  </si>
  <si>
    <t>冷）豚挽肉</t>
    <rPh sb="0" eb="1">
      <t>レイ</t>
    </rPh>
    <rPh sb="2" eb="3">
      <t>ブタ</t>
    </rPh>
    <rPh sb="3" eb="5">
      <t>ヒキニク</t>
    </rPh>
    <phoneticPr fontId="2"/>
  </si>
  <si>
    <t>冷蔵）徳用ロースハムスライス　</t>
    <phoneticPr fontId="2"/>
  </si>
  <si>
    <t>冷蔵）徳用ベーコンスライス　</t>
    <phoneticPr fontId="2"/>
  </si>
  <si>
    <t>冷）徳用ポークウインナー（羊腸）　</t>
    <phoneticPr fontId="2"/>
  </si>
  <si>
    <t>冷）赤ウィンナーソーセージ（切目入り）</t>
    <rPh sb="0" eb="1">
      <t>レイ</t>
    </rPh>
    <phoneticPr fontId="2"/>
  </si>
  <si>
    <t>冷）ＣＣポークフランクプレーン</t>
    <rPh sb="0" eb="1">
      <t>レイ</t>
    </rPh>
    <phoneticPr fontId="2"/>
  </si>
  <si>
    <t>冷）釜炊きチャーシュースライス厚切り</t>
    <phoneticPr fontId="2"/>
  </si>
  <si>
    <t>ゼラチンパウダー緑</t>
    <phoneticPr fontId="2"/>
  </si>
  <si>
    <t>冷）国内産鶏むね　皮つき</t>
    <rPh sb="0" eb="1">
      <t>レイ</t>
    </rPh>
    <rPh sb="2" eb="5">
      <t>コクナイサン</t>
    </rPh>
    <rPh sb="5" eb="6">
      <t>トリ</t>
    </rPh>
    <rPh sb="9" eb="10">
      <t>カワ</t>
    </rPh>
    <phoneticPr fontId="2"/>
  </si>
  <si>
    <t>冷）国内産鶏むね　皮なし</t>
    <rPh sb="0" eb="1">
      <t>レイ</t>
    </rPh>
    <rPh sb="2" eb="5">
      <t>コクナイサン</t>
    </rPh>
    <rPh sb="5" eb="6">
      <t>トリ</t>
    </rPh>
    <rPh sb="9" eb="10">
      <t>カワ</t>
    </rPh>
    <phoneticPr fontId="2"/>
  </si>
  <si>
    <t>冷）ブラジル産鶏モモ　皮つき</t>
    <rPh sb="0" eb="1">
      <t>レイ</t>
    </rPh>
    <rPh sb="6" eb="7">
      <t>サン</t>
    </rPh>
    <rPh sb="7" eb="8">
      <t>トリ</t>
    </rPh>
    <rPh sb="11" eb="12">
      <t>カワ</t>
    </rPh>
    <phoneticPr fontId="2"/>
  </si>
  <si>
    <t>冷)ブラジル産鶏モモ　皮なし</t>
    <rPh sb="0" eb="1">
      <t>レイ</t>
    </rPh>
    <rPh sb="6" eb="7">
      <t>サン</t>
    </rPh>
    <rPh sb="7" eb="8">
      <t>トリ</t>
    </rPh>
    <rPh sb="11" eb="12">
      <t>カワ</t>
    </rPh>
    <phoneticPr fontId="2"/>
  </si>
  <si>
    <t>冷）国内産筋なしささみ</t>
    <rPh sb="0" eb="1">
      <t>レイ</t>
    </rPh>
    <rPh sb="2" eb="5">
      <t>コクナイサン</t>
    </rPh>
    <rPh sb="5" eb="6">
      <t>スジ</t>
    </rPh>
    <phoneticPr fontId="2"/>
  </si>
  <si>
    <t>冷)鶏むね 皮なし 挽肉</t>
    <rPh sb="0" eb="1">
      <t>レイ</t>
    </rPh>
    <rPh sb="2" eb="3">
      <t>トリ</t>
    </rPh>
    <rPh sb="6" eb="7">
      <t>カワ</t>
    </rPh>
    <rPh sb="10" eb="12">
      <t>ヒキニク</t>
    </rPh>
    <phoneticPr fontId="2"/>
  </si>
  <si>
    <t>冷)鶏むね 皮つき 挽肉</t>
    <rPh sb="0" eb="1">
      <t>レイ</t>
    </rPh>
    <rPh sb="2" eb="3">
      <t>トリ</t>
    </rPh>
    <rPh sb="6" eb="7">
      <t>カワ</t>
    </rPh>
    <rPh sb="10" eb="12">
      <t>ヒキニク</t>
    </rPh>
    <phoneticPr fontId="2"/>
  </si>
  <si>
    <t>冷)鶏モモ　皮つき 挽肉</t>
    <rPh sb="0" eb="1">
      <t>レイ</t>
    </rPh>
    <rPh sb="2" eb="3">
      <t>トリ</t>
    </rPh>
    <rPh sb="6" eb="7">
      <t>カワ</t>
    </rPh>
    <rPh sb="10" eb="12">
      <t>ヒキニク</t>
    </rPh>
    <phoneticPr fontId="2"/>
  </si>
  <si>
    <t>冷)国内産鶏レバー</t>
    <rPh sb="0" eb="1">
      <t>レイ</t>
    </rPh>
    <rPh sb="2" eb="5">
      <t>コクナイサン</t>
    </rPh>
    <phoneticPr fontId="2"/>
  </si>
  <si>
    <t>うずら卵水煮　</t>
    <phoneticPr fontId="2"/>
  </si>
  <si>
    <t>鶏卵Ｍ　</t>
    <phoneticPr fontId="2"/>
  </si>
  <si>
    <t>たまご豆腐ブロー</t>
    <phoneticPr fontId="2"/>
  </si>
  <si>
    <t>冷）錦糸卵シート（大）</t>
    <phoneticPr fontId="2"/>
  </si>
  <si>
    <t>温泉卵バラたれなし</t>
    <phoneticPr fontId="2"/>
  </si>
  <si>
    <t>森永北海道牛乳１Ｌ</t>
    <phoneticPr fontId="2"/>
  </si>
  <si>
    <t>保証はぐくみ牛乳200ｍｌ</t>
    <phoneticPr fontId="2"/>
  </si>
  <si>
    <t>小樽工場発北海道低脂肪牛乳　</t>
    <phoneticPr fontId="2"/>
  </si>
  <si>
    <t>スキムミルク　</t>
    <phoneticPr fontId="2"/>
  </si>
  <si>
    <t>フレッシュ北海道生クリーム純乳脂肪２００</t>
  </si>
  <si>
    <t>冷）スカーホイップ　（口金付）</t>
    <rPh sb="11" eb="13">
      <t>クチガネ</t>
    </rPh>
    <rPh sb="13" eb="14">
      <t>ツキ</t>
    </rPh>
    <phoneticPr fontId="2"/>
  </si>
  <si>
    <t>ビヒダスヨーグルト（プレーン）</t>
    <phoneticPr fontId="2"/>
  </si>
  <si>
    <t>ピルクル　</t>
    <phoneticPr fontId="2"/>
  </si>
  <si>
    <t>カッテージチーズ200ｇ</t>
    <phoneticPr fontId="2"/>
  </si>
  <si>
    <t>クラフトフィラデルフィアクリームチーズ</t>
    <phoneticPr fontId="2"/>
  </si>
  <si>
    <t>クラフト　パルメザンチーズ　</t>
    <phoneticPr fontId="2"/>
  </si>
  <si>
    <t>さけるチーズプレーン　2本入り</t>
    <rPh sb="12" eb="13">
      <t>ホン</t>
    </rPh>
    <rPh sb="13" eb="14">
      <t>イ</t>
    </rPh>
    <phoneticPr fontId="2"/>
  </si>
  <si>
    <t>ピザ用シュレッドチーズ</t>
    <phoneticPr fontId="2"/>
  </si>
  <si>
    <t>ＱＢＢプロセスチーズキングサイズ</t>
    <phoneticPr fontId="2"/>
  </si>
  <si>
    <t>オリーブオイル（ＥＸバージン）　</t>
    <phoneticPr fontId="2"/>
  </si>
  <si>
    <t>ごま油</t>
    <phoneticPr fontId="2"/>
  </si>
  <si>
    <t>リノールサラダ油　</t>
    <phoneticPr fontId="2"/>
  </si>
  <si>
    <t>（有塩バター）ミルクを食べる乳酪バター　</t>
    <phoneticPr fontId="2"/>
  </si>
  <si>
    <t>ハイフレッシュＳ（ポンドタイプマーガリン）</t>
    <phoneticPr fontId="2"/>
  </si>
  <si>
    <t>フレッシュマリン（マーガリン小袋型）</t>
    <phoneticPr fontId="2"/>
  </si>
  <si>
    <t>冷）ケーキ用スポンジ白</t>
    <rPh sb="0" eb="1">
      <t>レイ</t>
    </rPh>
    <phoneticPr fontId="2"/>
  </si>
  <si>
    <t>甘納豆金時</t>
    <phoneticPr fontId="2"/>
  </si>
  <si>
    <t>大安吉日</t>
  </si>
  <si>
    <t>煎茶（ティーバッグ）</t>
    <phoneticPr fontId="2"/>
  </si>
  <si>
    <t>霧の紅茶セイロンブレンド（ティーバッグ）</t>
    <phoneticPr fontId="2"/>
  </si>
  <si>
    <t>クラスワン（インスタントコーヒー）瓶　</t>
    <phoneticPr fontId="2"/>
  </si>
  <si>
    <t>ユーココア</t>
    <phoneticPr fontId="2"/>
  </si>
  <si>
    <t>レストラン用ウスターソース　</t>
    <phoneticPr fontId="2"/>
  </si>
  <si>
    <t>レストラン用中濃ソース　</t>
    <phoneticPr fontId="2"/>
  </si>
  <si>
    <t>四川豆板醤　</t>
    <phoneticPr fontId="2"/>
  </si>
  <si>
    <t>こいくち醤油</t>
    <phoneticPr fontId="2"/>
  </si>
  <si>
    <t>醤油薄口</t>
    <phoneticPr fontId="2"/>
  </si>
  <si>
    <t>めんつゆ</t>
    <phoneticPr fontId="2"/>
  </si>
  <si>
    <t>食塩</t>
    <phoneticPr fontId="2"/>
  </si>
  <si>
    <t>穀物酢（ペット）　</t>
    <phoneticPr fontId="2"/>
  </si>
  <si>
    <t>アチェートバルサミコ</t>
    <phoneticPr fontId="2"/>
  </si>
  <si>
    <t>りんご酢（プラボトル）　</t>
    <phoneticPr fontId="2"/>
  </si>
  <si>
    <t>ビネグイットりんご酢マンゴーミックス6倍濃縮</t>
    <rPh sb="9" eb="10">
      <t>ス</t>
    </rPh>
    <rPh sb="19" eb="20">
      <t>バイ</t>
    </rPh>
    <rPh sb="20" eb="22">
      <t>ノウシュク</t>
    </rPh>
    <phoneticPr fontId="2"/>
  </si>
  <si>
    <t>ワインビネガー白</t>
    <rPh sb="6" eb="7">
      <t>シロ</t>
    </rPh>
    <phoneticPr fontId="2"/>
  </si>
  <si>
    <t>ワインビネガー赤</t>
    <rPh sb="6" eb="7">
      <t>アカ</t>
    </rPh>
    <phoneticPr fontId="2"/>
  </si>
  <si>
    <t>味ぽん　</t>
    <phoneticPr fontId="2"/>
  </si>
  <si>
    <t>白だし</t>
    <phoneticPr fontId="2"/>
  </si>
  <si>
    <t>ほんだし　かつおだし袋</t>
    <phoneticPr fontId="2"/>
  </si>
  <si>
    <t>クノールチキンコンソメ　</t>
    <phoneticPr fontId="2"/>
  </si>
  <si>
    <t>無化調オイスターソース</t>
    <phoneticPr fontId="2"/>
  </si>
  <si>
    <t>トマトピューレ　</t>
    <phoneticPr fontId="2"/>
  </si>
  <si>
    <t>トマトケチャップ　</t>
    <phoneticPr fontId="2"/>
  </si>
  <si>
    <t>チリソースボトル　</t>
    <phoneticPr fontId="2"/>
  </si>
  <si>
    <t>セミセパ　和風ドレッシング　</t>
    <phoneticPr fontId="2"/>
  </si>
  <si>
    <t>セミセパ　中華ドレッシング　</t>
    <phoneticPr fontId="2"/>
  </si>
  <si>
    <t>フレンチドレッシング白　　　</t>
    <phoneticPr fontId="2"/>
  </si>
  <si>
    <t>プレーンマヨネーズチューブ</t>
    <phoneticPr fontId="2"/>
  </si>
  <si>
    <t>田舎みそ白こし　</t>
    <phoneticPr fontId="2"/>
  </si>
  <si>
    <t>プロ業務用赤だし</t>
    <rPh sb="2" eb="5">
      <t>ギョウムヨウ</t>
    </rPh>
    <rPh sb="5" eb="6">
      <t>アカ</t>
    </rPh>
    <phoneticPr fontId="2"/>
  </si>
  <si>
    <t>業務用バーモントカレー固形　</t>
    <phoneticPr fontId="2"/>
  </si>
  <si>
    <t>洋からし粉（マルコポーロ）　</t>
    <phoneticPr fontId="2"/>
  </si>
  <si>
    <t>カレー粉</t>
    <phoneticPr fontId="2"/>
  </si>
  <si>
    <t>ブラックペッパー荒挽</t>
    <phoneticPr fontId="2"/>
  </si>
  <si>
    <t>ホワイトペッパー</t>
    <phoneticPr fontId="2"/>
  </si>
  <si>
    <t>シナモンパウダー</t>
    <phoneticPr fontId="2"/>
  </si>
  <si>
    <t>一味唐辛子</t>
    <phoneticPr fontId="2"/>
  </si>
  <si>
    <t>粉わさび　</t>
    <phoneticPr fontId="2"/>
  </si>
  <si>
    <t>おろし生にんにく</t>
    <phoneticPr fontId="2"/>
  </si>
  <si>
    <t>おろし生しょうが　</t>
    <phoneticPr fontId="2"/>
  </si>
  <si>
    <t>ねりからし　</t>
    <phoneticPr fontId="2"/>
  </si>
  <si>
    <t>おろし生わさび　</t>
    <phoneticPr fontId="2"/>
  </si>
  <si>
    <t>ふくらし粉</t>
    <phoneticPr fontId="2"/>
  </si>
  <si>
    <t>減塩醤油本醸造</t>
    <phoneticPr fontId="2"/>
  </si>
  <si>
    <t>中華味（顆粒）</t>
    <phoneticPr fontId="2"/>
  </si>
  <si>
    <t>デミグラスソース　２号缶</t>
    <phoneticPr fontId="2"/>
  </si>
  <si>
    <t>トモエ減塩みそ</t>
    <phoneticPr fontId="2"/>
  </si>
  <si>
    <t>ガーリックパウダー</t>
    <phoneticPr fontId="2"/>
  </si>
  <si>
    <t>業務用クノールクッキングスープコーンクリーム　</t>
    <phoneticPr fontId="2"/>
  </si>
  <si>
    <t>冷）かにクリーミーコロッケ</t>
    <rPh sb="0" eb="1">
      <t>レイ</t>
    </rPh>
    <phoneticPr fontId="2"/>
  </si>
  <si>
    <t>冷）バナメイ　エビフライＬ　</t>
    <rPh sb="0" eb="1">
      <t>レイ</t>
    </rPh>
    <phoneticPr fontId="2"/>
  </si>
  <si>
    <t>冷）シューマイ　</t>
    <rPh sb="0" eb="1">
      <t>レイ</t>
    </rPh>
    <phoneticPr fontId="2"/>
  </si>
  <si>
    <t>冷）ランチディッシュバーグ　</t>
    <rPh sb="0" eb="1">
      <t>レイ</t>
    </rPh>
    <phoneticPr fontId="2"/>
  </si>
  <si>
    <t>冷）ＫＳミートボール（甘酢）</t>
    <rPh sb="0" eb="1">
      <t>レイ</t>
    </rPh>
    <phoneticPr fontId="2"/>
  </si>
  <si>
    <t>冷）ＫＳタレなし肉だんご</t>
    <rPh sb="0" eb="1">
      <t>レイ</t>
    </rPh>
    <phoneticPr fontId="2"/>
  </si>
  <si>
    <t>冷）サックリのメンチカツ　</t>
    <rPh sb="0" eb="1">
      <t>レイ</t>
    </rPh>
    <phoneticPr fontId="2"/>
  </si>
  <si>
    <t>冷）シーフードミックス　</t>
    <phoneticPr fontId="2"/>
  </si>
  <si>
    <t>香りご飯の素　ゆかり　</t>
    <phoneticPr fontId="2"/>
  </si>
  <si>
    <t>わかめごはんの素　</t>
    <phoneticPr fontId="2"/>
  </si>
  <si>
    <t>杏仁どうふ　２号缶</t>
    <phoneticPr fontId="2"/>
  </si>
  <si>
    <t>蒸しパンミックス　</t>
    <phoneticPr fontId="2"/>
  </si>
  <si>
    <t>ムースベース（プレーン）</t>
    <phoneticPr fontId="2"/>
  </si>
  <si>
    <t>冷）とけないアイス風デザート３５（バニラ）</t>
    <rPh sb="0" eb="1">
      <t>レイ</t>
    </rPh>
    <phoneticPr fontId="2"/>
  </si>
  <si>
    <t>食紅6ｇ</t>
    <rPh sb="0" eb="2">
      <t>ショクベニ</t>
    </rPh>
    <phoneticPr fontId="2"/>
  </si>
  <si>
    <t>デザートソースストロベリー　</t>
    <phoneticPr fontId="2"/>
  </si>
  <si>
    <t>デザートソースブルーベリー</t>
    <phoneticPr fontId="2"/>
  </si>
  <si>
    <t>デザートソースキウイ</t>
    <phoneticPr fontId="2"/>
  </si>
  <si>
    <t>ジャネフノンオイルドレッシング減塩フレンチ　</t>
    <phoneticPr fontId="2"/>
  </si>
  <si>
    <t>ジャネフノンオイルドレッシング減塩和風　</t>
    <phoneticPr fontId="2"/>
  </si>
  <si>
    <t>ジャネフノンオイルドレッシング減塩ごま　</t>
    <phoneticPr fontId="2"/>
  </si>
  <si>
    <t>パルスイートカロリーゼロ液体</t>
    <rPh sb="12" eb="14">
      <t>エキタイ</t>
    </rPh>
    <phoneticPr fontId="2"/>
  </si>
  <si>
    <t>パルスイートカロリーゼロスティック</t>
    <phoneticPr fontId="2"/>
  </si>
  <si>
    <t>サーモンドロップスしょうゆ味（魚卵状食品）</t>
    <rPh sb="13" eb="14">
      <t>アジ</t>
    </rPh>
    <rPh sb="15" eb="17">
      <t>ギョラン</t>
    </rPh>
    <rPh sb="17" eb="18">
      <t>ジョウ</t>
    </rPh>
    <rPh sb="18" eb="20">
      <t>ショクヒン</t>
    </rPh>
    <phoneticPr fontId="2"/>
  </si>
  <si>
    <t>食創</t>
  </si>
  <si>
    <t>日本製粉</t>
  </si>
  <si>
    <t>日本リッチ</t>
  </si>
  <si>
    <t>日糧製パン</t>
    <rPh sb="0" eb="2">
      <t>ニチリョウ</t>
    </rPh>
    <rPh sb="2" eb="3">
      <t>セイ</t>
    </rPh>
    <phoneticPr fontId="2"/>
  </si>
  <si>
    <t>シマダヤ</t>
  </si>
  <si>
    <t>マルナカ</t>
  </si>
  <si>
    <t>東洋水産</t>
  </si>
  <si>
    <t>ショウワ</t>
  </si>
  <si>
    <t>石光商事</t>
    <phoneticPr fontId="2"/>
  </si>
  <si>
    <t>小山製麩所</t>
  </si>
  <si>
    <t>敷島</t>
  </si>
  <si>
    <t>西山製麺</t>
  </si>
  <si>
    <t>横山食品</t>
  </si>
  <si>
    <t>クワハラ食糧</t>
    <phoneticPr fontId="2"/>
  </si>
  <si>
    <t>クワハラ食糧</t>
  </si>
  <si>
    <t>坂口製粉所</t>
  </si>
  <si>
    <t>ケンミン食品</t>
  </si>
  <si>
    <t>サトウ食品</t>
  </si>
  <si>
    <t>マルカワ食品</t>
  </si>
  <si>
    <t>ノースイ</t>
  </si>
  <si>
    <t>日本マッケインフーズ</t>
    <rPh sb="0" eb="2">
      <t>ニホン</t>
    </rPh>
    <phoneticPr fontId="2"/>
  </si>
  <si>
    <t>ギャバン</t>
  </si>
  <si>
    <t>マロニー</t>
  </si>
  <si>
    <t>火乃国食品</t>
  </si>
  <si>
    <t>富士商会</t>
  </si>
  <si>
    <t>上野砂糖</t>
  </si>
  <si>
    <t>北海道糖業</t>
  </si>
  <si>
    <t>パールエース</t>
  </si>
  <si>
    <t>gaban</t>
    <phoneticPr fontId="2"/>
  </si>
  <si>
    <t>明治屋</t>
  </si>
  <si>
    <t>やまと蜂蜜</t>
  </si>
  <si>
    <t>協同食品</t>
    <rPh sb="0" eb="2">
      <t>キョウドウ</t>
    </rPh>
    <rPh sb="2" eb="4">
      <t>ショクヒン</t>
    </rPh>
    <phoneticPr fontId="2"/>
  </si>
  <si>
    <t>ホクレン農業協同組合連合会</t>
  </si>
  <si>
    <t>ホテイフーズ</t>
  </si>
  <si>
    <t>川西製餡所</t>
  </si>
  <si>
    <t>フジッコ</t>
  </si>
  <si>
    <t>フジッコ</t>
    <phoneticPr fontId="2"/>
  </si>
  <si>
    <t>旭松食品</t>
  </si>
  <si>
    <t>マルサンアイ</t>
  </si>
  <si>
    <t>天狗缶詰</t>
  </si>
  <si>
    <t>三島食品</t>
    <phoneticPr fontId="2"/>
  </si>
  <si>
    <t>大洋物産</t>
  </si>
  <si>
    <t>みたけ食品工業</t>
  </si>
  <si>
    <t>ゴマヤ</t>
  </si>
  <si>
    <t>　　</t>
  </si>
  <si>
    <t>今井商店</t>
  </si>
  <si>
    <t>天政松下</t>
  </si>
  <si>
    <t>北日本通商</t>
    <rPh sb="0" eb="1">
      <t>キタ</t>
    </rPh>
    <rPh sb="1" eb="3">
      <t>ニホン</t>
    </rPh>
    <rPh sb="3" eb="5">
      <t>ツウショウ</t>
    </rPh>
    <phoneticPr fontId="2"/>
  </si>
  <si>
    <t>太洋物産</t>
    <rPh sb="0" eb="2">
      <t>タイヨウ</t>
    </rPh>
    <rPh sb="2" eb="4">
      <t>ブッサン</t>
    </rPh>
    <phoneticPr fontId="2"/>
  </si>
  <si>
    <t>清水物産</t>
  </si>
  <si>
    <t>石光商事</t>
  </si>
  <si>
    <t>朝日</t>
  </si>
  <si>
    <t>徳山物産</t>
    <rPh sb="0" eb="2">
      <t>トクヤマ</t>
    </rPh>
    <rPh sb="2" eb="4">
      <t>ブッサン</t>
    </rPh>
    <phoneticPr fontId="2"/>
  </si>
  <si>
    <t>長山フーズ</t>
  </si>
  <si>
    <t>丸源飲料工業</t>
  </si>
  <si>
    <t>キユーピー</t>
  </si>
  <si>
    <t>中田食品</t>
    <rPh sb="0" eb="2">
      <t>ナカタ</t>
    </rPh>
    <rPh sb="2" eb="4">
      <t>ショクヒン</t>
    </rPh>
    <phoneticPr fontId="2"/>
  </si>
  <si>
    <t>GＳフード</t>
    <phoneticPr fontId="2"/>
  </si>
  <si>
    <t>テーオー食品</t>
  </si>
  <si>
    <t>ユーシーシーフーズ</t>
    <phoneticPr fontId="2"/>
  </si>
  <si>
    <t>カセイ食品</t>
  </si>
  <si>
    <t>ドール</t>
  </si>
  <si>
    <t>クラウンフーズ</t>
  </si>
  <si>
    <t>春雪サブール</t>
  </si>
  <si>
    <t>宝幸</t>
  </si>
  <si>
    <t>カネク</t>
  </si>
  <si>
    <t>ユーシーシーフーズ</t>
  </si>
  <si>
    <t>佐竹</t>
  </si>
  <si>
    <t>ポッカサッポロフード＆ビバレッジ</t>
    <phoneticPr fontId="2"/>
  </si>
  <si>
    <t>ナガノトマト</t>
  </si>
  <si>
    <t>ヤマト</t>
  </si>
  <si>
    <t>フジサワ</t>
  </si>
  <si>
    <t>ホッカン</t>
  </si>
  <si>
    <t>小林食品</t>
  </si>
  <si>
    <t>伊那食品工業</t>
  </si>
  <si>
    <t>トリトンフーズ</t>
  </si>
  <si>
    <t>三島食品</t>
  </si>
  <si>
    <t>ヤマト</t>
    <phoneticPr fontId="2"/>
  </si>
  <si>
    <t>真田物産</t>
  </si>
  <si>
    <t>理研ビタミン</t>
  </si>
  <si>
    <t>サカモト</t>
  </si>
  <si>
    <t>こまつ</t>
    <phoneticPr fontId="2"/>
  </si>
  <si>
    <t>ベストプラネット</t>
  </si>
  <si>
    <t>ショクリュー</t>
  </si>
  <si>
    <t>三洋食品</t>
  </si>
  <si>
    <t>日本水産</t>
  </si>
  <si>
    <t>岡田水産</t>
  </si>
  <si>
    <t>スギヨ</t>
  </si>
  <si>
    <t>極洋</t>
  </si>
  <si>
    <t>竹山食品工業</t>
  </si>
  <si>
    <t>大昌貿易行</t>
  </si>
  <si>
    <t>宝幸</t>
    <phoneticPr fontId="2"/>
  </si>
  <si>
    <t>ニチレイフレッシュ</t>
  </si>
  <si>
    <t>ノースイ</t>
    <phoneticPr fontId="2"/>
  </si>
  <si>
    <t>ロイヤルグリーンランド</t>
    <phoneticPr fontId="2"/>
  </si>
  <si>
    <t>匠水産</t>
    <phoneticPr fontId="2"/>
  </si>
  <si>
    <t>匠水産</t>
  </si>
  <si>
    <t>一正蒲鉾</t>
  </si>
  <si>
    <t>キッコーマンソイフーズ</t>
  </si>
  <si>
    <t>ニチロ畜産</t>
  </si>
  <si>
    <t>神栄</t>
  </si>
  <si>
    <t>ヤヨイサンフーズ</t>
  </si>
  <si>
    <t>伊藤ハム</t>
  </si>
  <si>
    <t>野洲化学工業</t>
  </si>
  <si>
    <t>玉よし</t>
  </si>
  <si>
    <t>イセ食品</t>
    <rPh sb="2" eb="4">
      <t>ショクヒン</t>
    </rPh>
    <phoneticPr fontId="2"/>
  </si>
  <si>
    <t>森永乳業</t>
  </si>
  <si>
    <t>保証牛乳</t>
  </si>
  <si>
    <t>メグミルク</t>
  </si>
  <si>
    <t>スカーフード</t>
    <phoneticPr fontId="2"/>
  </si>
  <si>
    <t>日清ヨーク</t>
  </si>
  <si>
    <t>雪印メグミルク</t>
    <rPh sb="0" eb="2">
      <t>ユキジルシ</t>
    </rPh>
    <phoneticPr fontId="2"/>
  </si>
  <si>
    <t>サッポロウエシマコーヒー</t>
  </si>
  <si>
    <t>六甲バター</t>
  </si>
  <si>
    <t>日清オイリオ</t>
  </si>
  <si>
    <t>マリンフード</t>
  </si>
  <si>
    <t>日高乳業</t>
    <rPh sb="0" eb="2">
      <t>ヒダカ</t>
    </rPh>
    <rPh sb="2" eb="4">
      <t>ニュウギョウ</t>
    </rPh>
    <phoneticPr fontId="2"/>
  </si>
  <si>
    <t>サンワローラン</t>
  </si>
  <si>
    <t>キッコーマン食品</t>
    <rPh sb="6" eb="8">
      <t>ショクヒン</t>
    </rPh>
    <phoneticPr fontId="2"/>
  </si>
  <si>
    <t>合同酒精</t>
    <rPh sb="0" eb="2">
      <t>ゴウドウ</t>
    </rPh>
    <rPh sb="2" eb="4">
      <t>シュセイ</t>
    </rPh>
    <phoneticPr fontId="2"/>
  </si>
  <si>
    <t>キング醸造</t>
    <phoneticPr fontId="2"/>
  </si>
  <si>
    <t>グリーンネットワーク</t>
    <phoneticPr fontId="2"/>
  </si>
  <si>
    <t>ＵＣＣ</t>
  </si>
  <si>
    <t>コーミ</t>
  </si>
  <si>
    <t>ユウキ食品</t>
  </si>
  <si>
    <t>ヤマサ醤油</t>
  </si>
  <si>
    <t>ヒガシマル</t>
    <phoneticPr fontId="2"/>
  </si>
  <si>
    <t>創味食品</t>
  </si>
  <si>
    <t>ホクヨウ</t>
  </si>
  <si>
    <t>ミツカン</t>
  </si>
  <si>
    <t>モンテ物産</t>
    <rPh sb="3" eb="5">
      <t>ブッサン</t>
    </rPh>
    <phoneticPr fontId="2"/>
  </si>
  <si>
    <t>ミツカン</t>
    <phoneticPr fontId="2"/>
  </si>
  <si>
    <t>マイユ</t>
    <phoneticPr fontId="2"/>
  </si>
  <si>
    <t>味の素</t>
  </si>
  <si>
    <t>カゴメ</t>
  </si>
  <si>
    <t>ハインツ日本</t>
  </si>
  <si>
    <t>ケンコーマヨネーズ</t>
  </si>
  <si>
    <t>福山醸造</t>
  </si>
  <si>
    <t>マルコメ</t>
    <phoneticPr fontId="2"/>
  </si>
  <si>
    <t>ハウス食品</t>
  </si>
  <si>
    <t>エスビー食品</t>
  </si>
  <si>
    <t>テーオー食品</t>
    <phoneticPr fontId="2"/>
  </si>
  <si>
    <t>アイコク</t>
  </si>
  <si>
    <t>味の素冷凍食品</t>
  </si>
  <si>
    <t>ニチレイフーズ</t>
  </si>
  <si>
    <t>ケイエス冷凍食品</t>
  </si>
  <si>
    <t>ジーエスフード</t>
  </si>
  <si>
    <t>フジヤ田中</t>
    <rPh sb="3" eb="5">
      <t>タナカ</t>
    </rPh>
    <phoneticPr fontId="2"/>
  </si>
  <si>
    <t>キユーピー</t>
    <phoneticPr fontId="2"/>
  </si>
  <si>
    <t>pc</t>
    <phoneticPr fontId="2"/>
  </si>
  <si>
    <t>pc</t>
    <phoneticPr fontId="2"/>
  </si>
  <si>
    <t>pc</t>
    <phoneticPr fontId="2"/>
  </si>
  <si>
    <t>pc</t>
    <phoneticPr fontId="2"/>
  </si>
  <si>
    <t>kg</t>
    <phoneticPr fontId="2"/>
  </si>
  <si>
    <t>pc</t>
    <phoneticPr fontId="2"/>
  </si>
  <si>
    <t>瓶</t>
    <rPh sb="0" eb="1">
      <t>ビン</t>
    </rPh>
    <phoneticPr fontId="2"/>
  </si>
  <si>
    <t>pc</t>
    <phoneticPr fontId="2"/>
  </si>
  <si>
    <t>kg</t>
    <phoneticPr fontId="2"/>
  </si>
  <si>
    <t>玉</t>
    <rPh sb="0" eb="1">
      <t>タマ</t>
    </rPh>
    <phoneticPr fontId="2"/>
  </si>
  <si>
    <t>kg</t>
    <phoneticPr fontId="2"/>
  </si>
  <si>
    <t>pc</t>
    <phoneticPr fontId="2"/>
  </si>
  <si>
    <t>pc</t>
    <phoneticPr fontId="2"/>
  </si>
  <si>
    <t>kg</t>
    <phoneticPr fontId="2"/>
  </si>
  <si>
    <t>尾</t>
    <rPh sb="0" eb="1">
      <t>ビ</t>
    </rPh>
    <phoneticPr fontId="2"/>
  </si>
  <si>
    <t>kg</t>
    <phoneticPr fontId="2"/>
  </si>
  <si>
    <t>ｃｓ</t>
    <phoneticPr fontId="2"/>
  </si>
  <si>
    <t>ｃｓ</t>
    <phoneticPr fontId="2"/>
  </si>
  <si>
    <t>800g</t>
  </si>
  <si>
    <t>約236g</t>
  </si>
  <si>
    <t>約26g×6個</t>
  </si>
  <si>
    <t>14枚</t>
  </si>
  <si>
    <t>250g×5(ﾐﾆﾀﾞﾌﾞﾙ)</t>
  </si>
  <si>
    <t>200g×5</t>
  </si>
  <si>
    <t>150g</t>
  </si>
  <si>
    <t>180g</t>
  </si>
  <si>
    <t>40g</t>
  </si>
  <si>
    <t>200g</t>
  </si>
  <si>
    <t>20枚140g</t>
  </si>
  <si>
    <t>2kg</t>
  </si>
  <si>
    <t>5kg</t>
  </si>
  <si>
    <t>255g</t>
  </si>
  <si>
    <t>250g</t>
  </si>
  <si>
    <t>200g×5玉</t>
  </si>
  <si>
    <t>Lｻｲｽﾞ</t>
  </si>
  <si>
    <t>LMｻｲｽﾞ</t>
  </si>
  <si>
    <t>1.8kg 1個約17g Φ50mm</t>
  </si>
  <si>
    <t/>
  </si>
  <si>
    <t>310g</t>
  </si>
  <si>
    <t>330ｇ</t>
    <phoneticPr fontId="2"/>
  </si>
  <si>
    <t>K缶 165g</t>
  </si>
  <si>
    <t>175g</t>
  </si>
  <si>
    <t>300g</t>
  </si>
  <si>
    <t>14g×5枚</t>
  </si>
  <si>
    <t>14g×10個</t>
  </si>
  <si>
    <t>16.5g×5枚</t>
  </si>
  <si>
    <t>1L</t>
  </si>
  <si>
    <t>100g</t>
    <phoneticPr fontId="2"/>
  </si>
  <si>
    <t>180g</t>
    <phoneticPr fontId="2"/>
  </si>
  <si>
    <t>930g(固形500g)</t>
  </si>
  <si>
    <t>120g</t>
  </si>
  <si>
    <t>100ｇ</t>
    <phoneticPr fontId="2"/>
  </si>
  <si>
    <t>70g(9本前後)</t>
  </si>
  <si>
    <t>約200g/玉</t>
    <rPh sb="6" eb="7">
      <t>タマ</t>
    </rPh>
    <phoneticPr fontId="2"/>
  </si>
  <si>
    <t>約1.4kg/1玉</t>
  </si>
  <si>
    <t>約500g</t>
    <phoneticPr fontId="2"/>
  </si>
  <si>
    <t>500g中国産</t>
  </si>
  <si>
    <t>約17ｇ</t>
    <phoneticPr fontId="2"/>
  </si>
  <si>
    <t>約1.1kg/1玉</t>
  </si>
  <si>
    <t>約100ｇ/1本</t>
    <rPh sb="0" eb="1">
      <t>ヤク</t>
    </rPh>
    <rPh sb="7" eb="8">
      <t>ホン</t>
    </rPh>
    <phoneticPr fontId="2"/>
  </si>
  <si>
    <t>約200g</t>
  </si>
  <si>
    <t>45g前後</t>
  </si>
  <si>
    <t>MMｻｲｽﾞ 直径約2cm</t>
  </si>
  <si>
    <t>200ｇ</t>
    <phoneticPr fontId="2"/>
  </si>
  <si>
    <t>90g(29本)</t>
  </si>
  <si>
    <t>10枚/束</t>
  </si>
  <si>
    <t>8cmｶｯﾄ 100本</t>
  </si>
  <si>
    <t>約150g 1本</t>
  </si>
  <si>
    <t>700g(固形500g)</t>
  </si>
  <si>
    <t>500g(約175個）</t>
    <rPh sb="5" eb="6">
      <t>ヤク</t>
    </rPh>
    <rPh sb="9" eb="10">
      <t>コ</t>
    </rPh>
    <phoneticPr fontId="2"/>
  </si>
  <si>
    <t>約200g</t>
    <phoneticPr fontId="2"/>
  </si>
  <si>
    <t>約50g</t>
  </si>
  <si>
    <t>約1.1kg/1本</t>
  </si>
  <si>
    <t>約500g/1本</t>
    <rPh sb="7" eb="8">
      <t>ホン</t>
    </rPh>
    <phoneticPr fontId="2"/>
  </si>
  <si>
    <t>1ｋg</t>
    <phoneticPr fontId="2"/>
  </si>
  <si>
    <t>約350g</t>
  </si>
  <si>
    <t xml:space="preserve">300g  </t>
  </si>
  <si>
    <t xml:space="preserve">180g(固形) </t>
  </si>
  <si>
    <t>約200g/1玉</t>
  </si>
  <si>
    <t>200g/束</t>
    <rPh sb="5" eb="6">
      <t>タバ</t>
    </rPh>
    <phoneticPr fontId="2"/>
  </si>
  <si>
    <t>約3㎏</t>
  </si>
  <si>
    <t>約250g/本</t>
    <phoneticPr fontId="2"/>
  </si>
  <si>
    <t>4号缶 425g</t>
  </si>
  <si>
    <t>約140g/1玉</t>
  </si>
  <si>
    <t>約16粒 200g</t>
  </si>
  <si>
    <t>4号缶(固240g)</t>
  </si>
  <si>
    <t>約150g</t>
  </si>
  <si>
    <t>約70g/1本</t>
  </si>
  <si>
    <t>約100g</t>
  </si>
  <si>
    <t>LLｻｲｽﾞ</t>
  </si>
  <si>
    <t>約50g/1玉</t>
  </si>
  <si>
    <t>500g（約26ｃｍ）</t>
    <rPh sb="5" eb="6">
      <t>ヤク</t>
    </rPh>
    <phoneticPr fontId="2"/>
  </si>
  <si>
    <t>約100g/1本</t>
  </si>
  <si>
    <t>約2.5kg/1玉</t>
  </si>
  <si>
    <t>500ｇ</t>
    <phoneticPr fontId="2"/>
  </si>
  <si>
    <t>20g</t>
  </si>
  <si>
    <t>30g</t>
  </si>
  <si>
    <t>50g/束</t>
  </si>
  <si>
    <t>約400g/1玉</t>
  </si>
  <si>
    <t>約30g/1玉</t>
  </si>
  <si>
    <t>約150g/1玉</t>
  </si>
  <si>
    <t>約250g/1玉</t>
  </si>
  <si>
    <t>200g</t>
    <phoneticPr fontId="2"/>
  </si>
  <si>
    <t>約50g/束</t>
  </si>
  <si>
    <t>50g(3本)</t>
  </si>
  <si>
    <t>約330g/1玉</t>
  </si>
  <si>
    <t>約90g /1玉</t>
  </si>
  <si>
    <t>約220g/1玉</t>
  </si>
  <si>
    <t>1kg単位</t>
  </si>
  <si>
    <t>約40枚</t>
  </si>
  <si>
    <t>約20g</t>
  </si>
  <si>
    <t>290g(15粒)</t>
  </si>
  <si>
    <t>845g瓶</t>
  </si>
  <si>
    <t>700g直径約35ｍｍ</t>
    <rPh sb="4" eb="6">
      <t>チョッケイ</t>
    </rPh>
    <rPh sb="6" eb="7">
      <t>ヤク</t>
    </rPh>
    <phoneticPr fontId="2"/>
  </si>
  <si>
    <t>1kg（約540粒）</t>
    <rPh sb="4" eb="5">
      <t>ヤク</t>
    </rPh>
    <rPh sb="8" eb="9">
      <t>ツブ</t>
    </rPh>
    <phoneticPr fontId="2"/>
  </si>
  <si>
    <t>320g</t>
  </si>
  <si>
    <t>2号缶(固480g)</t>
  </si>
  <si>
    <t>約120g/1玉</t>
  </si>
  <si>
    <t>15g×40</t>
  </si>
  <si>
    <t>約90g/1玉</t>
  </si>
  <si>
    <t>固形230g</t>
  </si>
  <si>
    <t>約4kg</t>
  </si>
  <si>
    <t>固形480g</t>
  </si>
  <si>
    <t>1本約1.2kg</t>
  </si>
  <si>
    <t>内567g･固340g</t>
  </si>
  <si>
    <t>1本 約120g±30g</t>
  </si>
  <si>
    <t>110g</t>
  </si>
  <si>
    <t>約1.1kg</t>
  </si>
  <si>
    <t>固形250g</t>
  </si>
  <si>
    <t>約40g</t>
  </si>
  <si>
    <t>約210g/1個</t>
  </si>
  <si>
    <t>固形205g</t>
  </si>
  <si>
    <t>約80g/1玉</t>
  </si>
  <si>
    <t>120ml</t>
  </si>
  <si>
    <t>黄桃､梨､りんご､ﾁｪﾘｰ</t>
  </si>
  <si>
    <t>370g</t>
  </si>
  <si>
    <t>7~8玉 80g</t>
  </si>
  <si>
    <t>固形454g</t>
  </si>
  <si>
    <t>27g</t>
  </si>
  <si>
    <t>10枚</t>
  </si>
  <si>
    <t>12切5枚40束</t>
  </si>
  <si>
    <t>50g(約100枚入)</t>
  </si>
  <si>
    <t>4g×20本入</t>
  </si>
  <si>
    <t>520g</t>
  </si>
  <si>
    <t>50g</t>
  </si>
  <si>
    <t>固形600g</t>
  </si>
  <si>
    <t>100g単位</t>
  </si>
  <si>
    <t>50g×10尾</t>
  </si>
  <si>
    <t>450g</t>
  </si>
  <si>
    <t>80g</t>
  </si>
  <si>
    <t>60g×5枚</t>
  </si>
  <si>
    <t>18g</t>
    <phoneticPr fontId="2"/>
  </si>
  <si>
    <t>約14g×10尾</t>
  </si>
  <si>
    <t>約250ｇ</t>
    <rPh sb="0" eb="1">
      <t>ヤク</t>
    </rPh>
    <phoneticPr fontId="2"/>
  </si>
  <si>
    <t>1kg</t>
    <phoneticPr fontId="2"/>
  </si>
  <si>
    <t>1kg(500/700)</t>
  </si>
  <si>
    <t>1kg(約33個)</t>
  </si>
  <si>
    <t>1kg(約70個)</t>
  </si>
  <si>
    <t>1kg(151/200)</t>
    <phoneticPr fontId="2"/>
  </si>
  <si>
    <t>30尾1.3kg</t>
  </si>
  <si>
    <t>約175尾/1kg</t>
    <phoneticPr fontId="2"/>
  </si>
  <si>
    <t>約260尾/1kg</t>
    <phoneticPr fontId="2"/>
  </si>
  <si>
    <t>20尾 長さ12.5cm</t>
  </si>
  <si>
    <t>20尾 長さ15cm</t>
  </si>
  <si>
    <t xml:space="preserve">20尾 </t>
  </si>
  <si>
    <t>25本入300g</t>
  </si>
  <si>
    <t>150g×10 長さ約23cm</t>
  </si>
  <si>
    <t>12.5g×10</t>
  </si>
  <si>
    <t>220g</t>
  </si>
  <si>
    <t>50g×5本</t>
  </si>
  <si>
    <t>150g(10個入)</t>
  </si>
  <si>
    <t>103g</t>
  </si>
  <si>
    <t>50g×10枚</t>
  </si>
  <si>
    <t>70g×4</t>
  </si>
  <si>
    <t>加工指定可能 100g単位</t>
  </si>
  <si>
    <t>230g(約17枚)</t>
  </si>
  <si>
    <t>230g(約12枚)</t>
  </si>
  <si>
    <t>500g(25本入)</t>
  </si>
  <si>
    <t>70g×10</t>
  </si>
  <si>
    <t>加工指定可能 10g単位</t>
  </si>
  <si>
    <t>2号缶(約53個)</t>
  </si>
  <si>
    <t xml:space="preserve">10玉ﾊﾟｯｸ </t>
  </si>
  <si>
    <t>21×21:20枚</t>
  </si>
  <si>
    <t>200ml</t>
  </si>
  <si>
    <t xml:space="preserve">600ml(約220g) </t>
  </si>
  <si>
    <t>400g</t>
  </si>
  <si>
    <t>65ml×10本</t>
  </si>
  <si>
    <t>25ｇ×２本</t>
    <rPh sb="5" eb="6">
      <t>ホン</t>
    </rPh>
    <phoneticPr fontId="2"/>
  </si>
  <si>
    <t>1500g</t>
  </si>
  <si>
    <t>16.5kg缶</t>
  </si>
  <si>
    <t>8gX40</t>
  </si>
  <si>
    <t>340x485x40mmｻｲｽﾞ</t>
  </si>
  <si>
    <t>1.8L</t>
    <phoneticPr fontId="2"/>
  </si>
  <si>
    <t>2g×100</t>
  </si>
  <si>
    <t>2g×50</t>
  </si>
  <si>
    <t>500ml</t>
    <phoneticPr fontId="2"/>
  </si>
  <si>
    <t>1.8Ｌ</t>
    <phoneticPr fontId="2"/>
  </si>
  <si>
    <t>1000ml</t>
    <phoneticPr fontId="2"/>
  </si>
  <si>
    <t>360ml</t>
  </si>
  <si>
    <t>145g</t>
  </si>
  <si>
    <t>1号缶（3000g）</t>
    <rPh sb="1" eb="2">
      <t>ゴウ</t>
    </rPh>
    <rPh sb="2" eb="3">
      <t>カン</t>
    </rPh>
    <phoneticPr fontId="2"/>
  </si>
  <si>
    <t>1070g</t>
  </si>
  <si>
    <t>490g</t>
  </si>
  <si>
    <t>210g</t>
  </si>
  <si>
    <t>420g</t>
    <phoneticPr fontId="2"/>
  </si>
  <si>
    <t>300ｇ</t>
    <phoneticPr fontId="2"/>
  </si>
  <si>
    <t>300g</t>
    <phoneticPr fontId="2"/>
  </si>
  <si>
    <t>43g</t>
  </si>
  <si>
    <t>840g</t>
    <phoneticPr fontId="2"/>
  </si>
  <si>
    <t>10kg</t>
  </si>
  <si>
    <t>30g×20</t>
    <phoneticPr fontId="2"/>
  </si>
  <si>
    <t>20g×10尾</t>
  </si>
  <si>
    <t>16g×25個入</t>
  </si>
  <si>
    <t>30g×25個</t>
    <phoneticPr fontId="2"/>
  </si>
  <si>
    <t>900g 50個UP</t>
  </si>
  <si>
    <t>1kg(1個約15g)</t>
  </si>
  <si>
    <t>45gX10個</t>
    <phoneticPr fontId="2"/>
  </si>
  <si>
    <t>1kg(NET800g)えび40％　いか35％　あさり25％</t>
    <phoneticPr fontId="2"/>
  </si>
  <si>
    <t>固形525g</t>
  </si>
  <si>
    <t>500ML</t>
  </si>
  <si>
    <t>35g×10個</t>
  </si>
  <si>
    <t>6g</t>
  </si>
  <si>
    <t>350g</t>
  </si>
  <si>
    <t>1.8g×120</t>
  </si>
  <si>
    <t>340ｇ</t>
    <phoneticPr fontId="2"/>
  </si>
  <si>
    <t>廃棄率</t>
    <rPh sb="0" eb="2">
      <t>ハイキ</t>
    </rPh>
    <rPh sb="2" eb="3">
      <t>リツ</t>
    </rPh>
    <phoneticPr fontId="2"/>
  </si>
  <si>
    <t>エネルギー</t>
    <phoneticPr fontId="2"/>
  </si>
  <si>
    <t>タンパク</t>
    <phoneticPr fontId="2"/>
  </si>
  <si>
    <t>グラム単価</t>
    <rPh sb="3" eb="5">
      <t>タンカ</t>
    </rPh>
    <phoneticPr fontId="2"/>
  </si>
  <si>
    <t>14回食品マスタ</t>
    <rPh sb="2" eb="3">
      <t>カイ</t>
    </rPh>
    <rPh sb="3" eb="5">
      <t>ショクヒン</t>
    </rPh>
    <phoneticPr fontId="2"/>
  </si>
  <si>
    <t>きく　菊のり　　　</t>
    <phoneticPr fontId="2"/>
  </si>
  <si>
    <t>1</t>
    <phoneticPr fontId="2"/>
  </si>
  <si>
    <t>ブルーベリー　生　　　</t>
    <phoneticPr fontId="2"/>
  </si>
  <si>
    <t>メロン　露地メロン　緑肉種　生　</t>
  </si>
  <si>
    <t>メロン　露地メロン　赤肉種　生　　</t>
  </si>
  <si>
    <t>献立表　　　治療食（Ⅱ型糖尿病の献立）　～昼食～</t>
    <rPh sb="0" eb="2">
      <t>コンダテ</t>
    </rPh>
    <rPh sb="2" eb="3">
      <t>ヒョウ</t>
    </rPh>
    <rPh sb="6" eb="9">
      <t>チリョウショク</t>
    </rPh>
    <rPh sb="11" eb="12">
      <t>ガタ</t>
    </rPh>
    <rPh sb="12" eb="15">
      <t>トウニョウビョウ</t>
    </rPh>
    <rPh sb="16" eb="18">
      <t>コンダテ</t>
    </rPh>
    <rPh sb="21" eb="23">
      <t>チュウショク</t>
    </rPh>
    <phoneticPr fontId="2"/>
  </si>
  <si>
    <t>献立表　　　治療食（Ⅱ型糖尿病の献立）　～夕食～</t>
    <rPh sb="0" eb="2">
      <t>コンダテ</t>
    </rPh>
    <rPh sb="2" eb="3">
      <t>ヒョウ</t>
    </rPh>
    <rPh sb="6" eb="9">
      <t>チリョウショク</t>
    </rPh>
    <rPh sb="11" eb="12">
      <t>ガタ</t>
    </rPh>
    <rPh sb="12" eb="15">
      <t>トウニョウビョウ</t>
    </rPh>
    <rPh sb="16" eb="18">
      <t>コンダテ</t>
    </rPh>
    <rPh sb="21" eb="23">
      <t>ユウショク</t>
    </rPh>
    <phoneticPr fontId="2"/>
  </si>
  <si>
    <t>献立表　　　一般食（軽費老人ホームでの喜寿のお祝い弁当）　</t>
    <rPh sb="0" eb="2">
      <t>コンダテ</t>
    </rPh>
    <rPh sb="2" eb="3">
      <t>ヒョウ</t>
    </rPh>
    <rPh sb="6" eb="8">
      <t>イッパン</t>
    </rPh>
    <rPh sb="8" eb="9">
      <t>ショク</t>
    </rPh>
    <rPh sb="10" eb="12">
      <t>ケイヒ</t>
    </rPh>
    <rPh sb="12" eb="14">
      <t>ロウジン</t>
    </rPh>
    <rPh sb="19" eb="21">
      <t>キジュ</t>
    </rPh>
    <rPh sb="23" eb="24">
      <t>イワ</t>
    </rPh>
    <rPh sb="25" eb="27">
      <t>ベントウ</t>
    </rPh>
    <phoneticPr fontId="2"/>
  </si>
  <si>
    <t>第14回　治療食等献立・調理技術コンテスト</t>
    <rPh sb="0" eb="1">
      <t>ダイ</t>
    </rPh>
    <rPh sb="3" eb="4">
      <t>カイ</t>
    </rPh>
    <rPh sb="5" eb="6">
      <t>オサム</t>
    </rPh>
    <rPh sb="6" eb="7">
      <t>リョウ</t>
    </rPh>
    <rPh sb="7" eb="8">
      <t>ショク</t>
    </rPh>
    <rPh sb="8" eb="9">
      <t>トウ</t>
    </rPh>
    <rPh sb="9" eb="11">
      <t>コンダテ</t>
    </rPh>
    <rPh sb="12" eb="14">
      <t>チョウリ</t>
    </rPh>
    <rPh sb="14" eb="16">
      <t>ギジュツ</t>
    </rPh>
    <phoneticPr fontId="2"/>
  </si>
  <si>
    <t>献立表　　　行事食（院内保育園でのお誕生会）　</t>
    <rPh sb="0" eb="2">
      <t>コンダテ</t>
    </rPh>
    <rPh sb="2" eb="3">
      <t>ヒョウ</t>
    </rPh>
    <rPh sb="6" eb="8">
      <t>ギョウジ</t>
    </rPh>
    <rPh sb="8" eb="9">
      <t>ショク</t>
    </rPh>
    <rPh sb="9" eb="10">
      <t>イッショク</t>
    </rPh>
    <rPh sb="10" eb="12">
      <t>インナイ</t>
    </rPh>
    <rPh sb="12" eb="15">
      <t>ホイクエン</t>
    </rPh>
    <rPh sb="18" eb="20">
      <t>タンジョウ</t>
    </rPh>
    <rPh sb="20" eb="21">
      <t>カイ</t>
    </rPh>
    <phoneticPr fontId="2"/>
  </si>
  <si>
    <t>昼　食</t>
    <rPh sb="0" eb="1">
      <t>ヒル</t>
    </rPh>
    <rPh sb="2" eb="3">
      <t>ショク</t>
    </rPh>
    <phoneticPr fontId="2"/>
  </si>
  <si>
    <t>成分表参照</t>
    <rPh sb="0" eb="3">
      <t>セイブンヒョウ</t>
    </rPh>
    <rPh sb="3" eb="5">
      <t>サンショウ</t>
    </rPh>
    <phoneticPr fontId="2"/>
  </si>
  <si>
    <t>7訂</t>
  </si>
  <si>
    <t>商品　</t>
  </si>
  <si>
    <t>10313</t>
  </si>
  <si>
    <t>10030</t>
  </si>
  <si>
    <t>01026A</t>
  </si>
  <si>
    <t>13003B</t>
  </si>
  <si>
    <t>13003A</t>
  </si>
  <si>
    <t>10100A</t>
  </si>
  <si>
    <t>01026B</t>
  </si>
  <si>
    <t>01063A</t>
  </si>
  <si>
    <t>01063B</t>
  </si>
  <si>
    <t>01067A</t>
  </si>
  <si>
    <t>01067B</t>
  </si>
  <si>
    <t>01128</t>
  </si>
  <si>
    <t>02003A</t>
  </si>
  <si>
    <t>02003B</t>
  </si>
  <si>
    <t>02012A</t>
  </si>
  <si>
    <t>02012B</t>
  </si>
  <si>
    <t>02020</t>
  </si>
  <si>
    <t>02039A</t>
  </si>
  <si>
    <t>02039B</t>
  </si>
  <si>
    <t>03024</t>
  </si>
  <si>
    <t>04047</t>
  </si>
  <si>
    <t>05040</t>
  </si>
  <si>
    <t>05005</t>
  </si>
  <si>
    <t>05014</t>
  </si>
  <si>
    <t>05009</t>
  </si>
  <si>
    <t>05011</t>
  </si>
  <si>
    <t>05018A</t>
  </si>
  <si>
    <t>05018B</t>
  </si>
  <si>
    <t>05018C</t>
  </si>
  <si>
    <t>05018D</t>
  </si>
  <si>
    <t>06036</t>
  </si>
  <si>
    <t>06060</t>
  </si>
  <si>
    <t>06067A</t>
  </si>
  <si>
    <t>06067B</t>
  </si>
  <si>
    <t>06095A</t>
  </si>
  <si>
    <t>06095B</t>
  </si>
  <si>
    <t>06104A</t>
  </si>
  <si>
    <t>06104B</t>
  </si>
  <si>
    <t>06128</t>
  </si>
  <si>
    <t>06132A</t>
  </si>
  <si>
    <t>06132B</t>
  </si>
  <si>
    <t>06139A</t>
  </si>
  <si>
    <t>06139B</t>
  </si>
  <si>
    <t>06187</t>
  </si>
  <si>
    <t>06191</t>
  </si>
  <si>
    <t>06202</t>
  </si>
  <si>
    <t>06236</t>
  </si>
  <si>
    <t>06243</t>
  </si>
  <si>
    <t>06310</t>
  </si>
  <si>
    <t>06318</t>
  </si>
  <si>
    <t>06095C</t>
  </si>
  <si>
    <t>06095D</t>
  </si>
  <si>
    <t>07012A</t>
  </si>
  <si>
    <t>07012B</t>
  </si>
  <si>
    <t>07023A</t>
  </si>
  <si>
    <t>07023B</t>
  </si>
  <si>
    <t>07024</t>
  </si>
  <si>
    <t>07092</t>
  </si>
  <si>
    <t>07132</t>
  </si>
  <si>
    <t>07135</t>
  </si>
  <si>
    <t>07174</t>
  </si>
  <si>
    <t>07142A</t>
  </si>
  <si>
    <t>07142B</t>
  </si>
  <si>
    <t>07153</t>
  </si>
  <si>
    <t>07156</t>
  </si>
  <si>
    <t>08003</t>
  </si>
  <si>
    <t>08039</t>
  </si>
  <si>
    <t>08020</t>
  </si>
  <si>
    <t>09004A</t>
  </si>
  <si>
    <t>09004B</t>
  </si>
  <si>
    <t>09020</t>
  </si>
  <si>
    <t>09022</t>
  </si>
  <si>
    <t>09028A</t>
  </si>
  <si>
    <t>09028B</t>
  </si>
  <si>
    <t>09053</t>
  </si>
  <si>
    <t>09033</t>
  </si>
  <si>
    <t>09034</t>
  </si>
  <si>
    <t>09040</t>
  </si>
  <si>
    <t>09047</t>
  </si>
  <si>
    <t>10003</t>
  </si>
  <si>
    <t>10016</t>
  </si>
  <si>
    <t>10045</t>
  </si>
  <si>
    <t>10051</t>
  </si>
  <si>
    <t>10055</t>
  </si>
  <si>
    <t>10070</t>
  </si>
  <si>
    <t>10091</t>
  </si>
  <si>
    <t>10100B</t>
  </si>
  <si>
    <t>10109</t>
  </si>
  <si>
    <t>10134</t>
  </si>
  <si>
    <t>10151</t>
  </si>
  <si>
    <t>10171</t>
  </si>
  <si>
    <t>10173</t>
  </si>
  <si>
    <t>10180</t>
  </si>
  <si>
    <t>10190</t>
  </si>
  <si>
    <t>10199</t>
  </si>
  <si>
    <t>10200</t>
  </si>
  <si>
    <t>10202</t>
  </si>
  <si>
    <t>10204</t>
  </si>
  <si>
    <t>10210</t>
  </si>
  <si>
    <t>10241</t>
  </si>
  <si>
    <t>10245</t>
  </si>
  <si>
    <t>10263</t>
  </si>
  <si>
    <t>10272</t>
  </si>
  <si>
    <t>10283</t>
  </si>
  <si>
    <t>10312A</t>
  </si>
  <si>
    <t>10312B</t>
  </si>
  <si>
    <t>10329</t>
  </si>
  <si>
    <t>10330</t>
  </si>
  <si>
    <t>10415A</t>
  </si>
  <si>
    <t>10415B</t>
  </si>
  <si>
    <t>10415C</t>
  </si>
  <si>
    <t>10415D</t>
  </si>
  <si>
    <t>10417</t>
  </si>
  <si>
    <t>10342</t>
  </si>
  <si>
    <t>10376</t>
  </si>
  <si>
    <t>10379</t>
  </si>
  <si>
    <t>10381</t>
  </si>
  <si>
    <t>10383</t>
  </si>
  <si>
    <t>10384</t>
  </si>
  <si>
    <t>10385</t>
  </si>
  <si>
    <t>10386</t>
  </si>
  <si>
    <t>10387</t>
  </si>
  <si>
    <t>11030</t>
  </si>
  <si>
    <t>11047</t>
  </si>
  <si>
    <t>11059</t>
  </si>
  <si>
    <t>11064</t>
  </si>
  <si>
    <t>11074</t>
  </si>
  <si>
    <t>11075</t>
  </si>
  <si>
    <t>11085</t>
  </si>
  <si>
    <t>11089</t>
  </si>
  <si>
    <t>11145</t>
  </si>
  <si>
    <t>11149</t>
  </si>
  <si>
    <t>11154</t>
  </si>
  <si>
    <t>11162</t>
  </si>
  <si>
    <t>11163</t>
  </si>
  <si>
    <t>11176</t>
  </si>
  <si>
    <t>11183</t>
  </si>
  <si>
    <t>11186A</t>
  </si>
  <si>
    <t>11186B</t>
  </si>
  <si>
    <t>11189</t>
  </si>
  <si>
    <t>11195</t>
  </si>
  <si>
    <t>11198</t>
  </si>
  <si>
    <t>11219A</t>
  </si>
  <si>
    <t>11220A</t>
  </si>
  <si>
    <t>11221A</t>
  </si>
  <si>
    <t>11224</t>
  </si>
  <si>
    <t>11227</t>
  </si>
  <si>
    <t>11220B</t>
  </si>
  <si>
    <t>11219B</t>
  </si>
  <si>
    <t>11221B</t>
  </si>
  <si>
    <t>11232</t>
  </si>
  <si>
    <t>12003</t>
  </si>
  <si>
    <t>12004</t>
  </si>
  <si>
    <t>12017</t>
  </si>
  <si>
    <t>12018</t>
  </si>
  <si>
    <t>12005</t>
  </si>
  <si>
    <t>13005</t>
  </si>
  <si>
    <t>13010</t>
  </si>
  <si>
    <t>13014</t>
  </si>
  <si>
    <t>13019</t>
  </si>
  <si>
    <t>13025</t>
  </si>
  <si>
    <t>13028</t>
  </si>
  <si>
    <t>13033</t>
  </si>
  <si>
    <t>13035</t>
  </si>
  <si>
    <t>13038</t>
  </si>
  <si>
    <t>13036A</t>
  </si>
  <si>
    <t>13036B</t>
  </si>
  <si>
    <t>13040</t>
  </si>
  <si>
    <t>14001</t>
  </si>
  <si>
    <t>14002</t>
  </si>
  <si>
    <t>14006</t>
  </si>
  <si>
    <t>14017</t>
  </si>
  <si>
    <t>14018</t>
  </si>
  <si>
    <t>14029A</t>
  </si>
  <si>
    <t>14029B</t>
  </si>
  <si>
    <t>15074</t>
  </si>
  <si>
    <t>15002</t>
  </si>
  <si>
    <t>16010</t>
  </si>
  <si>
    <t>16011</t>
  </si>
  <si>
    <t>16023</t>
  </si>
  <si>
    <t>16025</t>
  </si>
  <si>
    <t>16046</t>
  </si>
  <si>
    <t>16048</t>
  </si>
  <si>
    <t>17001</t>
  </si>
  <si>
    <t>17002</t>
  </si>
  <si>
    <t>17004</t>
  </si>
  <si>
    <t>17007</t>
  </si>
  <si>
    <t>17008</t>
  </si>
  <si>
    <t>17030</t>
  </si>
  <si>
    <t>17012</t>
  </si>
  <si>
    <t>17015</t>
  </si>
  <si>
    <t>17091</t>
  </si>
  <si>
    <t>17018A</t>
  </si>
  <si>
    <t>17018B</t>
  </si>
  <si>
    <t>17017A</t>
  </si>
  <si>
    <t>17017B</t>
  </si>
  <si>
    <t>17110</t>
  </si>
  <si>
    <t>17020</t>
  </si>
  <si>
    <t>17028</t>
  </si>
  <si>
    <t>17027</t>
  </si>
  <si>
    <t>17031</t>
  </si>
  <si>
    <t>17034</t>
  </si>
  <si>
    <t>17036</t>
  </si>
  <si>
    <t>17038</t>
  </si>
  <si>
    <t>17039A</t>
  </si>
  <si>
    <t>17039B</t>
  </si>
  <si>
    <t>17040</t>
  </si>
  <si>
    <t>17042</t>
  </si>
  <si>
    <t>17045</t>
  </si>
  <si>
    <t>17046</t>
  </si>
  <si>
    <t>17051</t>
  </si>
  <si>
    <t>17057</t>
  </si>
  <si>
    <t>17061</t>
  </si>
  <si>
    <t>17063</t>
  </si>
  <si>
    <t>17064</t>
  </si>
  <si>
    <t>17067</t>
  </si>
  <si>
    <t>17073</t>
  </si>
  <si>
    <t>17080</t>
  </si>
  <si>
    <t>17076</t>
  </si>
  <si>
    <t>17069</t>
  </si>
  <si>
    <t>17058</t>
  </si>
  <si>
    <t>17081</t>
  </si>
  <si>
    <t>17084</t>
  </si>
  <si>
    <t>17086</t>
  </si>
  <si>
    <t>17093</t>
  </si>
  <si>
    <t>17105</t>
  </si>
  <si>
    <t>17119</t>
  </si>
  <si>
    <t>18004</t>
  </si>
  <si>
    <t>18006</t>
  </si>
  <si>
    <t>18009</t>
  </si>
  <si>
    <t>18012</t>
  </si>
  <si>
    <t>18013</t>
  </si>
  <si>
    <t>18015A</t>
  </si>
  <si>
    <t>18015B</t>
  </si>
  <si>
    <t>18016</t>
  </si>
  <si>
    <t>20001</t>
  </si>
  <si>
    <t>20002</t>
  </si>
  <si>
    <t>20003</t>
  </si>
  <si>
    <t>20004</t>
  </si>
  <si>
    <t>20005</t>
  </si>
  <si>
    <t>20006</t>
  </si>
  <si>
    <t>20007</t>
  </si>
  <si>
    <t>20009</t>
  </si>
  <si>
    <t>20010A</t>
  </si>
  <si>
    <t>20010B</t>
  </si>
  <si>
    <t>20010C</t>
  </si>
  <si>
    <t>20011A</t>
  </si>
  <si>
    <t>20011B</t>
  </si>
  <si>
    <t>20011C</t>
  </si>
  <si>
    <t>20012A</t>
  </si>
  <si>
    <t>20012B</t>
  </si>
  <si>
    <t>20013</t>
  </si>
  <si>
    <t>LFCD</t>
    <phoneticPr fontId="2"/>
  </si>
  <si>
    <t>06178</t>
    <phoneticPr fontId="2"/>
  </si>
  <si>
    <t>09045</t>
    <phoneticPr fontId="2"/>
  </si>
  <si>
    <t>わかめ-湯通し塩蔵</t>
    <rPh sb="4" eb="6">
      <t>ユドオ</t>
    </rPh>
    <rPh sb="7" eb="9">
      <t>エンゾウ</t>
    </rPh>
    <phoneticPr fontId="2"/>
  </si>
  <si>
    <t>冷）ふっくら切身骨なしさんま　</t>
    <rPh sb="0" eb="1">
      <t>レイ</t>
    </rPh>
    <phoneticPr fontId="2"/>
  </si>
  <si>
    <t>200g（固形120ｇ）</t>
    <rPh sb="5" eb="7">
      <t>コケイ</t>
    </rPh>
    <phoneticPr fontId="2"/>
  </si>
  <si>
    <t>16037</t>
    <phoneticPr fontId="2"/>
  </si>
  <si>
    <t>16044</t>
    <phoneticPr fontId="2"/>
  </si>
  <si>
    <t>みずな-葉、生</t>
    <rPh sb="4" eb="5">
      <t>ハ</t>
    </rPh>
    <rPh sb="6" eb="7">
      <t>ナマ</t>
    </rPh>
    <phoneticPr fontId="2"/>
  </si>
  <si>
    <t>固285g</t>
    <phoneticPr fontId="2"/>
  </si>
  <si>
    <t>1000ml</t>
    <phoneticPr fontId="2"/>
  </si>
  <si>
    <t>454728</t>
    <phoneticPr fontId="2"/>
  </si>
  <si>
    <t>455572</t>
    <phoneticPr fontId="2"/>
  </si>
  <si>
    <t>455565</t>
    <phoneticPr fontId="2"/>
  </si>
  <si>
    <t>20000</t>
    <phoneticPr fontId="2"/>
  </si>
  <si>
    <t>271196</t>
    <phoneticPr fontId="2"/>
  </si>
  <si>
    <t>常温）サンドイッチホワイト</t>
    <rPh sb="0" eb="2">
      <t>ジョウオン</t>
    </rPh>
    <phoneticPr fontId="2"/>
  </si>
  <si>
    <t>６枚切</t>
    <rPh sb="1" eb="2">
      <t>マイ</t>
    </rPh>
    <rPh sb="2" eb="3">
      <t>ギ</t>
    </rPh>
    <phoneticPr fontId="2"/>
  </si>
  <si>
    <t>常温）みんなの食パンＡＮＮ</t>
    <rPh sb="0" eb="2">
      <t>ジョウオン</t>
    </rPh>
    <rPh sb="7" eb="8">
      <t>ショク</t>
    </rPh>
    <phoneticPr fontId="2"/>
  </si>
  <si>
    <t>308137</t>
    <phoneticPr fontId="2"/>
  </si>
  <si>
    <t>308144</t>
    <phoneticPr fontId="2"/>
  </si>
  <si>
    <t>カレーライス</t>
    <phoneticPr fontId="2"/>
  </si>
  <si>
    <t>01083</t>
    <phoneticPr fontId="2"/>
  </si>
  <si>
    <t>02017</t>
    <phoneticPr fontId="2"/>
  </si>
  <si>
    <t>06212</t>
    <phoneticPr fontId="2"/>
  </si>
  <si>
    <t>○</t>
    <phoneticPr fontId="2"/>
  </si>
  <si>
    <t>スペシャルカレースパイス</t>
    <phoneticPr fontId="2"/>
  </si>
  <si>
    <t>演出用</t>
    <rPh sb="0" eb="3">
      <t>エンシュツヨウ</t>
    </rPh>
    <phoneticPr fontId="2"/>
  </si>
  <si>
    <t>メッセージカード</t>
    <phoneticPr fontId="2"/>
  </si>
  <si>
    <t>人参</t>
    <phoneticPr fontId="2"/>
  </si>
  <si>
    <t>人参</t>
    <phoneticPr fontId="2"/>
  </si>
  <si>
    <t>冬瓜</t>
    <rPh sb="0" eb="2">
      <t>トウガン</t>
    </rPh>
    <phoneticPr fontId="2"/>
  </si>
  <si>
    <t>南瓜　</t>
    <phoneticPr fontId="2"/>
  </si>
  <si>
    <t>かぶ葉付き</t>
    <phoneticPr fontId="2"/>
  </si>
  <si>
    <t>15086A</t>
    <phoneticPr fontId="2"/>
  </si>
  <si>
    <t>15086B</t>
    <phoneticPr fontId="2"/>
  </si>
  <si>
    <t>プリンミックスＵ（素のみ）</t>
    <rPh sb="9" eb="10">
      <t>モト</t>
    </rPh>
    <phoneticPr fontId="2"/>
  </si>
  <si>
    <t>カスタードプリン(カラメルシロップ分）</t>
    <rPh sb="17" eb="18">
      <t>ブン</t>
    </rPh>
    <phoneticPr fontId="2"/>
  </si>
  <si>
    <t>カスタードプリン(プリン本体分）</t>
    <phoneticPr fontId="2"/>
  </si>
  <si>
    <t>ｿｰｽ30gX3</t>
  </si>
  <si>
    <t>素150gX3</t>
    <phoneticPr fontId="2"/>
  </si>
  <si>
    <t>プリンミックスＵ（ソースのみ）</t>
    <phoneticPr fontId="2"/>
  </si>
  <si>
    <t>20008A</t>
    <phoneticPr fontId="2"/>
  </si>
  <si>
    <t>20008B</t>
    <phoneticPr fontId="2"/>
  </si>
  <si>
    <t>ババロリア　バニラ　(素のみ）</t>
    <rPh sb="11" eb="12">
      <t>モト</t>
    </rPh>
    <phoneticPr fontId="2"/>
  </si>
  <si>
    <t xml:space="preserve">75g×5袋 </t>
    <phoneticPr fontId="2"/>
  </si>
  <si>
    <t>ババロリア　バニラ　(ｵﾚﾝｼﾞｿｰｽソースのみ）</t>
    <phoneticPr fontId="2"/>
  </si>
  <si>
    <t>25ｇ×5袋</t>
    <rPh sb="5" eb="6">
      <t>フクロ</t>
    </rPh>
    <phoneticPr fontId="2"/>
  </si>
  <si>
    <t>煎茶-浸出液</t>
  </si>
  <si>
    <t>紅茶-浸出液</t>
  </si>
  <si>
    <t>１ｇ単価</t>
    <rPh sb="2" eb="4">
      <t>タンカ</t>
    </rPh>
    <phoneticPr fontId="2"/>
  </si>
  <si>
    <t>2‐いも及びでんぷん類</t>
    <rPh sb="4" eb="5">
      <t>オヨ</t>
    </rPh>
    <rPh sb="10" eb="11">
      <t>ルイ</t>
    </rPh>
    <phoneticPr fontId="2"/>
  </si>
  <si>
    <t>3-砂糖及び甘味類</t>
    <rPh sb="1" eb="3">
      <t>サトウ</t>
    </rPh>
    <rPh sb="3" eb="4">
      <t>オヨ</t>
    </rPh>
    <rPh sb="5" eb="7">
      <t>カンミ</t>
    </rPh>
    <rPh sb="7" eb="8">
      <t>ルイ</t>
    </rPh>
    <phoneticPr fontId="2"/>
  </si>
  <si>
    <t>1-穀類</t>
    <rPh sb="2" eb="4">
      <t>コクルイ</t>
    </rPh>
    <phoneticPr fontId="2"/>
  </si>
  <si>
    <t>4-豆類</t>
    <rPh sb="2" eb="4">
      <t>マメルイ</t>
    </rPh>
    <phoneticPr fontId="2"/>
  </si>
  <si>
    <t>5-種実類</t>
    <rPh sb="2" eb="3">
      <t>タネ</t>
    </rPh>
    <rPh sb="3" eb="4">
      <t>ミ</t>
    </rPh>
    <rPh sb="4" eb="5">
      <t>ルイ</t>
    </rPh>
    <phoneticPr fontId="2"/>
  </si>
  <si>
    <t>6-野菜類</t>
    <rPh sb="1" eb="4">
      <t>ヤサイルイ</t>
    </rPh>
    <phoneticPr fontId="2"/>
  </si>
  <si>
    <t>7-果実類</t>
    <rPh sb="2" eb="4">
      <t>カジツ</t>
    </rPh>
    <rPh sb="4" eb="5">
      <t>ルイ</t>
    </rPh>
    <phoneticPr fontId="2"/>
  </si>
  <si>
    <t>8-きのこ類</t>
    <rPh sb="5" eb="6">
      <t>ルイ</t>
    </rPh>
    <phoneticPr fontId="2"/>
  </si>
  <si>
    <t>9-藻類</t>
    <rPh sb="2" eb="3">
      <t>モ</t>
    </rPh>
    <rPh sb="3" eb="4">
      <t>ルイ</t>
    </rPh>
    <phoneticPr fontId="2"/>
  </si>
  <si>
    <t>10-魚介類</t>
    <rPh sb="3" eb="6">
      <t>ギョカイルイ</t>
    </rPh>
    <phoneticPr fontId="2"/>
  </si>
  <si>
    <t>11-肉類</t>
    <rPh sb="3" eb="5">
      <t>ニクルイ</t>
    </rPh>
    <phoneticPr fontId="2"/>
  </si>
  <si>
    <t>12-卵類</t>
    <rPh sb="3" eb="4">
      <t>タマゴ</t>
    </rPh>
    <rPh sb="4" eb="5">
      <t>ルイ</t>
    </rPh>
    <phoneticPr fontId="2"/>
  </si>
  <si>
    <t>13-乳類</t>
    <rPh sb="3" eb="4">
      <t>ニュウ</t>
    </rPh>
    <rPh sb="4" eb="5">
      <t>ルイ</t>
    </rPh>
    <phoneticPr fontId="2"/>
  </si>
  <si>
    <t>14-油脂類</t>
    <rPh sb="3" eb="5">
      <t>ユシ</t>
    </rPh>
    <rPh sb="5" eb="6">
      <t>ルイ</t>
    </rPh>
    <phoneticPr fontId="2"/>
  </si>
  <si>
    <t>16‐嗜好飲料類</t>
    <rPh sb="3" eb="5">
      <t>シコウ</t>
    </rPh>
    <rPh sb="5" eb="7">
      <t>インリョウ</t>
    </rPh>
    <rPh sb="7" eb="8">
      <t>ルイ</t>
    </rPh>
    <phoneticPr fontId="2"/>
  </si>
  <si>
    <t>15-菓子類</t>
    <rPh sb="3" eb="5">
      <t>カシ</t>
    </rPh>
    <rPh sb="5" eb="6">
      <t>ルイ</t>
    </rPh>
    <phoneticPr fontId="2"/>
  </si>
  <si>
    <t>17-調味料及び香辛料類</t>
    <rPh sb="3" eb="6">
      <t>チョウミリョウ</t>
    </rPh>
    <rPh sb="6" eb="7">
      <t>オヨ</t>
    </rPh>
    <rPh sb="8" eb="11">
      <t>コウシンリョウ</t>
    </rPh>
    <rPh sb="11" eb="12">
      <t>ルイ</t>
    </rPh>
    <phoneticPr fontId="2"/>
  </si>
  <si>
    <t>18-調理加工食品類</t>
    <rPh sb="3" eb="5">
      <t>チョウリ</t>
    </rPh>
    <rPh sb="5" eb="7">
      <t>カコウ</t>
    </rPh>
    <rPh sb="7" eb="9">
      <t>ショクヒン</t>
    </rPh>
    <rPh sb="9" eb="10">
      <t>ルイ</t>
    </rPh>
    <phoneticPr fontId="2"/>
  </si>
  <si>
    <t>20-その他</t>
    <rPh sb="4" eb="5">
      <t>ホカ</t>
    </rPh>
    <phoneticPr fontId="2"/>
  </si>
  <si>
    <t>10415E</t>
    <phoneticPr fontId="2"/>
  </si>
  <si>
    <t>10415E</t>
    <phoneticPr fontId="2"/>
  </si>
  <si>
    <t>冷)　輸入　豚ロース</t>
    <rPh sb="0" eb="1">
      <t>レイ</t>
    </rPh>
    <rPh sb="3" eb="5">
      <t>ユニュウ</t>
    </rPh>
    <rPh sb="6" eb="7">
      <t>ブタ</t>
    </rPh>
    <phoneticPr fontId="2"/>
  </si>
  <si>
    <t>冷)　輸入　豚もも</t>
    <rPh sb="0" eb="1">
      <t>レイ</t>
    </rPh>
    <rPh sb="3" eb="5">
      <t>ユニュウ</t>
    </rPh>
    <rPh sb="6" eb="7">
      <t>ブタ</t>
    </rPh>
    <phoneticPr fontId="2"/>
  </si>
  <si>
    <t>冷)　ブラジル産鶏モモ　皮なし</t>
    <rPh sb="0" eb="1">
      <t>レイ</t>
    </rPh>
    <rPh sb="7" eb="8">
      <t>サン</t>
    </rPh>
    <rPh sb="8" eb="9">
      <t>トリ</t>
    </rPh>
    <rPh sb="12" eb="13">
      <t>カワ</t>
    </rPh>
    <phoneticPr fontId="2"/>
  </si>
  <si>
    <t>冷)　鶏むね 皮なし 挽肉</t>
    <rPh sb="0" eb="1">
      <t>レイ</t>
    </rPh>
    <rPh sb="3" eb="4">
      <t>トリ</t>
    </rPh>
    <rPh sb="7" eb="8">
      <t>カワ</t>
    </rPh>
    <rPh sb="11" eb="13">
      <t>ヒキニク</t>
    </rPh>
    <phoneticPr fontId="2"/>
  </si>
  <si>
    <t>冷)　鶏むね 皮つき 挽肉</t>
    <rPh sb="0" eb="1">
      <t>レイ</t>
    </rPh>
    <rPh sb="3" eb="4">
      <t>トリ</t>
    </rPh>
    <rPh sb="7" eb="8">
      <t>カワ</t>
    </rPh>
    <rPh sb="11" eb="13">
      <t>ヒキニク</t>
    </rPh>
    <phoneticPr fontId="2"/>
  </si>
  <si>
    <t>冷)　鶏モモ　皮つき 挽肉</t>
    <rPh sb="0" eb="1">
      <t>レイ</t>
    </rPh>
    <rPh sb="3" eb="4">
      <t>トリ</t>
    </rPh>
    <rPh sb="7" eb="8">
      <t>カワ</t>
    </rPh>
    <rPh sb="11" eb="13">
      <t>ヒキニク</t>
    </rPh>
    <phoneticPr fontId="2"/>
  </si>
  <si>
    <t>冷)　国内産鶏レバー</t>
    <rPh sb="0" eb="1">
      <t>レイ</t>
    </rPh>
    <rPh sb="3" eb="6">
      <t>コクナイサン</t>
    </rPh>
    <phoneticPr fontId="2"/>
  </si>
  <si>
    <t>加工指定可能 10g単位　※加工種類別紙参照</t>
    <rPh sb="14" eb="16">
      <t>カコウ</t>
    </rPh>
    <rPh sb="16" eb="18">
      <t>シュルイ</t>
    </rPh>
    <rPh sb="18" eb="20">
      <t>ベッシ</t>
    </rPh>
    <rPh sb="20" eb="22">
      <t>サンショウ</t>
    </rPh>
    <phoneticPr fontId="2"/>
  </si>
  <si>
    <t>（注）食品の単価は、全て税込表示です。</t>
    <rPh sb="1" eb="2">
      <t>チュウ</t>
    </rPh>
    <rPh sb="3" eb="5">
      <t>ショクヒン</t>
    </rPh>
    <rPh sb="6" eb="8">
      <t>タンカ</t>
    </rPh>
    <rPh sb="10" eb="11">
      <t>スベ</t>
    </rPh>
    <rPh sb="12" eb="14">
      <t>ゼイコミ</t>
    </rPh>
    <rPh sb="14" eb="16">
      <t>ヒョウジ</t>
    </rPh>
    <phoneticPr fontId="2"/>
  </si>
  <si>
    <t>第14回治療食等献立・調理技術コンテスト　食品価格表</t>
    <rPh sb="0" eb="1">
      <t>ダイ</t>
    </rPh>
    <rPh sb="3" eb="4">
      <t>カイ</t>
    </rPh>
    <rPh sb="4" eb="6">
      <t>チリョウ</t>
    </rPh>
    <rPh sb="6" eb="7">
      <t>ショク</t>
    </rPh>
    <rPh sb="7" eb="8">
      <t>トウ</t>
    </rPh>
    <rPh sb="8" eb="10">
      <t>コンダテ</t>
    </rPh>
    <rPh sb="11" eb="13">
      <t>チョウリ</t>
    </rPh>
    <rPh sb="13" eb="15">
      <t>ギジュツ</t>
    </rPh>
    <rPh sb="21" eb="23">
      <t>ショクヒン</t>
    </rPh>
    <rPh sb="23" eb="25">
      <t>カカク</t>
    </rPh>
    <rPh sb="25" eb="26">
      <t>ヒョウ</t>
    </rPh>
    <phoneticPr fontId="2"/>
  </si>
  <si>
    <t>75g×5袋 　　※ソースとセットの商品です。</t>
    <rPh sb="18" eb="20">
      <t>ショウヒン</t>
    </rPh>
    <phoneticPr fontId="2"/>
  </si>
  <si>
    <t>ババロリア　バニラ　(ｵﾚﾝｼﾞｿｰｽのみ）</t>
    <phoneticPr fontId="2"/>
  </si>
  <si>
    <t>素150gX3　※ソースとセットの商品です。</t>
    <rPh sb="17" eb="19">
      <t>ショウヒン</t>
    </rPh>
    <phoneticPr fontId="2"/>
  </si>
  <si>
    <t>簡易表示用食 品 名</t>
    <rPh sb="0" eb="2">
      <t>カンイ</t>
    </rPh>
    <rPh sb="2" eb="5">
      <t>ヒョウジヨウ</t>
    </rPh>
    <rPh sb="5" eb="8">
      <t>ショクヒン</t>
    </rPh>
    <rPh sb="9" eb="10">
      <t>メイ</t>
    </rPh>
    <phoneticPr fontId="2"/>
  </si>
  <si>
    <t>薄力粉</t>
    <phoneticPr fontId="2"/>
  </si>
  <si>
    <t>ホットケーキミックス</t>
    <phoneticPr fontId="2"/>
  </si>
  <si>
    <t>天ぷら粉</t>
    <phoneticPr fontId="2"/>
  </si>
  <si>
    <t>常温）食パン</t>
    <rPh sb="0" eb="2">
      <t>ジョウオン</t>
    </rPh>
    <rPh sb="3" eb="4">
      <t>ショク</t>
    </rPh>
    <phoneticPr fontId="2"/>
  </si>
  <si>
    <t>冷）強ごしラーメン</t>
    <rPh sb="0" eb="1">
      <t>レイ</t>
    </rPh>
    <phoneticPr fontId="2"/>
  </si>
  <si>
    <t>乾）刻み庄内麩</t>
    <rPh sb="0" eb="1">
      <t>カン</t>
    </rPh>
    <phoneticPr fontId="2"/>
  </si>
  <si>
    <t>乾）スパゲティ</t>
    <rPh sb="0" eb="1">
      <t>カン</t>
    </rPh>
    <phoneticPr fontId="2"/>
  </si>
  <si>
    <t>冷）麺伝旨そば</t>
    <rPh sb="2" eb="3">
      <t>メン</t>
    </rPh>
    <rPh sb="3" eb="4">
      <t>デン</t>
    </rPh>
    <rPh sb="4" eb="5">
      <t>ウマ</t>
    </rPh>
    <phoneticPr fontId="2"/>
  </si>
  <si>
    <t>マッシュポテト</t>
    <phoneticPr fontId="2"/>
  </si>
  <si>
    <t>粉状加工黒糖</t>
    <phoneticPr fontId="2"/>
  </si>
  <si>
    <t>無調整豆乳</t>
    <phoneticPr fontId="2"/>
  </si>
  <si>
    <t>アーモンドロースト</t>
    <phoneticPr fontId="2"/>
  </si>
  <si>
    <t>銀杏水煮</t>
    <phoneticPr fontId="2"/>
  </si>
  <si>
    <t>栗甘露煮</t>
    <phoneticPr fontId="2"/>
  </si>
  <si>
    <t>ねりごま白</t>
    <phoneticPr fontId="2"/>
  </si>
  <si>
    <t>ホワイトアスパラ</t>
    <phoneticPr fontId="2"/>
  </si>
  <si>
    <t>クレソン</t>
    <phoneticPr fontId="2"/>
  </si>
  <si>
    <t>しょうが</t>
    <phoneticPr fontId="2"/>
  </si>
  <si>
    <t>紅白生姜（はじかみ）</t>
    <phoneticPr fontId="2"/>
  </si>
  <si>
    <t>紅生姜千切　</t>
    <phoneticPr fontId="2"/>
  </si>
  <si>
    <t>甘酢生姜スライス　</t>
    <phoneticPr fontId="2"/>
  </si>
  <si>
    <t>セロリ</t>
    <phoneticPr fontId="2"/>
  </si>
  <si>
    <t>水煮ぜんまいロング　</t>
    <phoneticPr fontId="2"/>
  </si>
  <si>
    <t>切干大根　</t>
    <phoneticPr fontId="2"/>
  </si>
  <si>
    <t>たくあん</t>
    <phoneticPr fontId="2"/>
  </si>
  <si>
    <t>缶詰）クリームコーン　</t>
    <rPh sb="0" eb="2">
      <t>カンヅメ</t>
    </rPh>
    <phoneticPr fontId="2"/>
  </si>
  <si>
    <t>トマトＭ</t>
    <phoneticPr fontId="2"/>
  </si>
  <si>
    <t>冷）菜の花</t>
    <phoneticPr fontId="2"/>
  </si>
  <si>
    <t>にんにく</t>
    <phoneticPr fontId="2"/>
  </si>
  <si>
    <t>水煮ふきカット</t>
    <phoneticPr fontId="2"/>
  </si>
  <si>
    <t>冷）ブロッコリー</t>
    <phoneticPr fontId="2"/>
  </si>
  <si>
    <t>生）いちご</t>
    <rPh sb="0" eb="1">
      <t>ナマ</t>
    </rPh>
    <phoneticPr fontId="2"/>
  </si>
  <si>
    <t>梅干し</t>
    <rPh sb="0" eb="2">
      <t>ウメボ</t>
    </rPh>
    <phoneticPr fontId="2"/>
  </si>
  <si>
    <t>小梅　</t>
    <rPh sb="0" eb="2">
      <t>コウメ</t>
    </rPh>
    <phoneticPr fontId="2"/>
  </si>
  <si>
    <t>練り梅</t>
    <phoneticPr fontId="2"/>
  </si>
  <si>
    <t>オレンジジュース</t>
    <phoneticPr fontId="2"/>
  </si>
  <si>
    <t>グレープフルーツジュース</t>
    <phoneticPr fontId="2"/>
  </si>
  <si>
    <t>レッドチェリー枝付</t>
    <phoneticPr fontId="2"/>
  </si>
  <si>
    <t>洋梨ハーフ</t>
    <phoneticPr fontId="2"/>
  </si>
  <si>
    <t>パインスライス</t>
    <phoneticPr fontId="2"/>
  </si>
  <si>
    <t>ぶどう（デラウェア）</t>
    <phoneticPr fontId="2"/>
  </si>
  <si>
    <t>冷）マンゴーチャンク</t>
    <rPh sb="0" eb="1">
      <t>レイ</t>
    </rPh>
    <phoneticPr fontId="2"/>
  </si>
  <si>
    <t>白桃ハーフ</t>
    <phoneticPr fontId="2"/>
  </si>
  <si>
    <t>黄桃ハーフ</t>
    <phoneticPr fontId="2"/>
  </si>
  <si>
    <t>りんごジュース</t>
    <phoneticPr fontId="2"/>
  </si>
  <si>
    <t>缶詰）りんご四つ割</t>
    <rPh sb="0" eb="2">
      <t>カンヅメ</t>
    </rPh>
    <phoneticPr fontId="2"/>
  </si>
  <si>
    <t>レモン果汁</t>
    <phoneticPr fontId="2"/>
  </si>
  <si>
    <t>缶詰）フルーツカクテル</t>
    <phoneticPr fontId="2"/>
  </si>
  <si>
    <t>マッシュルームスライス</t>
    <phoneticPr fontId="2"/>
  </si>
  <si>
    <t>焼のり</t>
    <phoneticPr fontId="2"/>
  </si>
  <si>
    <t>日高だし昆布</t>
    <phoneticPr fontId="2"/>
  </si>
  <si>
    <t>ふじっ子（塩昆布）</t>
    <phoneticPr fontId="2"/>
  </si>
  <si>
    <t>あまのり佃煮</t>
    <phoneticPr fontId="2"/>
  </si>
  <si>
    <t>冷）千切りめかぶ</t>
    <phoneticPr fontId="2"/>
  </si>
  <si>
    <t>冷）骨切銀穴子フィレ</t>
    <rPh sb="2" eb="3">
      <t>ホネ</t>
    </rPh>
    <rPh sb="3" eb="4">
      <t>キ</t>
    </rPh>
    <rPh sb="4" eb="5">
      <t>ギン</t>
    </rPh>
    <phoneticPr fontId="2"/>
  </si>
  <si>
    <t>花かつお</t>
    <phoneticPr fontId="2"/>
  </si>
  <si>
    <t>冷）うなぎ蒲焼</t>
    <rPh sb="0" eb="1">
      <t>レイ</t>
    </rPh>
    <phoneticPr fontId="2"/>
  </si>
  <si>
    <t>冷）黄金カレイ骨取り切身　</t>
    <rPh sb="0" eb="1">
      <t>レイ</t>
    </rPh>
    <phoneticPr fontId="2"/>
  </si>
  <si>
    <t>冷）スモークサーモンスライス</t>
    <phoneticPr fontId="2"/>
  </si>
  <si>
    <t>冷）さば骨抜きフィレ</t>
    <rPh sb="0" eb="1">
      <t>レイ</t>
    </rPh>
    <rPh sb="4" eb="6">
      <t>ホネヌ</t>
    </rPh>
    <phoneticPr fontId="2"/>
  </si>
  <si>
    <t>冷）子持ちからふとししゃも</t>
    <phoneticPr fontId="2"/>
  </si>
  <si>
    <t>冷）真鯛フィレ</t>
    <rPh sb="0" eb="1">
      <t>レイ</t>
    </rPh>
    <rPh sb="2" eb="4">
      <t>マダイ</t>
    </rPh>
    <phoneticPr fontId="2"/>
  </si>
  <si>
    <t>冷）明太ばらこ</t>
    <rPh sb="0" eb="1">
      <t>レイ</t>
    </rPh>
    <phoneticPr fontId="2"/>
  </si>
  <si>
    <t>冷）ボイルホタテ</t>
    <rPh sb="0" eb="1">
      <t>レイ</t>
    </rPh>
    <phoneticPr fontId="2"/>
  </si>
  <si>
    <t>冷）ホタテ貝柱</t>
    <phoneticPr fontId="2"/>
  </si>
  <si>
    <t>小えび</t>
    <phoneticPr fontId="2"/>
  </si>
  <si>
    <t>冷）むきえび４Ｌ</t>
    <rPh sb="0" eb="1">
      <t>レイ</t>
    </rPh>
    <phoneticPr fontId="2"/>
  </si>
  <si>
    <t>冷）むきえび２Ｌ</t>
    <rPh sb="0" eb="1">
      <t>レイ</t>
    </rPh>
    <phoneticPr fontId="2"/>
  </si>
  <si>
    <t>冷）尾付伸ばし海老３Ｌ</t>
    <rPh sb="0" eb="1">
      <t>レイ</t>
    </rPh>
    <phoneticPr fontId="2"/>
  </si>
  <si>
    <t>冷）尾付伸ばし海老Ｌ</t>
    <rPh sb="0" eb="1">
      <t>レイ</t>
    </rPh>
    <phoneticPr fontId="2"/>
  </si>
  <si>
    <t>冷）開き蒸しエビ３Ｌ</t>
    <rPh sb="0" eb="1">
      <t>レイ</t>
    </rPh>
    <phoneticPr fontId="2"/>
  </si>
  <si>
    <t>冷）ロールイカ</t>
    <rPh sb="0" eb="1">
      <t>レイ</t>
    </rPh>
    <phoneticPr fontId="2"/>
  </si>
  <si>
    <t>かにかまスティック</t>
    <phoneticPr fontId="2"/>
  </si>
  <si>
    <t>冷）板付き蒲鉾（紅）</t>
    <rPh sb="0" eb="1">
      <t>レイ</t>
    </rPh>
    <phoneticPr fontId="2"/>
  </si>
  <si>
    <t>冷）つみれ　いわし</t>
    <rPh sb="0" eb="1">
      <t>レイ</t>
    </rPh>
    <phoneticPr fontId="2"/>
  </si>
  <si>
    <t>冷）なると（白）　</t>
    <phoneticPr fontId="2"/>
  </si>
  <si>
    <t>おさかなソーセージ</t>
    <phoneticPr fontId="2"/>
  </si>
  <si>
    <t>冷）北海道産　牛肩ロース</t>
    <rPh sb="0" eb="1">
      <t>レイ</t>
    </rPh>
    <rPh sb="2" eb="5">
      <t>ホッカイドウ</t>
    </rPh>
    <rPh sb="5" eb="6">
      <t>サン</t>
    </rPh>
    <rPh sb="7" eb="8">
      <t>ギュウ</t>
    </rPh>
    <rPh sb="8" eb="9">
      <t>カタ</t>
    </rPh>
    <phoneticPr fontId="2"/>
  </si>
  <si>
    <t>冷）北海道産　牛もも</t>
    <rPh sb="0" eb="1">
      <t>レイ</t>
    </rPh>
    <rPh sb="2" eb="5">
      <t>ホッカイドウ</t>
    </rPh>
    <rPh sb="5" eb="6">
      <t>サン</t>
    </rPh>
    <rPh sb="7" eb="8">
      <t>ウシ</t>
    </rPh>
    <phoneticPr fontId="2"/>
  </si>
  <si>
    <t>冷）北海道産　牛ヒレ</t>
    <rPh sb="0" eb="1">
      <t>レイ</t>
    </rPh>
    <rPh sb="2" eb="5">
      <t>ホッカイドウ</t>
    </rPh>
    <rPh sb="5" eb="6">
      <t>サン</t>
    </rPh>
    <rPh sb="7" eb="8">
      <t>ギュウ</t>
    </rPh>
    <phoneticPr fontId="2"/>
  </si>
  <si>
    <t>冷）北海道産牛肩ロース</t>
    <rPh sb="0" eb="1">
      <t>レイ</t>
    </rPh>
    <rPh sb="2" eb="5">
      <t>ホッカイドウ</t>
    </rPh>
    <rPh sb="5" eb="6">
      <t>サン</t>
    </rPh>
    <rPh sb="6" eb="7">
      <t>ギュウ</t>
    </rPh>
    <rPh sb="7" eb="8">
      <t>カタ</t>
    </rPh>
    <phoneticPr fontId="2"/>
  </si>
  <si>
    <t>冷）北海道産牛もも</t>
    <rPh sb="0" eb="1">
      <t>レイ</t>
    </rPh>
    <rPh sb="2" eb="4">
      <t>ホッカイ</t>
    </rPh>
    <rPh sb="4" eb="6">
      <t>ドウサン</t>
    </rPh>
    <rPh sb="6" eb="7">
      <t>ウシ</t>
    </rPh>
    <phoneticPr fontId="2"/>
  </si>
  <si>
    <t>冷）北海道産牛ヒレ</t>
    <rPh sb="0" eb="1">
      <t>レイ</t>
    </rPh>
    <rPh sb="2" eb="4">
      <t>ホッカイ</t>
    </rPh>
    <rPh sb="4" eb="6">
      <t>ドウサン</t>
    </rPh>
    <rPh sb="6" eb="7">
      <t>ギュウ</t>
    </rPh>
    <phoneticPr fontId="2"/>
  </si>
  <si>
    <t>冷蔵）ロースハムスライス　</t>
    <phoneticPr fontId="2"/>
  </si>
  <si>
    <t>冷蔵）ベーコンスライス　</t>
    <phoneticPr fontId="2"/>
  </si>
  <si>
    <t>冷）ポークウインナー　</t>
    <phoneticPr fontId="2"/>
  </si>
  <si>
    <t>冷）赤ウィンナー</t>
    <rPh sb="0" eb="1">
      <t>レイ</t>
    </rPh>
    <phoneticPr fontId="2"/>
  </si>
  <si>
    <t>冷）ポークフランク</t>
    <rPh sb="0" eb="1">
      <t>レイ</t>
    </rPh>
    <phoneticPr fontId="2"/>
  </si>
  <si>
    <t>冷）チャーシュースライス</t>
    <phoneticPr fontId="2"/>
  </si>
  <si>
    <t>冷）鶏むね　皮つき</t>
    <rPh sb="0" eb="1">
      <t>レイ</t>
    </rPh>
    <rPh sb="2" eb="3">
      <t>トリ</t>
    </rPh>
    <rPh sb="6" eb="7">
      <t>カワ</t>
    </rPh>
    <phoneticPr fontId="2"/>
  </si>
  <si>
    <t>冷）鶏むね　皮なし</t>
    <rPh sb="0" eb="1">
      <t>レイ</t>
    </rPh>
    <rPh sb="2" eb="3">
      <t>トリ</t>
    </rPh>
    <rPh sb="6" eb="7">
      <t>カワ</t>
    </rPh>
    <phoneticPr fontId="2"/>
  </si>
  <si>
    <t>冷）鶏モモ　皮つき</t>
    <rPh sb="0" eb="1">
      <t>レイ</t>
    </rPh>
    <rPh sb="2" eb="3">
      <t>トリ</t>
    </rPh>
    <rPh sb="6" eb="7">
      <t>カワ</t>
    </rPh>
    <phoneticPr fontId="2"/>
  </si>
  <si>
    <t>冷)　鶏モモ　皮なし</t>
    <rPh sb="0" eb="1">
      <t>レイ</t>
    </rPh>
    <rPh sb="3" eb="4">
      <t>トリ</t>
    </rPh>
    <rPh sb="7" eb="8">
      <t>カワ</t>
    </rPh>
    <phoneticPr fontId="2"/>
  </si>
  <si>
    <t>冷）筋なしささみ</t>
    <rPh sb="0" eb="1">
      <t>レイ</t>
    </rPh>
    <rPh sb="2" eb="3">
      <t>スジ</t>
    </rPh>
    <phoneticPr fontId="2"/>
  </si>
  <si>
    <t>冷)　鶏レバー</t>
    <rPh sb="0" eb="1">
      <t>レイ</t>
    </rPh>
    <rPh sb="3" eb="4">
      <t>トリ</t>
    </rPh>
    <phoneticPr fontId="2"/>
  </si>
  <si>
    <t>冷）錦糸卵シート</t>
    <phoneticPr fontId="2"/>
  </si>
  <si>
    <t>たまご豆腐</t>
    <phoneticPr fontId="2"/>
  </si>
  <si>
    <t>牛乳200ｍｌ</t>
    <phoneticPr fontId="2"/>
  </si>
  <si>
    <t>牛乳１Ｌ</t>
    <phoneticPr fontId="2"/>
  </si>
  <si>
    <t>温泉卵たれなし</t>
    <phoneticPr fontId="2"/>
  </si>
  <si>
    <t>低脂肪牛乳　</t>
    <phoneticPr fontId="2"/>
  </si>
  <si>
    <t>生クリーム</t>
    <phoneticPr fontId="2"/>
  </si>
  <si>
    <t>冷）ホイップ</t>
    <phoneticPr fontId="2"/>
  </si>
  <si>
    <t>ヨーグルト（プレーン）</t>
    <phoneticPr fontId="2"/>
  </si>
  <si>
    <t>カッテージチーズ</t>
    <phoneticPr fontId="2"/>
  </si>
  <si>
    <t>クリームチーズ</t>
    <phoneticPr fontId="2"/>
  </si>
  <si>
    <t>パルメザンチーズ　</t>
    <phoneticPr fontId="2"/>
  </si>
  <si>
    <t>さけるチーズプレーン</t>
    <phoneticPr fontId="2"/>
  </si>
  <si>
    <t>シュレッドチーズ</t>
    <phoneticPr fontId="2"/>
  </si>
  <si>
    <t>プロセスチーズ</t>
    <phoneticPr fontId="2"/>
  </si>
  <si>
    <t>オリーブオイル</t>
    <phoneticPr fontId="2"/>
  </si>
  <si>
    <t>有塩バター</t>
    <phoneticPr fontId="2"/>
  </si>
  <si>
    <t>マーガリン</t>
    <phoneticPr fontId="2"/>
  </si>
  <si>
    <t>マーガリン小袋</t>
    <phoneticPr fontId="2"/>
  </si>
  <si>
    <t>プリンミックス（素）</t>
    <rPh sb="8" eb="9">
      <t>モト</t>
    </rPh>
    <phoneticPr fontId="2"/>
  </si>
  <si>
    <t>プリンミックス（ソース）</t>
    <phoneticPr fontId="2"/>
  </si>
  <si>
    <t>煎茶</t>
    <phoneticPr fontId="2"/>
  </si>
  <si>
    <t>紅茶</t>
    <phoneticPr fontId="2"/>
  </si>
  <si>
    <t>インスタントコーヒー　</t>
    <phoneticPr fontId="2"/>
  </si>
  <si>
    <t>ココア</t>
    <phoneticPr fontId="2"/>
  </si>
  <si>
    <t>ウスターソース　</t>
    <phoneticPr fontId="2"/>
  </si>
  <si>
    <t>中濃ソース　</t>
    <phoneticPr fontId="2"/>
  </si>
  <si>
    <t>豆板醤　</t>
    <phoneticPr fontId="2"/>
  </si>
  <si>
    <t>穀物酢</t>
    <phoneticPr fontId="2"/>
  </si>
  <si>
    <t>バルサミコ酢</t>
    <rPh sb="5" eb="6">
      <t>ス</t>
    </rPh>
    <phoneticPr fontId="2"/>
  </si>
  <si>
    <t>りんご酢</t>
    <phoneticPr fontId="2"/>
  </si>
  <si>
    <t>りんご酢マンゴーミックス</t>
    <rPh sb="3" eb="4">
      <t>ス</t>
    </rPh>
    <phoneticPr fontId="2"/>
  </si>
  <si>
    <t>ほんだし</t>
    <phoneticPr fontId="2"/>
  </si>
  <si>
    <t>チキンコンソメ　</t>
    <phoneticPr fontId="2"/>
  </si>
  <si>
    <t>オイスターソース</t>
    <phoneticPr fontId="2"/>
  </si>
  <si>
    <t>チリソース</t>
    <phoneticPr fontId="2"/>
  </si>
  <si>
    <t>和風ドレッシング　</t>
    <phoneticPr fontId="2"/>
  </si>
  <si>
    <t>中華ドレッシング　</t>
    <phoneticPr fontId="2"/>
  </si>
  <si>
    <t>マヨネーズ</t>
    <phoneticPr fontId="2"/>
  </si>
  <si>
    <t>みそ白こし　</t>
    <phoneticPr fontId="2"/>
  </si>
  <si>
    <t>赤だしみそ</t>
    <rPh sb="0" eb="1">
      <t>アカ</t>
    </rPh>
    <phoneticPr fontId="2"/>
  </si>
  <si>
    <t>バーモントカレー</t>
    <phoneticPr fontId="2"/>
  </si>
  <si>
    <t>洋からし粉</t>
    <phoneticPr fontId="2"/>
  </si>
  <si>
    <t>中華味</t>
    <phoneticPr fontId="2"/>
  </si>
  <si>
    <t>デミグラスソース</t>
    <phoneticPr fontId="2"/>
  </si>
  <si>
    <t>減塩みそ</t>
    <phoneticPr fontId="2"/>
  </si>
  <si>
    <t>コーンクリームスープ</t>
    <phoneticPr fontId="2"/>
  </si>
  <si>
    <t>冷）エビフライＬ　</t>
    <rPh sb="0" eb="1">
      <t>レイ</t>
    </rPh>
    <phoneticPr fontId="2"/>
  </si>
  <si>
    <t>冷）ハンバーグ　</t>
    <rPh sb="0" eb="1">
      <t>レイ</t>
    </rPh>
    <phoneticPr fontId="2"/>
  </si>
  <si>
    <t>冷）ミートボール（甘酢）</t>
    <rPh sb="0" eb="1">
      <t>レイ</t>
    </rPh>
    <phoneticPr fontId="2"/>
  </si>
  <si>
    <t>冷）タレなし肉だんご</t>
    <rPh sb="0" eb="1">
      <t>レイ</t>
    </rPh>
    <phoneticPr fontId="2"/>
  </si>
  <si>
    <t>冷）メンチカツ　</t>
    <rPh sb="0" eb="1">
      <t>レイ</t>
    </rPh>
    <phoneticPr fontId="2"/>
  </si>
  <si>
    <t>ゆかり　</t>
    <phoneticPr fontId="2"/>
  </si>
  <si>
    <t>缶詰）杏仁どうふ</t>
    <rPh sb="0" eb="2">
      <t>カンヅメ</t>
    </rPh>
    <phoneticPr fontId="2"/>
  </si>
  <si>
    <t>冷）アイス風デザート（バニラ）</t>
    <rPh sb="0" eb="1">
      <t>レイ</t>
    </rPh>
    <phoneticPr fontId="2"/>
  </si>
  <si>
    <t>ババロリア　バニラ　(素）</t>
    <rPh sb="11" eb="12">
      <t>モト</t>
    </rPh>
    <phoneticPr fontId="2"/>
  </si>
  <si>
    <t>ババロリア　バニラ　(ソース）</t>
    <phoneticPr fontId="2"/>
  </si>
  <si>
    <t>ノンオイルドレ減塩フレンチ　</t>
    <phoneticPr fontId="2"/>
  </si>
  <si>
    <t>ノンオイルドレ減塩和風　</t>
    <phoneticPr fontId="2"/>
  </si>
  <si>
    <t>ノンオイルドレ減塩ごま　</t>
    <phoneticPr fontId="2"/>
  </si>
  <si>
    <t>パルスイート液体</t>
    <rPh sb="6" eb="8">
      <t>エキタイ</t>
    </rPh>
    <phoneticPr fontId="2"/>
  </si>
  <si>
    <t>パルスイート粉</t>
    <rPh sb="6" eb="7">
      <t>コナ</t>
    </rPh>
    <phoneticPr fontId="2"/>
  </si>
  <si>
    <t>いくら風加工品</t>
    <rPh sb="3" eb="4">
      <t>フウ</t>
    </rPh>
    <rPh sb="4" eb="7">
      <t>カコウヒン</t>
    </rPh>
    <phoneticPr fontId="2"/>
  </si>
  <si>
    <t>25ｇ×5袋　　　※付属商品です。</t>
    <rPh sb="5" eb="6">
      <t>フクロ</t>
    </rPh>
    <rPh sb="10" eb="12">
      <t>フゾク</t>
    </rPh>
    <rPh sb="12" eb="14">
      <t>ショウヒン</t>
    </rPh>
    <phoneticPr fontId="2"/>
  </si>
  <si>
    <t>ｿｰｽ30gX3　※付属商品です。</t>
    <rPh sb="10" eb="12">
      <t>フゾク</t>
    </rPh>
    <rPh sb="12" eb="14">
      <t>ショウヒン</t>
    </rPh>
    <phoneticPr fontId="2"/>
  </si>
  <si>
    <t>様式４-１昼</t>
    <rPh sb="0" eb="1">
      <t>サマ</t>
    </rPh>
    <rPh sb="1" eb="2">
      <t>シキ</t>
    </rPh>
    <rPh sb="5" eb="6">
      <t>ヒル</t>
    </rPh>
    <phoneticPr fontId="2"/>
  </si>
  <si>
    <t>様式４-１夕</t>
    <rPh sb="0" eb="1">
      <t>サマ</t>
    </rPh>
    <rPh sb="1" eb="2">
      <t>シキ</t>
    </rPh>
    <rPh sb="5" eb="6">
      <t>ユウ</t>
    </rPh>
    <phoneticPr fontId="2"/>
  </si>
  <si>
    <t>様式４-2夕</t>
    <rPh sb="0" eb="1">
      <t>サマ</t>
    </rPh>
    <rPh sb="1" eb="2">
      <t>シキ</t>
    </rPh>
    <rPh sb="5" eb="6">
      <t>ユウ</t>
    </rPh>
    <phoneticPr fontId="2"/>
  </si>
  <si>
    <t>様式４-3昼</t>
    <rPh sb="0" eb="1">
      <t>サマ</t>
    </rPh>
    <rPh sb="1" eb="2">
      <t>シキ</t>
    </rPh>
    <rPh sb="5" eb="6">
      <t>ヒル</t>
    </rPh>
    <phoneticPr fontId="2"/>
  </si>
  <si>
    <t>乾）業務用うどん　</t>
    <phoneticPr fontId="2"/>
  </si>
  <si>
    <t>粒がおいしい小粒納豆（小粒・たれ無し）　</t>
    <phoneticPr fontId="2"/>
  </si>
  <si>
    <t>ヤマダイフーズ</t>
    <phoneticPr fontId="2"/>
  </si>
  <si>
    <t>40g×3個</t>
    <phoneticPr fontId="2"/>
  </si>
  <si>
    <t>完熟ひきわり納豆（たれ無し）　</t>
    <phoneticPr fontId="2"/>
  </si>
  <si>
    <t>12010</t>
  </si>
  <si>
    <t>12014</t>
  </si>
  <si>
    <t>鶏卵Ｍ　（卵黄のみ）</t>
    <rPh sb="5" eb="7">
      <t>ランオウ</t>
    </rPh>
    <phoneticPr fontId="2"/>
  </si>
  <si>
    <t>鶏卵Ｍ　（卵白のみ）</t>
    <rPh sb="5" eb="7">
      <t>ランパク</t>
    </rPh>
    <phoneticPr fontId="2"/>
  </si>
  <si>
    <r>
      <rPr>
        <sz val="9"/>
        <color theme="1"/>
        <rFont val="ＭＳ Ｐゴシック"/>
        <family val="3"/>
        <charset val="128"/>
      </rPr>
      <t>鶏卵　卵黄　生　</t>
    </r>
    <phoneticPr fontId="2"/>
  </si>
  <si>
    <r>
      <rPr>
        <sz val="9"/>
        <color theme="1"/>
        <rFont val="ＭＳ Ｐゴシック"/>
        <family val="3"/>
        <charset val="128"/>
      </rPr>
      <t>鶏卵　卵白　生　</t>
    </r>
    <phoneticPr fontId="2"/>
  </si>
  <si>
    <r>
      <rPr>
        <sz val="11"/>
        <color theme="1"/>
        <rFont val="ＭＳ Ｐゴシック"/>
        <family val="3"/>
        <charset val="128"/>
      </rPr>
      <t>鶏卵　卵黄　生　</t>
    </r>
    <phoneticPr fontId="2"/>
  </si>
  <si>
    <t>イセ食品</t>
    <rPh sb="2" eb="4">
      <t>ショクヒン</t>
    </rPh>
    <phoneticPr fontId="2"/>
  </si>
  <si>
    <t>提出期限：令和3年12月13日（月）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9" eb="10">
      <t>ヘイネン</t>
    </rPh>
    <rPh sb="11" eb="12">
      <t>ガツ</t>
    </rPh>
    <rPh sb="14" eb="15">
      <t>ニチ</t>
    </rPh>
    <rPh sb="16" eb="17">
      <t>ツキ</t>
    </rPh>
    <phoneticPr fontId="2"/>
  </si>
  <si>
    <t>鶏卵Ｍ　（卵黄のみコード）</t>
    <rPh sb="5" eb="7">
      <t>ランオウ</t>
    </rPh>
    <phoneticPr fontId="2"/>
  </si>
  <si>
    <t>鶏卵Ｍ　（卵白のみコード）</t>
    <rPh sb="5" eb="7">
      <t>ランパク</t>
    </rPh>
    <phoneticPr fontId="2"/>
  </si>
  <si>
    <t>提出期限：2021年12月13日（月）</t>
    <rPh sb="0" eb="2">
      <t>テイシュツ</t>
    </rPh>
    <rPh sb="2" eb="4">
      <t>キゲン</t>
    </rPh>
    <rPh sb="9" eb="10">
      <t>ネン</t>
    </rPh>
    <rPh sb="10" eb="11">
      <t>ヘイネン</t>
    </rPh>
    <rPh sb="12" eb="13">
      <t>ガツ</t>
    </rPh>
    <rPh sb="15" eb="16">
      <t>ニチ</t>
    </rPh>
    <rPh sb="17" eb="18">
      <t>ツキ</t>
    </rPh>
    <phoneticPr fontId="2"/>
  </si>
  <si>
    <t>提出期限：2021年12月13日（月）</t>
    <rPh sb="0" eb="2">
      <t>テイシュツ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</si>
</sst>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#,##0.0;[Red]\-#,##0.0"/>
    <numFmt numFmtId="179" formatCode="#,##0_);[Red]\(#,##0\)"/>
    <numFmt numFmtId="180" formatCode="#,##0.0_);[Red]\(#,##0.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u/>
      <sz val="11"/>
      <name val="Meiryo UI"/>
      <family val="3"/>
      <charset val="128"/>
    </font>
    <font>
      <b/>
      <sz val="14"/>
      <name val="Meiryo UI"/>
      <family val="3"/>
      <charset val="128"/>
    </font>
    <font>
      <sz val="9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0" xfId="0" quotePrefix="1" applyNumberFormat="1" applyFont="1"/>
    <xf numFmtId="0" fontId="3" fillId="0" borderId="0" xfId="0" applyNumberFormat="1" applyFont="1"/>
    <xf numFmtId="0" fontId="3" fillId="2" borderId="4" xfId="0" applyFont="1" applyFill="1" applyBorder="1"/>
    <xf numFmtId="49" fontId="3" fillId="2" borderId="5" xfId="0" quotePrefix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shrinkToFit="1"/>
    </xf>
    <xf numFmtId="0" fontId="3" fillId="3" borderId="5" xfId="0" applyFont="1" applyFill="1" applyBorder="1"/>
    <xf numFmtId="176" fontId="3" fillId="0" borderId="5" xfId="0" applyNumberFormat="1" applyFont="1" applyBorder="1"/>
    <xf numFmtId="176" fontId="3" fillId="2" borderId="6" xfId="0" applyNumberFormat="1" applyFont="1" applyFill="1" applyBorder="1"/>
    <xf numFmtId="176" fontId="3" fillId="0" borderId="5" xfId="0" applyNumberFormat="1" applyFont="1" applyBorder="1" applyAlignment="1">
      <alignment shrinkToFit="1"/>
    </xf>
    <xf numFmtId="176" fontId="3" fillId="3" borderId="5" xfId="0" applyNumberFormat="1" applyFont="1" applyFill="1" applyBorder="1"/>
    <xf numFmtId="0" fontId="3" fillId="2" borderId="5" xfId="0" applyFont="1" applyFill="1" applyBorder="1"/>
    <xf numFmtId="0" fontId="3" fillId="0" borderId="5" xfId="0" applyFont="1" applyFill="1" applyBorder="1"/>
    <xf numFmtId="0" fontId="3" fillId="0" borderId="5" xfId="0" applyFont="1" applyBorder="1"/>
    <xf numFmtId="0" fontId="3" fillId="4" borderId="5" xfId="0" applyFont="1" applyFill="1" applyBorder="1"/>
    <xf numFmtId="0" fontId="8" fillId="4" borderId="7" xfId="0" applyFont="1" applyFill="1" applyBorder="1"/>
    <xf numFmtId="0" fontId="3" fillId="0" borderId="6" xfId="0" applyFont="1" applyFill="1" applyBorder="1"/>
    <xf numFmtId="0" fontId="3" fillId="2" borderId="8" xfId="0" applyFont="1" applyFill="1" applyBorder="1"/>
    <xf numFmtId="49" fontId="3" fillId="2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6" xfId="0" applyFont="1" applyBorder="1" applyAlignment="1">
      <alignment shrinkToFit="1"/>
    </xf>
    <xf numFmtId="0" fontId="3" fillId="3" borderId="6" xfId="0" applyFont="1" applyFill="1" applyBorder="1"/>
    <xf numFmtId="176" fontId="3" fillId="0" borderId="6" xfId="0" applyNumberFormat="1" applyFont="1" applyBorder="1"/>
    <xf numFmtId="176" fontId="3" fillId="0" borderId="6" xfId="0" applyNumberFormat="1" applyFont="1" applyBorder="1" applyAlignment="1">
      <alignment shrinkToFit="1"/>
    </xf>
    <xf numFmtId="176" fontId="3" fillId="3" borderId="6" xfId="0" applyNumberFormat="1" applyFont="1" applyFill="1" applyBorder="1"/>
    <xf numFmtId="0" fontId="3" fillId="2" borderId="9" xfId="0" applyFont="1" applyFill="1" applyBorder="1"/>
    <xf numFmtId="0" fontId="3" fillId="0" borderId="6" xfId="0" applyFont="1" applyBorder="1"/>
    <xf numFmtId="0" fontId="3" fillId="4" borderId="9" xfId="0" applyFont="1" applyFill="1" applyBorder="1"/>
    <xf numFmtId="0" fontId="7" fillId="4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shrinkToFit="1"/>
    </xf>
    <xf numFmtId="0" fontId="8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wrapText="1"/>
    </xf>
    <xf numFmtId="0" fontId="7" fillId="4" borderId="10" xfId="0" applyFont="1" applyFill="1" applyBorder="1"/>
    <xf numFmtId="0" fontId="3" fillId="2" borderId="8" xfId="0" applyFont="1" applyFill="1" applyBorder="1" applyAlignment="1">
      <alignment horizontal="right"/>
    </xf>
    <xf numFmtId="0" fontId="8" fillId="4" borderId="10" xfId="0" applyFont="1" applyFill="1" applyBorder="1" applyAlignment="1">
      <alignment wrapText="1"/>
    </xf>
    <xf numFmtId="0" fontId="3" fillId="4" borderId="9" xfId="0" applyFont="1" applyFill="1" applyBorder="1" applyAlignment="1">
      <alignment shrinkToFit="1"/>
    </xf>
    <xf numFmtId="0" fontId="3" fillId="4" borderId="11" xfId="0" applyFont="1" applyFill="1" applyBorder="1"/>
    <xf numFmtId="49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shrinkToFit="1"/>
    </xf>
    <xf numFmtId="0" fontId="3" fillId="3" borderId="9" xfId="0" applyFont="1" applyFill="1" applyBorder="1"/>
    <xf numFmtId="176" fontId="3" fillId="0" borderId="9" xfId="0" applyNumberFormat="1" applyFont="1" applyBorder="1"/>
    <xf numFmtId="176" fontId="3" fillId="2" borderId="9" xfId="0" applyNumberFormat="1" applyFont="1" applyFill="1" applyBorder="1"/>
    <xf numFmtId="176" fontId="3" fillId="0" borderId="9" xfId="0" applyNumberFormat="1" applyFont="1" applyBorder="1" applyAlignment="1">
      <alignment shrinkToFit="1"/>
    </xf>
    <xf numFmtId="176" fontId="3" fillId="3" borderId="9" xfId="0" applyNumberFormat="1" applyFont="1" applyFill="1" applyBorder="1"/>
    <xf numFmtId="0" fontId="3" fillId="0" borderId="9" xfId="0" applyFont="1" applyFill="1" applyBorder="1"/>
    <xf numFmtId="0" fontId="3" fillId="0" borderId="9" xfId="0" applyFont="1" applyBorder="1"/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4" borderId="6" xfId="0" applyFont="1" applyFill="1" applyBorder="1"/>
    <xf numFmtId="0" fontId="8" fillId="4" borderId="13" xfId="0" applyFont="1" applyFill="1" applyBorder="1"/>
    <xf numFmtId="0" fontId="3" fillId="2" borderId="14" xfId="0" applyFont="1" applyFill="1" applyBorder="1"/>
    <xf numFmtId="49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shrinkToFit="1"/>
    </xf>
    <xf numFmtId="0" fontId="3" fillId="3" borderId="15" xfId="0" applyFont="1" applyFill="1" applyBorder="1"/>
    <xf numFmtId="176" fontId="3" fillId="0" borderId="15" xfId="0" applyNumberFormat="1" applyFont="1" applyBorder="1"/>
    <xf numFmtId="176" fontId="3" fillId="2" borderId="15" xfId="0" applyNumberFormat="1" applyFont="1" applyFill="1" applyBorder="1"/>
    <xf numFmtId="176" fontId="3" fillId="0" borderId="15" xfId="0" applyNumberFormat="1" applyFont="1" applyBorder="1" applyAlignment="1">
      <alignment shrinkToFit="1"/>
    </xf>
    <xf numFmtId="176" fontId="3" fillId="3" borderId="15" xfId="0" applyNumberFormat="1" applyFont="1" applyFill="1" applyBorder="1"/>
    <xf numFmtId="0" fontId="3" fillId="2" borderId="15" xfId="0" applyFont="1" applyFill="1" applyBorder="1"/>
    <xf numFmtId="0" fontId="3" fillId="0" borderId="15" xfId="0" applyFont="1" applyFill="1" applyBorder="1"/>
    <xf numFmtId="0" fontId="3" fillId="0" borderId="15" xfId="0" applyFont="1" applyBorder="1"/>
    <xf numFmtId="0" fontId="3" fillId="4" borderId="15" xfId="0" applyFont="1" applyFill="1" applyBorder="1"/>
    <xf numFmtId="0" fontId="7" fillId="4" borderId="16" xfId="0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/>
    <xf numFmtId="0" fontId="7" fillId="4" borderId="7" xfId="0" applyFont="1" applyFill="1" applyBorder="1" applyAlignment="1">
      <alignment vertical="top" wrapText="1"/>
    </xf>
    <xf numFmtId="0" fontId="3" fillId="4" borderId="15" xfId="0" applyFont="1" applyFill="1" applyBorder="1" applyAlignment="1">
      <alignment shrinkToFit="1"/>
    </xf>
    <xf numFmtId="0" fontId="3" fillId="4" borderId="17" xfId="0" applyFont="1" applyFill="1" applyBorder="1"/>
    <xf numFmtId="0" fontId="12" fillId="0" borderId="0" xfId="0" applyFont="1"/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shrinkToFit="1"/>
    </xf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12" fillId="0" borderId="0" xfId="0" applyFont="1" applyProtection="1"/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vertical="center"/>
    </xf>
    <xf numFmtId="0" fontId="9" fillId="0" borderId="49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vertical="center"/>
    </xf>
    <xf numFmtId="0" fontId="9" fillId="0" borderId="40" xfId="0" applyFont="1" applyBorder="1" applyAlignment="1" applyProtection="1">
      <alignment vertical="center"/>
    </xf>
    <xf numFmtId="0" fontId="9" fillId="0" borderId="43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9" fillId="0" borderId="45" xfId="0" applyFont="1" applyBorder="1" applyAlignment="1" applyProtection="1">
      <alignment vertical="center"/>
    </xf>
    <xf numFmtId="0" fontId="9" fillId="0" borderId="46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51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0" fontId="9" fillId="0" borderId="54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176" fontId="9" fillId="0" borderId="21" xfId="0" applyNumberFormat="1" applyFont="1" applyBorder="1" applyAlignment="1" applyProtection="1">
      <alignment vertical="center"/>
    </xf>
    <xf numFmtId="176" fontId="9" fillId="0" borderId="22" xfId="0" applyNumberFormat="1" applyFont="1" applyBorder="1" applyAlignment="1" applyProtection="1">
      <alignment vertical="center"/>
    </xf>
    <xf numFmtId="176" fontId="9" fillId="0" borderId="23" xfId="0" applyNumberFormat="1" applyFont="1" applyBorder="1" applyAlignment="1" applyProtection="1">
      <alignment vertical="center"/>
    </xf>
    <xf numFmtId="0" fontId="9" fillId="0" borderId="31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57" xfId="0" applyFont="1" applyBorder="1" applyProtection="1">
      <protection locked="0"/>
    </xf>
    <xf numFmtId="0" fontId="10" fillId="0" borderId="0" xfId="0" applyFont="1" applyAlignment="1" applyProtection="1"/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6" fontId="3" fillId="0" borderId="19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vertical="center" wrapText="1"/>
    </xf>
    <xf numFmtId="49" fontId="3" fillId="0" borderId="0" xfId="3" applyNumberFormat="1" applyFont="1" applyFill="1" applyBorder="1" applyAlignment="1">
      <alignment horizontal="center" vertical="center" shrinkToFit="1"/>
    </xf>
    <xf numFmtId="49" fontId="3" fillId="0" borderId="0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59" xfId="0" applyFont="1" applyBorder="1" applyAlignment="1" applyProtection="1">
      <alignment vertical="center"/>
    </xf>
    <xf numFmtId="0" fontId="3" fillId="2" borderId="4" xfId="0" applyFont="1" applyFill="1" applyBorder="1" applyAlignment="1">
      <alignment shrinkToFit="1"/>
    </xf>
    <xf numFmtId="49" fontId="3" fillId="2" borderId="5" xfId="0" quotePrefix="1" applyNumberFormat="1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shrinkToFit="1"/>
    </xf>
    <xf numFmtId="0" fontId="6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shrinkToFit="1"/>
    </xf>
    <xf numFmtId="0" fontId="6" fillId="3" borderId="6" xfId="0" applyFont="1" applyFill="1" applyBorder="1"/>
    <xf numFmtId="176" fontId="6" fillId="0" borderId="6" xfId="0" applyNumberFormat="1" applyFont="1" applyBorder="1"/>
    <xf numFmtId="176" fontId="6" fillId="2" borderId="6" xfId="0" applyNumberFormat="1" applyFont="1" applyFill="1" applyBorder="1"/>
    <xf numFmtId="176" fontId="6" fillId="0" borderId="6" xfId="0" applyNumberFormat="1" applyFont="1" applyBorder="1" applyAlignment="1">
      <alignment shrinkToFit="1"/>
    </xf>
    <xf numFmtId="176" fontId="6" fillId="3" borderId="6" xfId="0" applyNumberFormat="1" applyFont="1" applyFill="1" applyBorder="1"/>
    <xf numFmtId="0" fontId="6" fillId="2" borderId="9" xfId="0" applyFont="1" applyFill="1" applyBorder="1"/>
    <xf numFmtId="0" fontId="6" fillId="0" borderId="6" xfId="0" applyFont="1" applyFill="1" applyBorder="1"/>
    <xf numFmtId="0" fontId="6" fillId="0" borderId="6" xfId="0" applyFont="1" applyBorder="1"/>
    <xf numFmtId="49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shrinkToFit="1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/>
    <xf numFmtId="49" fontId="3" fillId="0" borderId="1" xfId="0" quotePrefix="1" applyNumberFormat="1" applyFont="1" applyFill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quotePrefix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3" applyNumberFormat="1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shrinkToFit="1"/>
    </xf>
    <xf numFmtId="179" fontId="3" fillId="0" borderId="60" xfId="0" applyNumberFormat="1" applyFont="1" applyFill="1" applyBorder="1" applyAlignment="1">
      <alignment vertical="center"/>
    </xf>
    <xf numFmtId="180" fontId="3" fillId="0" borderId="6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3" fillId="2" borderId="6" xfId="0" applyFont="1" applyFill="1" applyBorder="1"/>
    <xf numFmtId="0" fontId="7" fillId="4" borderId="13" xfId="0" applyFont="1" applyFill="1" applyBorder="1" applyAlignment="1">
      <alignment vertical="top" wrapText="1"/>
    </xf>
    <xf numFmtId="0" fontId="3" fillId="2" borderId="61" xfId="0" applyFont="1" applyFill="1" applyBorder="1"/>
    <xf numFmtId="49" fontId="3" fillId="2" borderId="62" xfId="0" applyNumberFormat="1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>
      <alignment shrinkToFit="1"/>
    </xf>
    <xf numFmtId="0" fontId="3" fillId="3" borderId="62" xfId="0" applyFont="1" applyFill="1" applyBorder="1"/>
    <xf numFmtId="176" fontId="3" fillId="0" borderId="62" xfId="0" applyNumberFormat="1" applyFont="1" applyBorder="1"/>
    <xf numFmtId="176" fontId="3" fillId="2" borderId="62" xfId="0" applyNumberFormat="1" applyFont="1" applyFill="1" applyBorder="1"/>
    <xf numFmtId="176" fontId="3" fillId="0" borderId="62" xfId="0" applyNumberFormat="1" applyFont="1" applyBorder="1" applyAlignment="1">
      <alignment shrinkToFit="1"/>
    </xf>
    <xf numFmtId="176" fontId="3" fillId="3" borderId="62" xfId="0" applyNumberFormat="1" applyFont="1" applyFill="1" applyBorder="1"/>
    <xf numFmtId="0" fontId="3" fillId="2" borderId="62" xfId="0" applyFont="1" applyFill="1" applyBorder="1"/>
    <xf numFmtId="0" fontId="3" fillId="0" borderId="62" xfId="0" applyFont="1" applyFill="1" applyBorder="1"/>
    <xf numFmtId="0" fontId="3" fillId="0" borderId="62" xfId="0" applyFont="1" applyBorder="1"/>
    <xf numFmtId="0" fontId="3" fillId="4" borderId="62" xfId="0" applyFont="1" applyFill="1" applyBorder="1"/>
    <xf numFmtId="0" fontId="7" fillId="4" borderId="63" xfId="0" applyFont="1" applyFill="1" applyBorder="1" applyAlignment="1">
      <alignment vertical="top" wrapText="1"/>
    </xf>
    <xf numFmtId="0" fontId="7" fillId="4" borderId="13" xfId="0" applyFont="1" applyFill="1" applyBorder="1"/>
    <xf numFmtId="0" fontId="7" fillId="4" borderId="63" xfId="0" applyFont="1" applyFill="1" applyBorder="1"/>
    <xf numFmtId="0" fontId="3" fillId="2" borderId="12" xfId="0" applyFont="1" applyFill="1" applyBorder="1" applyAlignment="1">
      <alignment shrinkToFit="1"/>
    </xf>
    <xf numFmtId="0" fontId="3" fillId="4" borderId="10" xfId="0" applyFont="1" applyFill="1" applyBorder="1"/>
    <xf numFmtId="0" fontId="7" fillId="4" borderId="16" xfId="0" applyFont="1" applyFill="1" applyBorder="1"/>
    <xf numFmtId="49" fontId="14" fillId="0" borderId="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right" vertical="center" wrapText="1"/>
    </xf>
    <xf numFmtId="0" fontId="9" fillId="0" borderId="44" xfId="0" applyFont="1" applyBorder="1" applyAlignment="1" applyProtection="1">
      <alignment horizontal="right" vertical="center"/>
    </xf>
    <xf numFmtId="0" fontId="9" fillId="0" borderId="50" xfId="0" applyFont="1" applyBorder="1" applyAlignment="1" applyProtection="1">
      <alignment horizontal="right" vertical="center" wrapText="1"/>
    </xf>
    <xf numFmtId="0" fontId="9" fillId="0" borderId="51" xfId="0" applyFont="1" applyBorder="1" applyAlignment="1" applyProtection="1">
      <alignment horizontal="right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295835</xdr:colOff>
      <xdr:row>9</xdr:row>
      <xdr:rowOff>89647</xdr:rowOff>
    </xdr:from>
    <xdr:to>
      <xdr:col>1</xdr:col>
      <xdr:colOff>82587</xdr:colOff>
      <xdr:row>12</xdr:row>
      <xdr:rowOff>173691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5835" y="1775012"/>
          <a:ext cx="1068705" cy="621926"/>
        </a:xfrm>
        <a:prstGeom prst="wedgeRoundRectCallout">
          <a:avLst>
            <a:gd name="adj1" fmla="val -35825"/>
            <a:gd name="adj2" fmla="val 101726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献立名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</a:p>
      </xdr:txBody>
    </xdr:sp>
    <xdr:clientData/>
  </xdr:twoCellAnchor>
  <xdr:twoCellAnchor>
    <xdr:from>
      <xdr:col>1</xdr:col>
      <xdr:colOff>340663</xdr:colOff>
      <xdr:row>9</xdr:row>
      <xdr:rowOff>35858</xdr:rowOff>
    </xdr:from>
    <xdr:to>
      <xdr:col>5</xdr:col>
      <xdr:colOff>304804</xdr:colOff>
      <xdr:row>12</xdr:row>
      <xdr:rowOff>173689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22616" y="1721223"/>
          <a:ext cx="2384612" cy="675713"/>
        </a:xfrm>
        <a:prstGeom prst="wedgeRoundRectCallout">
          <a:avLst>
            <a:gd name="adj1" fmla="val -38877"/>
            <a:gd name="adj2" fmla="val 97530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食材価格表の「食品番号」を入力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必ず半角で記入して下さい</a:t>
          </a:r>
        </a:p>
      </xdr:txBody>
    </xdr:sp>
    <xdr:clientData/>
  </xdr:twoCellAnchor>
  <xdr:twoCellAnchor>
    <xdr:from>
      <xdr:col>9</xdr:col>
      <xdr:colOff>143435</xdr:colOff>
      <xdr:row>10</xdr:row>
      <xdr:rowOff>71719</xdr:rowOff>
    </xdr:from>
    <xdr:to>
      <xdr:col>14</xdr:col>
      <xdr:colOff>11207</xdr:colOff>
      <xdr:row>12</xdr:row>
      <xdr:rowOff>155763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85764" y="1936378"/>
          <a:ext cx="1535208" cy="442632"/>
        </a:xfrm>
        <a:prstGeom prst="wedgeRoundRectCallout">
          <a:avLst>
            <a:gd name="adj1" fmla="val -26313"/>
            <a:gd name="adj2" fmla="val 124163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可食量を入力</a:t>
          </a:r>
        </a:p>
      </xdr:txBody>
    </xdr:sp>
    <xdr:clientData/>
  </xdr:twoCellAnchor>
  <xdr:oneCellAnchor>
    <xdr:from>
      <xdr:col>3</xdr:col>
      <xdr:colOff>448250</xdr:colOff>
      <xdr:row>22</xdr:row>
      <xdr:rowOff>0</xdr:rowOff>
    </xdr:from>
    <xdr:ext cx="1449308" cy="102387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922509" y="4016188"/>
          <a:ext cx="1449308" cy="1023870"/>
        </a:xfrm>
        <a:prstGeom prst="rect">
          <a:avLst/>
        </a:prstGeom>
        <a:solidFill>
          <a:srgbClr val="FFCC99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「食品番号」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「可食量」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が入力されると、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自動的に計算されます</a:t>
          </a:r>
        </a:p>
      </xdr:txBody>
    </xdr:sp>
    <xdr:clientData/>
  </xdr:oneCellAnchor>
  <xdr:oneCellAnchor>
    <xdr:from>
      <xdr:col>14</xdr:col>
      <xdr:colOff>277894</xdr:colOff>
      <xdr:row>22</xdr:row>
      <xdr:rowOff>0</xdr:rowOff>
    </xdr:from>
    <xdr:ext cx="1449308" cy="102387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87659" y="4016188"/>
          <a:ext cx="1449308" cy="1023870"/>
        </a:xfrm>
        <a:prstGeom prst="rect">
          <a:avLst/>
        </a:prstGeom>
        <a:solidFill>
          <a:srgbClr val="FFCC99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「食品番号」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「可食量」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が入力されると、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自動的に計算されます</a:t>
          </a:r>
        </a:p>
      </xdr:txBody>
    </xdr:sp>
    <xdr:clientData/>
  </xdr:oneCellAnchor>
  <xdr:twoCellAnchor>
    <xdr:from>
      <xdr:col>3</xdr:col>
      <xdr:colOff>53790</xdr:colOff>
      <xdr:row>19</xdr:row>
      <xdr:rowOff>62749</xdr:rowOff>
    </xdr:from>
    <xdr:to>
      <xdr:col>7</xdr:col>
      <xdr:colOff>493232</xdr:colOff>
      <xdr:row>21</xdr:row>
      <xdr:rowOff>129424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6200000">
          <a:off x="3418162" y="2650942"/>
          <a:ext cx="425263" cy="2205489"/>
        </a:xfrm>
        <a:prstGeom prst="leftBrace">
          <a:avLst>
            <a:gd name="adj1" fmla="val 7722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295829</xdr:colOff>
      <xdr:row>19</xdr:row>
      <xdr:rowOff>62749</xdr:rowOff>
    </xdr:from>
    <xdr:to>
      <xdr:col>22</xdr:col>
      <xdr:colOff>385473</xdr:colOff>
      <xdr:row>21</xdr:row>
      <xdr:rowOff>129424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16200000">
          <a:off x="7201172" y="1933853"/>
          <a:ext cx="425263" cy="3639668"/>
        </a:xfrm>
        <a:prstGeom prst="leftBrace">
          <a:avLst>
            <a:gd name="adj1" fmla="val 7722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35859</xdr:colOff>
      <xdr:row>25</xdr:row>
      <xdr:rowOff>35858</xdr:rowOff>
    </xdr:from>
    <xdr:to>
      <xdr:col>1</xdr:col>
      <xdr:colOff>397808</xdr:colOff>
      <xdr:row>31</xdr:row>
      <xdr:rowOff>102534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5859" y="4589929"/>
          <a:ext cx="1643902" cy="1142440"/>
        </a:xfrm>
        <a:prstGeom prst="wedgeRoundRectCallout">
          <a:avLst>
            <a:gd name="adj1" fmla="val 64766"/>
            <a:gd name="adj2" fmla="val 16621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持ち込み調味料は、こちらへ「○」を入力下さい。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全て手入力となります。</a:t>
          </a:r>
        </a:p>
      </xdr:txBody>
    </xdr:sp>
    <xdr:clientData/>
  </xdr:twoCellAnchor>
  <xdr:twoCellAnchor>
    <xdr:from>
      <xdr:col>2</xdr:col>
      <xdr:colOff>80682</xdr:colOff>
      <xdr:row>28</xdr:row>
      <xdr:rowOff>125509</xdr:rowOff>
    </xdr:from>
    <xdr:to>
      <xdr:col>24</xdr:col>
      <xdr:colOff>53788</xdr:colOff>
      <xdr:row>34</xdr:row>
      <xdr:rowOff>53787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936376" y="5217462"/>
          <a:ext cx="7628965" cy="100404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519951</xdr:colOff>
      <xdr:row>35</xdr:row>
      <xdr:rowOff>125522</xdr:rowOff>
    </xdr:from>
    <xdr:to>
      <xdr:col>5</xdr:col>
      <xdr:colOff>121021</xdr:colOff>
      <xdr:row>37</xdr:row>
      <xdr:rowOff>39797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801904" y="6472534"/>
          <a:ext cx="2021541" cy="27286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493056</xdr:colOff>
      <xdr:row>35</xdr:row>
      <xdr:rowOff>125523</xdr:rowOff>
    </xdr:from>
    <xdr:to>
      <xdr:col>9</xdr:col>
      <xdr:colOff>123823</xdr:colOff>
      <xdr:row>37</xdr:row>
      <xdr:rowOff>39798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195480" y="6472535"/>
          <a:ext cx="670672" cy="27286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466165</xdr:colOff>
      <xdr:row>39</xdr:row>
      <xdr:rowOff>17947</xdr:rowOff>
    </xdr:from>
    <xdr:to>
      <xdr:col>10</xdr:col>
      <xdr:colOff>136154</xdr:colOff>
      <xdr:row>41</xdr:row>
      <xdr:rowOff>56048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66165" y="7082135"/>
          <a:ext cx="4968130" cy="396689"/>
        </a:xfrm>
        <a:prstGeom prst="wedgeRoundRectCallout">
          <a:avLst>
            <a:gd name="adj1" fmla="val -15815"/>
            <a:gd name="adj2" fmla="val -128345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演出用品については、こちらへ「演出用」と記載いただき、価格も手入力ください</a:t>
          </a:r>
        </a:p>
      </xdr:txBody>
    </xdr:sp>
    <xdr:clientData/>
  </xdr:twoCellAnchor>
  <xdr:twoCellAnchor>
    <xdr:from>
      <xdr:col>10</xdr:col>
      <xdr:colOff>251011</xdr:colOff>
      <xdr:row>34</xdr:row>
      <xdr:rowOff>107583</xdr:rowOff>
    </xdr:from>
    <xdr:to>
      <xdr:col>24</xdr:col>
      <xdr:colOff>537323</xdr:colOff>
      <xdr:row>38</xdr:row>
      <xdr:rowOff>167135</xdr:rowOff>
    </xdr:to>
    <xdr:sp macro="" textlink="">
      <xdr:nvSpPr>
        <xdr:cNvPr id="14" name="メ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549152" y="6275301"/>
          <a:ext cx="4499724" cy="776728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900"/>
            </a:lnSpc>
          </a:pPr>
          <a:r>
            <a:rPr kumimoji="1" lang="ja-JP" altLang="ja-JP" sz="1400" b="1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白いセルを、一度でも手入力すると、計算式が壊れます。</a:t>
          </a:r>
          <a:endParaRPr kumimoji="1" lang="en-US" altLang="ja-JP" sz="1400" b="1">
            <a:solidFill>
              <a:schemeClr val="lt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ja-JP" sz="1400" b="1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その際は、同列の書式をコピーして下さい。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358607</xdr:colOff>
      <xdr:row>30</xdr:row>
      <xdr:rowOff>62754</xdr:rowOff>
    </xdr:from>
    <xdr:to>
      <xdr:col>20</xdr:col>
      <xdr:colOff>349635</xdr:colOff>
      <xdr:row>33</xdr:row>
      <xdr:rowOff>134472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832866" y="5513295"/>
          <a:ext cx="5692581" cy="6096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85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価格、栄養含有量は可食部数量で計算して下さい。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エネルギーは整数、その他項目は小数点以下第一位（第二位を四捨五入）で記載して下さい。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22</xdr:row>
      <xdr:rowOff>114301</xdr:rowOff>
    </xdr:from>
    <xdr:to>
      <xdr:col>2</xdr:col>
      <xdr:colOff>65282</xdr:colOff>
      <xdr:row>22</xdr:row>
      <xdr:rowOff>402301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98381" y="8541125"/>
          <a:ext cx="284077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23</xdr:row>
      <xdr:rowOff>114300</xdr:rowOff>
    </xdr:from>
    <xdr:to>
      <xdr:col>2</xdr:col>
      <xdr:colOff>65283</xdr:colOff>
      <xdr:row>23</xdr:row>
      <xdr:rowOff>402300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98382" y="9056594"/>
          <a:ext cx="284077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21</xdr:row>
      <xdr:rowOff>261936</xdr:rowOff>
    </xdr:from>
    <xdr:to>
      <xdr:col>2</xdr:col>
      <xdr:colOff>308722</xdr:colOff>
      <xdr:row>21</xdr:row>
      <xdr:rowOff>477936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6950" y="8185545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21</xdr:row>
      <xdr:rowOff>261936</xdr:rowOff>
    </xdr:from>
    <xdr:to>
      <xdr:col>2</xdr:col>
      <xdr:colOff>547177</xdr:colOff>
      <xdr:row>21</xdr:row>
      <xdr:rowOff>477936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057458" y="8185545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19</xdr:row>
      <xdr:rowOff>114301</xdr:rowOff>
    </xdr:from>
    <xdr:to>
      <xdr:col>2</xdr:col>
      <xdr:colOff>65282</xdr:colOff>
      <xdr:row>19</xdr:row>
      <xdr:rowOff>402301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77357" y="8572501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20</xdr:row>
      <xdr:rowOff>114300</xdr:rowOff>
    </xdr:from>
    <xdr:to>
      <xdr:col>2</xdr:col>
      <xdr:colOff>65283</xdr:colOff>
      <xdr:row>20</xdr:row>
      <xdr:rowOff>402300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77358" y="9083040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18</xdr:row>
      <xdr:rowOff>261936</xdr:rowOff>
    </xdr:from>
    <xdr:to>
      <xdr:col>2</xdr:col>
      <xdr:colOff>308722</xdr:colOff>
      <xdr:row>18</xdr:row>
      <xdr:rowOff>477936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62169" y="8209596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18</xdr:row>
      <xdr:rowOff>261936</xdr:rowOff>
    </xdr:from>
    <xdr:to>
      <xdr:col>2</xdr:col>
      <xdr:colOff>547177</xdr:colOff>
      <xdr:row>18</xdr:row>
      <xdr:rowOff>477936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902677" y="8209596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19</xdr:row>
      <xdr:rowOff>114301</xdr:rowOff>
    </xdr:from>
    <xdr:to>
      <xdr:col>2</xdr:col>
      <xdr:colOff>65282</xdr:colOff>
      <xdr:row>19</xdr:row>
      <xdr:rowOff>402301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7357" y="7246621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20</xdr:row>
      <xdr:rowOff>114300</xdr:rowOff>
    </xdr:from>
    <xdr:to>
      <xdr:col>2</xdr:col>
      <xdr:colOff>65283</xdr:colOff>
      <xdr:row>20</xdr:row>
      <xdr:rowOff>402300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377358" y="7757160"/>
          <a:ext cx="259425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18</xdr:row>
      <xdr:rowOff>261936</xdr:rowOff>
    </xdr:from>
    <xdr:to>
      <xdr:col>2</xdr:col>
      <xdr:colOff>308722</xdr:colOff>
      <xdr:row>18</xdr:row>
      <xdr:rowOff>477936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62169" y="6883716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18</xdr:row>
      <xdr:rowOff>261936</xdr:rowOff>
    </xdr:from>
    <xdr:to>
      <xdr:col>2</xdr:col>
      <xdr:colOff>547177</xdr:colOff>
      <xdr:row>18</xdr:row>
      <xdr:rowOff>477936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902677" y="6883716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6"/>
  <sheetViews>
    <sheetView topLeftCell="A2" zoomScaleNormal="100" workbookViewId="0">
      <pane ySplit="2" topLeftCell="A4" activePane="bottomLeft" state="frozen"/>
      <selection activeCell="A2" sqref="A2"/>
      <selection pane="bottomLeft" activeCell="A4" sqref="A4"/>
    </sheetView>
  </sheetViews>
  <sheetFormatPr defaultColWidth="9" defaultRowHeight="15" x14ac:dyDescent="0.2"/>
  <cols>
    <col min="1" max="1" width="8" style="157" customWidth="1"/>
    <col min="2" max="2" width="34.33203125" style="94" customWidth="1"/>
    <col min="3" max="4" width="9.109375" style="98" customWidth="1"/>
    <col min="5" max="5" width="22.88671875" style="94" customWidth="1"/>
    <col min="6" max="6" width="13.6640625" style="94" customWidth="1"/>
    <col min="7" max="7" width="8.88671875" style="160" customWidth="1"/>
    <col min="8" max="8" width="5" style="98" customWidth="1"/>
    <col min="9" max="9" width="19.44140625" style="94" customWidth="1"/>
    <col min="10" max="10" width="8.6640625" style="94" customWidth="1"/>
    <col min="11" max="11" width="9.5546875" style="94" bestFit="1" customWidth="1"/>
    <col min="12" max="18" width="9.109375" style="94" bestFit="1" customWidth="1"/>
    <col min="19" max="19" width="9" style="94"/>
    <col min="20" max="20" width="31.44140625" style="94" customWidth="1"/>
    <col min="21" max="16384" width="9" style="94"/>
  </cols>
  <sheetData>
    <row r="1" spans="1:25" x14ac:dyDescent="0.2">
      <c r="A1" s="157" t="s">
        <v>1782</v>
      </c>
    </row>
    <row r="2" spans="1:25" ht="14.25" customHeight="1" x14ac:dyDescent="0.2">
      <c r="A2" s="166" t="s">
        <v>1784</v>
      </c>
      <c r="B2" s="94">
        <v>2</v>
      </c>
      <c r="C2" s="95">
        <v>3</v>
      </c>
      <c r="D2" s="95">
        <v>4</v>
      </c>
      <c r="E2" s="94">
        <v>5</v>
      </c>
      <c r="F2" s="172">
        <v>6</v>
      </c>
      <c r="G2" s="160">
        <v>7</v>
      </c>
      <c r="H2" s="98">
        <v>8</v>
      </c>
      <c r="I2" s="98">
        <v>9</v>
      </c>
      <c r="J2" s="98">
        <v>10</v>
      </c>
      <c r="K2" s="94">
        <v>11</v>
      </c>
      <c r="L2" s="94">
        <v>12</v>
      </c>
      <c r="M2" s="94">
        <v>13</v>
      </c>
      <c r="N2" s="94">
        <v>14</v>
      </c>
      <c r="O2" s="94">
        <v>15</v>
      </c>
      <c r="P2" s="94">
        <v>16</v>
      </c>
      <c r="Q2" s="94">
        <v>17</v>
      </c>
      <c r="R2" s="94">
        <v>18</v>
      </c>
    </row>
    <row r="3" spans="1:25" ht="14.25" customHeight="1" x14ac:dyDescent="0.2">
      <c r="A3" s="161" t="s">
        <v>417</v>
      </c>
      <c r="B3" s="98" t="s">
        <v>418</v>
      </c>
      <c r="C3" s="95" t="s">
        <v>240</v>
      </c>
      <c r="D3" s="95" t="s">
        <v>2049</v>
      </c>
      <c r="E3" s="98" t="s">
        <v>2134</v>
      </c>
      <c r="F3" s="96" t="s">
        <v>216</v>
      </c>
      <c r="G3" s="160" t="s">
        <v>454</v>
      </c>
      <c r="H3" s="98" t="s">
        <v>241</v>
      </c>
      <c r="I3" s="98" t="s">
        <v>218</v>
      </c>
      <c r="J3" s="162" t="s">
        <v>453</v>
      </c>
      <c r="K3" s="94" t="s">
        <v>1781</v>
      </c>
      <c r="L3" s="94" t="s">
        <v>1778</v>
      </c>
      <c r="M3" s="94" t="s">
        <v>1779</v>
      </c>
      <c r="N3" s="94" t="s">
        <v>1780</v>
      </c>
      <c r="O3" s="94" t="s">
        <v>430</v>
      </c>
      <c r="P3" s="94" t="s">
        <v>14</v>
      </c>
      <c r="Q3" s="94" t="s">
        <v>530</v>
      </c>
      <c r="R3" s="94" t="s">
        <v>71</v>
      </c>
      <c r="S3" s="94" t="s">
        <v>1794</v>
      </c>
      <c r="T3" s="98" t="s">
        <v>217</v>
      </c>
    </row>
    <row r="4" spans="1:25" ht="14.25" customHeight="1" x14ac:dyDescent="0.2">
      <c r="A4" s="98" t="s">
        <v>228</v>
      </c>
      <c r="B4" s="158" t="s">
        <v>242</v>
      </c>
      <c r="C4" s="95"/>
      <c r="D4" s="159" t="s">
        <v>533</v>
      </c>
      <c r="E4" s="96" t="s">
        <v>993</v>
      </c>
      <c r="F4" s="158" t="s">
        <v>1404</v>
      </c>
      <c r="G4" s="94">
        <v>328</v>
      </c>
      <c r="H4" s="98" t="s">
        <v>1553</v>
      </c>
      <c r="I4" s="158" t="s">
        <v>1571</v>
      </c>
      <c r="J4" s="163">
        <v>800</v>
      </c>
      <c r="K4" s="94">
        <f>ROUNDDOWN(G4/J4,2)</f>
        <v>0.41</v>
      </c>
      <c r="L4" s="94">
        <v>0</v>
      </c>
      <c r="M4" s="94">
        <v>340</v>
      </c>
      <c r="N4" s="94">
        <v>6.2</v>
      </c>
      <c r="O4" s="94">
        <v>1.3</v>
      </c>
      <c r="P4" s="94">
        <v>77.8</v>
      </c>
      <c r="Q4" s="94">
        <v>9.6</v>
      </c>
      <c r="R4" s="94">
        <v>0</v>
      </c>
      <c r="S4" s="94" t="s">
        <v>1795</v>
      </c>
      <c r="T4" s="96" t="s">
        <v>993</v>
      </c>
      <c r="U4" s="194"/>
      <c r="V4" s="194"/>
      <c r="W4" s="194"/>
      <c r="X4" s="194"/>
      <c r="Y4" s="194"/>
    </row>
    <row r="5" spans="1:25" ht="14.25" customHeight="1" x14ac:dyDescent="0.2">
      <c r="A5" s="98" t="s">
        <v>25</v>
      </c>
      <c r="B5" s="158" t="s">
        <v>243</v>
      </c>
      <c r="C5" s="95" t="s">
        <v>534</v>
      </c>
      <c r="D5" s="159" t="s">
        <v>535</v>
      </c>
      <c r="E5" s="96" t="s">
        <v>2135</v>
      </c>
      <c r="F5" s="158" t="s">
        <v>1405</v>
      </c>
      <c r="G5" s="94">
        <v>259</v>
      </c>
      <c r="H5" s="98" t="s">
        <v>1553</v>
      </c>
      <c r="I5" s="158" t="s">
        <v>463</v>
      </c>
      <c r="J5" s="163">
        <v>1000</v>
      </c>
      <c r="K5" s="94">
        <f t="shared" ref="K5:K62" si="0">ROUNDDOWN(G5/J5,2)</f>
        <v>0.25</v>
      </c>
      <c r="L5" s="94">
        <v>0</v>
      </c>
      <c r="M5" s="94">
        <v>367</v>
      </c>
      <c r="N5" s="94">
        <v>8.3000000000000007</v>
      </c>
      <c r="O5" s="94">
        <v>1.5</v>
      </c>
      <c r="P5" s="94">
        <v>75.8</v>
      </c>
      <c r="Q5" s="94">
        <v>2.5</v>
      </c>
      <c r="R5" s="94">
        <v>0</v>
      </c>
      <c r="S5" s="94" t="s">
        <v>1795</v>
      </c>
      <c r="T5" s="96" t="s">
        <v>994</v>
      </c>
      <c r="U5" s="194"/>
      <c r="V5" s="194"/>
      <c r="W5" s="194"/>
      <c r="X5" s="194"/>
      <c r="Y5" s="194"/>
    </row>
    <row r="6" spans="1:25" ht="14.25" customHeight="1" x14ac:dyDescent="0.2">
      <c r="A6" s="98" t="s">
        <v>26</v>
      </c>
      <c r="B6" s="158" t="s">
        <v>244</v>
      </c>
      <c r="C6" s="95"/>
      <c r="D6" s="159" t="s">
        <v>536</v>
      </c>
      <c r="E6" s="96" t="s">
        <v>2136</v>
      </c>
      <c r="F6" s="158" t="s">
        <v>1405</v>
      </c>
      <c r="G6" s="94">
        <v>540</v>
      </c>
      <c r="H6" s="98" t="s">
        <v>1553</v>
      </c>
      <c r="I6" s="158" t="s">
        <v>463</v>
      </c>
      <c r="J6" s="163">
        <v>1000</v>
      </c>
      <c r="K6" s="94">
        <f t="shared" si="0"/>
        <v>0.54</v>
      </c>
      <c r="L6" s="94">
        <v>0</v>
      </c>
      <c r="M6" s="94">
        <v>365</v>
      </c>
      <c r="N6" s="94">
        <v>7.8</v>
      </c>
      <c r="O6" s="94">
        <v>4</v>
      </c>
      <c r="P6" s="94">
        <v>74.400000000000006</v>
      </c>
      <c r="Q6" s="94">
        <v>1.8</v>
      </c>
      <c r="R6" s="94">
        <v>1</v>
      </c>
      <c r="S6" s="94" t="s">
        <v>1795</v>
      </c>
      <c r="T6" s="96" t="s">
        <v>995</v>
      </c>
      <c r="U6" s="194"/>
      <c r="V6" s="194"/>
      <c r="W6" s="194"/>
      <c r="X6" s="194"/>
      <c r="Y6" s="194"/>
    </row>
    <row r="7" spans="1:25" ht="14.25" customHeight="1" x14ac:dyDescent="0.2">
      <c r="A7" s="98" t="s">
        <v>27</v>
      </c>
      <c r="B7" s="158" t="s">
        <v>245</v>
      </c>
      <c r="C7" s="95"/>
      <c r="D7" s="159" t="s">
        <v>537</v>
      </c>
      <c r="E7" s="96" t="s">
        <v>2137</v>
      </c>
      <c r="F7" s="158" t="s">
        <v>1405</v>
      </c>
      <c r="G7" s="94">
        <v>259</v>
      </c>
      <c r="H7" s="98" t="s">
        <v>1553</v>
      </c>
      <c r="I7" s="158" t="s">
        <v>463</v>
      </c>
      <c r="J7" s="163">
        <v>1000</v>
      </c>
      <c r="K7" s="94">
        <f t="shared" si="0"/>
        <v>0.25</v>
      </c>
      <c r="L7" s="94">
        <v>0</v>
      </c>
      <c r="M7" s="94">
        <v>351</v>
      </c>
      <c r="N7" s="94">
        <v>8.8000000000000007</v>
      </c>
      <c r="O7" s="94">
        <v>1.3</v>
      </c>
      <c r="P7" s="94">
        <v>76.099999999999994</v>
      </c>
      <c r="Q7" s="94">
        <v>2.5</v>
      </c>
      <c r="R7" s="94">
        <v>0.5</v>
      </c>
      <c r="S7" s="94" t="s">
        <v>1795</v>
      </c>
      <c r="T7" s="96" t="s">
        <v>996</v>
      </c>
      <c r="U7" s="194"/>
      <c r="V7" s="194"/>
      <c r="W7" s="194"/>
      <c r="X7" s="194"/>
      <c r="Y7" s="194"/>
    </row>
    <row r="8" spans="1:25" ht="14.25" customHeight="1" x14ac:dyDescent="0.2">
      <c r="A8" s="98" t="s">
        <v>1799</v>
      </c>
      <c r="B8" s="158" t="s">
        <v>219</v>
      </c>
      <c r="C8" s="95"/>
      <c r="D8" s="159" t="s">
        <v>2064</v>
      </c>
      <c r="E8" s="96" t="s">
        <v>2138</v>
      </c>
      <c r="F8" s="158" t="s">
        <v>1407</v>
      </c>
      <c r="G8" s="94">
        <v>113</v>
      </c>
      <c r="H8" s="98" t="s">
        <v>1553</v>
      </c>
      <c r="I8" s="158" t="s">
        <v>2066</v>
      </c>
      <c r="J8" s="163">
        <v>344</v>
      </c>
      <c r="K8" s="94">
        <f t="shared" si="0"/>
        <v>0.32</v>
      </c>
      <c r="L8" s="94">
        <v>0</v>
      </c>
      <c r="M8" s="94">
        <v>264</v>
      </c>
      <c r="N8" s="94">
        <v>9.3000000000000007</v>
      </c>
      <c r="O8" s="94">
        <v>4.4000000000000004</v>
      </c>
      <c r="P8" s="94">
        <v>46.7</v>
      </c>
      <c r="Q8" s="94">
        <v>2.2999999999999998</v>
      </c>
      <c r="R8" s="94">
        <v>1.3</v>
      </c>
      <c r="S8" s="94" t="s">
        <v>1795</v>
      </c>
      <c r="T8" s="96" t="s">
        <v>2067</v>
      </c>
      <c r="U8" s="194"/>
      <c r="V8" s="194"/>
      <c r="W8" s="194"/>
      <c r="X8" s="194"/>
      <c r="Y8" s="194"/>
    </row>
    <row r="9" spans="1:25" ht="14.25" customHeight="1" x14ac:dyDescent="0.2">
      <c r="A9" s="98" t="s">
        <v>28</v>
      </c>
      <c r="B9" s="158" t="s">
        <v>538</v>
      </c>
      <c r="C9" s="95"/>
      <c r="D9" s="159" t="s">
        <v>539</v>
      </c>
      <c r="E9" s="96" t="s">
        <v>997</v>
      </c>
      <c r="F9" s="158" t="s">
        <v>455</v>
      </c>
      <c r="G9" s="94">
        <v>268</v>
      </c>
      <c r="H9" s="98" t="s">
        <v>1553</v>
      </c>
      <c r="I9" s="158" t="s">
        <v>1572</v>
      </c>
      <c r="J9" s="163">
        <v>236</v>
      </c>
      <c r="K9" s="94">
        <f t="shared" si="0"/>
        <v>1.1299999999999999</v>
      </c>
      <c r="L9" s="94">
        <v>0</v>
      </c>
      <c r="M9" s="94">
        <v>279</v>
      </c>
      <c r="N9" s="94">
        <v>9.4</v>
      </c>
      <c r="O9" s="94">
        <v>1.3</v>
      </c>
      <c r="P9" s="94">
        <v>57.5</v>
      </c>
      <c r="Q9" s="94">
        <v>2.7</v>
      </c>
      <c r="R9" s="94">
        <v>1.6</v>
      </c>
      <c r="S9" s="94" t="s">
        <v>1795</v>
      </c>
      <c r="T9" s="96" t="s">
        <v>997</v>
      </c>
      <c r="U9" s="194"/>
      <c r="V9" s="194"/>
      <c r="W9" s="194"/>
      <c r="X9" s="194"/>
      <c r="Y9" s="194"/>
    </row>
    <row r="10" spans="1:25" ht="14.25" customHeight="1" x14ac:dyDescent="0.2">
      <c r="A10" s="98" t="s">
        <v>29</v>
      </c>
      <c r="B10" s="158" t="s">
        <v>540</v>
      </c>
      <c r="C10" s="95"/>
      <c r="D10" s="159" t="s">
        <v>541</v>
      </c>
      <c r="E10" s="96" t="s">
        <v>998</v>
      </c>
      <c r="F10" s="158" t="s">
        <v>1406</v>
      </c>
      <c r="G10" s="94">
        <v>194</v>
      </c>
      <c r="H10" s="98" t="s">
        <v>1553</v>
      </c>
      <c r="I10" s="158" t="s">
        <v>1573</v>
      </c>
      <c r="J10" s="163">
        <v>156</v>
      </c>
      <c r="K10" s="94">
        <f t="shared" si="0"/>
        <v>1.24</v>
      </c>
      <c r="L10" s="94">
        <v>0</v>
      </c>
      <c r="M10" s="94">
        <v>316</v>
      </c>
      <c r="N10" s="94">
        <v>10.1</v>
      </c>
      <c r="O10" s="94">
        <v>9</v>
      </c>
      <c r="P10" s="94">
        <v>48.6</v>
      </c>
      <c r="Q10" s="94">
        <v>2</v>
      </c>
      <c r="R10" s="94">
        <v>1.2</v>
      </c>
      <c r="S10" s="94" t="s">
        <v>1795</v>
      </c>
      <c r="T10" s="96" t="s">
        <v>998</v>
      </c>
      <c r="U10" s="194"/>
      <c r="V10" s="194"/>
      <c r="W10" s="194"/>
      <c r="X10" s="194"/>
      <c r="Y10" s="194"/>
    </row>
    <row r="11" spans="1:25" ht="14.25" customHeight="1" x14ac:dyDescent="0.2">
      <c r="A11" s="98" t="s">
        <v>1803</v>
      </c>
      <c r="B11" s="158" t="s">
        <v>219</v>
      </c>
      <c r="D11" s="98">
        <v>271219</v>
      </c>
      <c r="E11" s="94" t="s">
        <v>2065</v>
      </c>
      <c r="F11" s="158" t="s">
        <v>1407</v>
      </c>
      <c r="G11" s="94">
        <v>184</v>
      </c>
      <c r="H11" s="98" t="s">
        <v>1553</v>
      </c>
      <c r="I11" s="94" t="s">
        <v>1574</v>
      </c>
      <c r="J11" s="163">
        <v>430</v>
      </c>
      <c r="K11" s="94">
        <f t="shared" si="0"/>
        <v>0.42</v>
      </c>
      <c r="L11" s="94">
        <v>0</v>
      </c>
      <c r="M11" s="94">
        <v>264</v>
      </c>
      <c r="N11" s="94">
        <v>9.3000000000000007</v>
      </c>
      <c r="O11" s="94">
        <v>4.4000000000000004</v>
      </c>
      <c r="P11" s="94">
        <v>46.7</v>
      </c>
      <c r="Q11" s="94">
        <v>2.2999999999999998</v>
      </c>
      <c r="R11" s="94">
        <v>1.3</v>
      </c>
      <c r="S11" s="94" t="s">
        <v>1795</v>
      </c>
      <c r="T11" s="94" t="s">
        <v>2065</v>
      </c>
      <c r="U11" s="194"/>
      <c r="V11" s="194"/>
      <c r="W11" s="194"/>
      <c r="X11" s="194"/>
      <c r="Y11" s="194"/>
    </row>
    <row r="12" spans="1:25" ht="14.25" customHeight="1" x14ac:dyDescent="0.2">
      <c r="A12" s="98" t="s">
        <v>30</v>
      </c>
      <c r="B12" s="158" t="s">
        <v>542</v>
      </c>
      <c r="C12" s="95"/>
      <c r="D12" s="159" t="s">
        <v>543</v>
      </c>
      <c r="E12" s="96" t="s">
        <v>999</v>
      </c>
      <c r="F12" s="158" t="s">
        <v>1408</v>
      </c>
      <c r="G12" s="94">
        <v>270</v>
      </c>
      <c r="H12" s="98" t="s">
        <v>1553</v>
      </c>
      <c r="I12" s="158" t="s">
        <v>1575</v>
      </c>
      <c r="J12" s="163">
        <v>1250</v>
      </c>
      <c r="K12" s="94">
        <f t="shared" si="0"/>
        <v>0.21</v>
      </c>
      <c r="L12" s="94">
        <v>0</v>
      </c>
      <c r="M12" s="94">
        <v>105</v>
      </c>
      <c r="N12" s="94">
        <v>2.6</v>
      </c>
      <c r="O12" s="94">
        <v>0.4</v>
      </c>
      <c r="P12" s="94">
        <v>21.6</v>
      </c>
      <c r="Q12" s="94">
        <v>0.8</v>
      </c>
      <c r="R12" s="94">
        <v>0.3</v>
      </c>
      <c r="S12" s="94" t="s">
        <v>1795</v>
      </c>
      <c r="T12" s="96" t="s">
        <v>999</v>
      </c>
      <c r="U12" s="194"/>
      <c r="V12" s="194"/>
      <c r="W12" s="194"/>
      <c r="X12" s="194"/>
      <c r="Y12" s="194"/>
    </row>
    <row r="13" spans="1:25" ht="14.25" customHeight="1" x14ac:dyDescent="0.2">
      <c r="A13" s="98" t="s">
        <v>31</v>
      </c>
      <c r="B13" s="158" t="s">
        <v>246</v>
      </c>
      <c r="C13" s="95"/>
      <c r="D13" s="159" t="s">
        <v>544</v>
      </c>
      <c r="E13" s="96" t="s">
        <v>1000</v>
      </c>
      <c r="F13" s="158" t="s">
        <v>1409</v>
      </c>
      <c r="G13" s="94">
        <v>216</v>
      </c>
      <c r="H13" s="98" t="s">
        <v>1553</v>
      </c>
      <c r="I13" s="158" t="s">
        <v>457</v>
      </c>
      <c r="J13" s="163">
        <v>500</v>
      </c>
      <c r="K13" s="94">
        <f t="shared" si="0"/>
        <v>0.43</v>
      </c>
      <c r="L13" s="94">
        <v>0</v>
      </c>
      <c r="M13" s="94">
        <v>348</v>
      </c>
      <c r="N13" s="94">
        <v>8.5</v>
      </c>
      <c r="O13" s="94">
        <v>1.1000000000000001</v>
      </c>
      <c r="P13" s="94">
        <v>71.900000000000006</v>
      </c>
      <c r="Q13" s="94">
        <v>2.4</v>
      </c>
      <c r="R13" s="94">
        <v>4.3</v>
      </c>
      <c r="S13" s="94" t="s">
        <v>1795</v>
      </c>
      <c r="T13" s="96" t="s">
        <v>1000</v>
      </c>
      <c r="U13" s="194"/>
      <c r="V13" s="194"/>
      <c r="W13" s="194"/>
      <c r="X13" s="194"/>
      <c r="Y13" s="194"/>
    </row>
    <row r="14" spans="1:25" ht="14.25" customHeight="1" x14ac:dyDescent="0.2">
      <c r="A14" s="98" t="s">
        <v>32</v>
      </c>
      <c r="B14" s="158" t="s">
        <v>220</v>
      </c>
      <c r="C14" s="95"/>
      <c r="D14" s="159" t="s">
        <v>545</v>
      </c>
      <c r="E14" s="96" t="s">
        <v>1001</v>
      </c>
      <c r="F14" s="158" t="s">
        <v>1409</v>
      </c>
      <c r="G14" s="94">
        <v>216</v>
      </c>
      <c r="H14" s="98" t="s">
        <v>1553</v>
      </c>
      <c r="I14" s="158" t="s">
        <v>457</v>
      </c>
      <c r="J14" s="163">
        <v>500</v>
      </c>
      <c r="K14" s="94">
        <f t="shared" si="0"/>
        <v>0.43</v>
      </c>
      <c r="L14" s="94">
        <v>0</v>
      </c>
      <c r="M14" s="94">
        <v>356</v>
      </c>
      <c r="N14" s="94">
        <v>9.5</v>
      </c>
      <c r="O14" s="94">
        <v>1.1000000000000001</v>
      </c>
      <c r="P14" s="94">
        <v>72.7</v>
      </c>
      <c r="Q14" s="94">
        <v>2.5</v>
      </c>
      <c r="R14" s="94">
        <v>3.8</v>
      </c>
      <c r="S14" s="94" t="s">
        <v>1795</v>
      </c>
      <c r="T14" s="96" t="s">
        <v>1001</v>
      </c>
      <c r="U14" s="194"/>
      <c r="V14" s="194"/>
      <c r="W14" s="194"/>
      <c r="X14" s="194"/>
      <c r="Y14" s="194"/>
    </row>
    <row r="15" spans="1:25" ht="14.25" customHeight="1" x14ac:dyDescent="0.2">
      <c r="A15" s="98" t="s">
        <v>33</v>
      </c>
      <c r="B15" s="158" t="s">
        <v>221</v>
      </c>
      <c r="C15" s="95"/>
      <c r="D15" s="159" t="s">
        <v>546</v>
      </c>
      <c r="E15" s="96" t="s">
        <v>2139</v>
      </c>
      <c r="F15" s="158" t="s">
        <v>1410</v>
      </c>
      <c r="G15" s="94">
        <v>270</v>
      </c>
      <c r="H15" s="98" t="s">
        <v>1553</v>
      </c>
      <c r="I15" s="158" t="s">
        <v>1576</v>
      </c>
      <c r="J15" s="163">
        <v>1000</v>
      </c>
      <c r="K15" s="94">
        <f t="shared" si="0"/>
        <v>0.27</v>
      </c>
      <c r="L15" s="94">
        <v>0</v>
      </c>
      <c r="M15" s="94">
        <v>148</v>
      </c>
      <c r="N15" s="94">
        <v>4.7</v>
      </c>
      <c r="O15" s="94">
        <v>0.7</v>
      </c>
      <c r="P15" s="94">
        <v>29</v>
      </c>
      <c r="Q15" s="94">
        <v>1</v>
      </c>
      <c r="R15" s="94">
        <v>0.3</v>
      </c>
      <c r="S15" s="94" t="s">
        <v>1796</v>
      </c>
      <c r="T15" s="96" t="s">
        <v>1002</v>
      </c>
      <c r="U15" s="194"/>
      <c r="V15" s="194"/>
      <c r="W15" s="194"/>
      <c r="X15" s="194"/>
      <c r="Y15" s="194"/>
    </row>
    <row r="16" spans="1:25" ht="14.25" customHeight="1" x14ac:dyDescent="0.2">
      <c r="A16" s="98" t="s">
        <v>34</v>
      </c>
      <c r="B16" s="158" t="s">
        <v>222</v>
      </c>
      <c r="C16" s="95"/>
      <c r="D16" s="159" t="s">
        <v>547</v>
      </c>
      <c r="E16" s="96" t="s">
        <v>1003</v>
      </c>
      <c r="F16" s="158" t="s">
        <v>1410</v>
      </c>
      <c r="G16" s="94">
        <v>65</v>
      </c>
      <c r="H16" s="98" t="s">
        <v>1553</v>
      </c>
      <c r="I16" s="158" t="s">
        <v>1577</v>
      </c>
      <c r="J16" s="163">
        <v>150</v>
      </c>
      <c r="K16" s="94">
        <f t="shared" si="0"/>
        <v>0.43</v>
      </c>
      <c r="L16" s="94">
        <v>0</v>
      </c>
      <c r="M16" s="94">
        <v>163</v>
      </c>
      <c r="N16" s="94">
        <v>4.5999999999999996</v>
      </c>
      <c r="O16" s="94">
        <v>2</v>
      </c>
      <c r="P16" s="94">
        <v>31.7</v>
      </c>
      <c r="Q16" s="94">
        <v>1.4</v>
      </c>
      <c r="R16" s="94">
        <v>0.4</v>
      </c>
      <c r="S16" s="94" t="s">
        <v>1796</v>
      </c>
      <c r="T16" s="96" t="s">
        <v>1003</v>
      </c>
      <c r="U16" s="194"/>
      <c r="V16" s="194"/>
      <c r="W16" s="194"/>
      <c r="X16" s="194"/>
      <c r="Y16" s="194"/>
    </row>
    <row r="17" spans="1:25" ht="14.25" customHeight="1" x14ac:dyDescent="0.2">
      <c r="A17" s="164" t="s">
        <v>1804</v>
      </c>
      <c r="B17" s="158" t="s">
        <v>223</v>
      </c>
      <c r="C17" s="95"/>
      <c r="D17" s="159" t="s">
        <v>548</v>
      </c>
      <c r="E17" s="96" t="s">
        <v>1004</v>
      </c>
      <c r="F17" s="158" t="s">
        <v>1411</v>
      </c>
      <c r="G17" s="94">
        <v>568</v>
      </c>
      <c r="H17" s="98" t="s">
        <v>1553</v>
      </c>
      <c r="I17" s="158" t="s">
        <v>463</v>
      </c>
      <c r="J17" s="163">
        <v>1000</v>
      </c>
      <c r="K17" s="94">
        <f t="shared" si="0"/>
        <v>0.56000000000000005</v>
      </c>
      <c r="L17" s="94">
        <v>0</v>
      </c>
      <c r="M17" s="94">
        <v>379</v>
      </c>
      <c r="N17" s="94">
        <v>12.2</v>
      </c>
      <c r="O17" s="94">
        <v>1.9</v>
      </c>
      <c r="P17" s="94">
        <v>73.900000000000006</v>
      </c>
      <c r="Q17" s="94">
        <v>2.7</v>
      </c>
      <c r="R17" s="94">
        <v>0</v>
      </c>
      <c r="S17" s="94" t="s">
        <v>1795</v>
      </c>
      <c r="T17" s="96" t="s">
        <v>1004</v>
      </c>
      <c r="U17" s="194"/>
      <c r="V17" s="194"/>
      <c r="W17" s="194"/>
      <c r="X17" s="194"/>
      <c r="Y17" s="194"/>
    </row>
    <row r="18" spans="1:25" ht="14.25" customHeight="1" x14ac:dyDescent="0.2">
      <c r="A18" s="164" t="s">
        <v>1805</v>
      </c>
      <c r="B18" s="158" t="s">
        <v>223</v>
      </c>
      <c r="C18" s="95"/>
      <c r="D18" s="165" t="s">
        <v>549</v>
      </c>
      <c r="E18" s="96" t="s">
        <v>2141</v>
      </c>
      <c r="F18" s="158" t="s">
        <v>1412</v>
      </c>
      <c r="G18" s="94">
        <v>216</v>
      </c>
      <c r="H18" s="98" t="s">
        <v>1553</v>
      </c>
      <c r="I18" s="158" t="s">
        <v>463</v>
      </c>
      <c r="J18" s="163">
        <v>1000</v>
      </c>
      <c r="K18" s="94">
        <f t="shared" si="0"/>
        <v>0.21</v>
      </c>
      <c r="L18" s="94">
        <v>0</v>
      </c>
      <c r="M18" s="94">
        <v>379</v>
      </c>
      <c r="N18" s="94">
        <v>12.2</v>
      </c>
      <c r="O18" s="94">
        <v>1.9</v>
      </c>
      <c r="P18" s="94">
        <v>73.900000000000006</v>
      </c>
      <c r="Q18" s="94">
        <v>2.7</v>
      </c>
      <c r="R18" s="94">
        <v>0</v>
      </c>
      <c r="S18" s="94" t="s">
        <v>1795</v>
      </c>
      <c r="T18" s="96" t="s">
        <v>1005</v>
      </c>
      <c r="U18" s="194"/>
      <c r="V18" s="194"/>
      <c r="W18" s="194"/>
      <c r="X18" s="194"/>
      <c r="Y18" s="194"/>
    </row>
    <row r="19" spans="1:25" ht="14.25" customHeight="1" x14ac:dyDescent="0.2">
      <c r="A19" s="98" t="s">
        <v>35</v>
      </c>
      <c r="B19" s="158" t="s">
        <v>224</v>
      </c>
      <c r="C19" s="95"/>
      <c r="D19" s="159" t="s">
        <v>550</v>
      </c>
      <c r="E19" s="96" t="s">
        <v>1006</v>
      </c>
      <c r="F19" s="158" t="s">
        <v>1413</v>
      </c>
      <c r="G19" s="94">
        <v>648</v>
      </c>
      <c r="H19" s="98" t="s">
        <v>458</v>
      </c>
      <c r="I19" s="158" t="s">
        <v>1578</v>
      </c>
      <c r="J19" s="163">
        <v>180</v>
      </c>
      <c r="K19" s="94">
        <f t="shared" si="0"/>
        <v>3.6</v>
      </c>
      <c r="L19" s="94">
        <v>0</v>
      </c>
      <c r="M19" s="94">
        <v>163</v>
      </c>
      <c r="N19" s="94">
        <v>12.7</v>
      </c>
      <c r="O19" s="94">
        <v>0.8</v>
      </c>
      <c r="P19" s="94">
        <v>26.2</v>
      </c>
      <c r="Q19" s="94">
        <v>0.5</v>
      </c>
      <c r="R19" s="94">
        <v>0</v>
      </c>
      <c r="S19" s="94" t="s">
        <v>1795</v>
      </c>
      <c r="T19" s="96" t="s">
        <v>1006</v>
      </c>
      <c r="U19" s="194"/>
      <c r="V19" s="194"/>
      <c r="W19" s="194"/>
      <c r="X19" s="194"/>
      <c r="Y19" s="194"/>
    </row>
    <row r="20" spans="1:25" ht="14.25" customHeight="1" x14ac:dyDescent="0.2">
      <c r="A20" s="98" t="s">
        <v>36</v>
      </c>
      <c r="B20" s="158" t="s">
        <v>247</v>
      </c>
      <c r="C20" s="95"/>
      <c r="D20" s="159" t="s">
        <v>551</v>
      </c>
      <c r="E20" s="96" t="s">
        <v>1007</v>
      </c>
      <c r="F20" s="158" t="s">
        <v>1414</v>
      </c>
      <c r="G20" s="94">
        <v>148</v>
      </c>
      <c r="H20" s="98" t="s">
        <v>1554</v>
      </c>
      <c r="I20" s="158" t="s">
        <v>1579</v>
      </c>
      <c r="J20" s="163">
        <v>40</v>
      </c>
      <c r="K20" s="94">
        <f t="shared" si="0"/>
        <v>3.7</v>
      </c>
      <c r="L20" s="94">
        <v>0</v>
      </c>
      <c r="M20" s="94">
        <v>385</v>
      </c>
      <c r="N20" s="94">
        <v>28.5</v>
      </c>
      <c r="O20" s="94">
        <v>2.7</v>
      </c>
      <c r="P20" s="94">
        <v>56.9</v>
      </c>
      <c r="Q20" s="94">
        <v>3.7</v>
      </c>
      <c r="R20" s="94">
        <v>0</v>
      </c>
      <c r="S20" s="94" t="s">
        <v>1795</v>
      </c>
      <c r="T20" s="96" t="s">
        <v>1007</v>
      </c>
      <c r="U20" s="194"/>
      <c r="V20" s="194"/>
      <c r="W20" s="194"/>
      <c r="X20" s="194"/>
      <c r="Y20" s="194"/>
    </row>
    <row r="21" spans="1:25" ht="14.25" customHeight="1" x14ac:dyDescent="0.2">
      <c r="A21" s="164" t="s">
        <v>1806</v>
      </c>
      <c r="B21" s="158" t="s">
        <v>416</v>
      </c>
      <c r="C21" s="95"/>
      <c r="D21" s="159" t="s">
        <v>552</v>
      </c>
      <c r="E21" s="96" t="s">
        <v>2140</v>
      </c>
      <c r="F21" s="158" t="s">
        <v>1414</v>
      </c>
      <c r="G21" s="94">
        <v>1307</v>
      </c>
      <c r="H21" s="98" t="s">
        <v>1554</v>
      </c>
      <c r="I21" s="158" t="s">
        <v>457</v>
      </c>
      <c r="J21" s="163">
        <v>500</v>
      </c>
      <c r="K21" s="94">
        <f t="shared" si="0"/>
        <v>2.61</v>
      </c>
      <c r="L21" s="94">
        <v>0</v>
      </c>
      <c r="M21" s="94">
        <v>379</v>
      </c>
      <c r="N21" s="94">
        <v>25.6</v>
      </c>
      <c r="O21" s="94">
        <v>3.3</v>
      </c>
      <c r="P21" s="94">
        <v>57.3</v>
      </c>
      <c r="Q21" s="94">
        <v>3.8</v>
      </c>
      <c r="R21" s="94">
        <v>0.5</v>
      </c>
      <c r="S21" s="94" t="s">
        <v>1795</v>
      </c>
      <c r="T21" s="96" t="s">
        <v>1008</v>
      </c>
      <c r="U21" s="194"/>
      <c r="V21" s="194"/>
      <c r="W21" s="194"/>
      <c r="X21" s="194"/>
      <c r="Y21" s="194"/>
    </row>
    <row r="22" spans="1:25" ht="14.25" customHeight="1" x14ac:dyDescent="0.2">
      <c r="A22" s="164" t="s">
        <v>1807</v>
      </c>
      <c r="B22" s="158" t="s">
        <v>482</v>
      </c>
      <c r="C22" s="95"/>
      <c r="D22" s="159" t="s">
        <v>553</v>
      </c>
      <c r="E22" s="96" t="s">
        <v>1009</v>
      </c>
      <c r="F22" s="158" t="s">
        <v>1414</v>
      </c>
      <c r="G22" s="94">
        <v>443</v>
      </c>
      <c r="H22" s="98" t="s">
        <v>1554</v>
      </c>
      <c r="I22" s="158" t="s">
        <v>1580</v>
      </c>
      <c r="J22" s="163">
        <v>200</v>
      </c>
      <c r="K22" s="94">
        <f t="shared" si="0"/>
        <v>2.21</v>
      </c>
      <c r="L22" s="94">
        <v>0</v>
      </c>
      <c r="M22" s="94">
        <v>379</v>
      </c>
      <c r="N22" s="94">
        <v>25.6</v>
      </c>
      <c r="O22" s="94">
        <v>3.3</v>
      </c>
      <c r="P22" s="94">
        <v>57.3</v>
      </c>
      <c r="Q22" s="94">
        <v>3.8</v>
      </c>
      <c r="R22" s="94">
        <v>0.5</v>
      </c>
      <c r="S22" s="94" t="s">
        <v>1795</v>
      </c>
      <c r="T22" s="96" t="s">
        <v>1009</v>
      </c>
      <c r="U22" s="194"/>
      <c r="V22" s="194"/>
      <c r="W22" s="194"/>
      <c r="X22" s="194"/>
      <c r="Y22" s="194"/>
    </row>
    <row r="23" spans="1:25" ht="14.25" customHeight="1" x14ac:dyDescent="0.2">
      <c r="A23" s="98" t="s">
        <v>37</v>
      </c>
      <c r="B23" s="158" t="s">
        <v>82</v>
      </c>
      <c r="C23" s="95"/>
      <c r="D23" s="159" t="s">
        <v>554</v>
      </c>
      <c r="E23" s="96" t="s">
        <v>1010</v>
      </c>
      <c r="F23" s="158" t="s">
        <v>1415</v>
      </c>
      <c r="G23" s="94">
        <v>130</v>
      </c>
      <c r="H23" s="98" t="s">
        <v>1554</v>
      </c>
      <c r="I23" s="158" t="s">
        <v>1581</v>
      </c>
      <c r="J23" s="163">
        <v>140</v>
      </c>
      <c r="K23" s="94">
        <f t="shared" si="0"/>
        <v>0.92</v>
      </c>
      <c r="L23" s="94">
        <v>0</v>
      </c>
      <c r="M23" s="94">
        <v>291</v>
      </c>
      <c r="N23" s="94">
        <v>9.3000000000000007</v>
      </c>
      <c r="O23" s="94">
        <v>1.4</v>
      </c>
      <c r="P23" s="94">
        <v>57</v>
      </c>
      <c r="Q23" s="94">
        <v>2.2000000000000002</v>
      </c>
      <c r="R23" s="94">
        <v>0</v>
      </c>
      <c r="S23" s="94" t="s">
        <v>1795</v>
      </c>
      <c r="T23" s="96" t="s">
        <v>1010</v>
      </c>
      <c r="U23" s="194"/>
      <c r="V23" s="194"/>
      <c r="W23" s="194"/>
      <c r="X23" s="194"/>
      <c r="Y23" s="194"/>
    </row>
    <row r="24" spans="1:25" ht="14.25" customHeight="1" x14ac:dyDescent="0.2">
      <c r="A24" s="98" t="s">
        <v>38</v>
      </c>
      <c r="B24" s="158" t="s">
        <v>225</v>
      </c>
      <c r="C24" s="95"/>
      <c r="D24" s="159" t="s">
        <v>555</v>
      </c>
      <c r="E24" s="96" t="s">
        <v>1011</v>
      </c>
      <c r="F24" s="158" t="s">
        <v>1416</v>
      </c>
      <c r="G24" s="94">
        <v>1026</v>
      </c>
      <c r="H24" s="98" t="s">
        <v>1554</v>
      </c>
      <c r="I24" s="158" t="s">
        <v>1582</v>
      </c>
      <c r="J24" s="163">
        <v>2000</v>
      </c>
      <c r="K24" s="94">
        <f t="shared" si="0"/>
        <v>0.51</v>
      </c>
      <c r="L24" s="94">
        <v>0</v>
      </c>
      <c r="M24" s="94">
        <v>280</v>
      </c>
      <c r="N24" s="94">
        <v>11</v>
      </c>
      <c r="O24" s="94">
        <v>5.0999999999999996</v>
      </c>
      <c r="P24" s="94">
        <v>47.6</v>
      </c>
      <c r="Q24" s="94">
        <v>3</v>
      </c>
      <c r="R24" s="94">
        <v>0.9</v>
      </c>
      <c r="S24" s="94" t="s">
        <v>1795</v>
      </c>
      <c r="T24" s="96" t="s">
        <v>1011</v>
      </c>
      <c r="U24" s="194"/>
      <c r="V24" s="194"/>
      <c r="W24" s="194"/>
      <c r="X24" s="194"/>
      <c r="Y24" s="194"/>
    </row>
    <row r="25" spans="1:25" ht="14.25" customHeight="1" x14ac:dyDescent="0.2">
      <c r="A25" s="98" t="s">
        <v>39</v>
      </c>
      <c r="B25" s="158" t="s">
        <v>226</v>
      </c>
      <c r="C25" s="95" t="s">
        <v>534</v>
      </c>
      <c r="D25" s="159" t="s">
        <v>556</v>
      </c>
      <c r="E25" s="96" t="s">
        <v>1012</v>
      </c>
      <c r="F25" s="158" t="s">
        <v>1416</v>
      </c>
      <c r="G25" s="94">
        <v>511</v>
      </c>
      <c r="H25" s="98" t="s">
        <v>1554</v>
      </c>
      <c r="I25" s="158" t="s">
        <v>463</v>
      </c>
      <c r="J25" s="163">
        <v>1000</v>
      </c>
      <c r="K25" s="94">
        <f t="shared" si="0"/>
        <v>0.51</v>
      </c>
      <c r="L25" s="94">
        <v>0</v>
      </c>
      <c r="M25" s="94">
        <v>373</v>
      </c>
      <c r="N25" s="94">
        <v>14.6</v>
      </c>
      <c r="O25" s="94">
        <v>6.8</v>
      </c>
      <c r="P25" s="94">
        <v>63.4</v>
      </c>
      <c r="Q25" s="94">
        <v>4</v>
      </c>
      <c r="R25" s="94">
        <v>1.2</v>
      </c>
      <c r="S25" s="94" t="s">
        <v>1795</v>
      </c>
      <c r="T25" s="96" t="s">
        <v>1012</v>
      </c>
      <c r="U25" s="194"/>
      <c r="V25" s="194"/>
      <c r="W25" s="194"/>
      <c r="X25" s="194"/>
      <c r="Y25" s="194"/>
    </row>
    <row r="26" spans="1:25" ht="14.25" customHeight="1" x14ac:dyDescent="0.2">
      <c r="A26" s="98" t="s">
        <v>156</v>
      </c>
      <c r="B26" s="158" t="s">
        <v>248</v>
      </c>
      <c r="C26" s="95" t="s">
        <v>534</v>
      </c>
      <c r="D26" s="159"/>
      <c r="E26" s="96" t="s">
        <v>1013</v>
      </c>
      <c r="F26" s="158" t="s">
        <v>1417</v>
      </c>
      <c r="G26" s="94">
        <v>1944</v>
      </c>
      <c r="H26" s="98" t="s">
        <v>456</v>
      </c>
      <c r="I26" s="158" t="s">
        <v>1583</v>
      </c>
      <c r="J26" s="163">
        <v>5000</v>
      </c>
      <c r="K26" s="94">
        <f t="shared" si="0"/>
        <v>0.38</v>
      </c>
      <c r="L26" s="94">
        <v>0</v>
      </c>
      <c r="M26" s="94">
        <v>358</v>
      </c>
      <c r="N26" s="94">
        <v>6.1</v>
      </c>
      <c r="O26" s="94">
        <v>0.9</v>
      </c>
      <c r="P26" s="94">
        <v>77.599999999999994</v>
      </c>
      <c r="Q26" s="94">
        <v>0.5</v>
      </c>
      <c r="R26" s="94">
        <v>0</v>
      </c>
      <c r="S26" s="94" t="s">
        <v>1795</v>
      </c>
      <c r="T26" s="96" t="s">
        <v>1013</v>
      </c>
      <c r="U26" s="194"/>
      <c r="V26" s="194"/>
      <c r="W26" s="194"/>
      <c r="X26" s="194"/>
      <c r="Y26" s="194"/>
    </row>
    <row r="27" spans="1:25" ht="14.25" customHeight="1" x14ac:dyDescent="0.2">
      <c r="A27" s="98" t="s">
        <v>40</v>
      </c>
      <c r="B27" s="158" t="s">
        <v>249</v>
      </c>
      <c r="C27" s="95"/>
      <c r="D27" s="159" t="s">
        <v>557</v>
      </c>
      <c r="E27" s="96" t="s">
        <v>1014</v>
      </c>
      <c r="F27" s="158" t="s">
        <v>1418</v>
      </c>
      <c r="G27" s="94">
        <v>540</v>
      </c>
      <c r="H27" s="98" t="s">
        <v>1555</v>
      </c>
      <c r="I27" s="158" t="s">
        <v>463</v>
      </c>
      <c r="J27" s="163">
        <v>1000</v>
      </c>
      <c r="K27" s="94">
        <f t="shared" si="0"/>
        <v>0.54</v>
      </c>
      <c r="L27" s="94">
        <v>0</v>
      </c>
      <c r="M27" s="94">
        <v>357</v>
      </c>
      <c r="N27" s="94">
        <v>9.3000000000000007</v>
      </c>
      <c r="O27" s="94">
        <v>0.9</v>
      </c>
      <c r="P27" s="94">
        <v>74.5</v>
      </c>
      <c r="Q27" s="94">
        <v>0.5</v>
      </c>
      <c r="R27" s="94">
        <v>0</v>
      </c>
      <c r="S27" s="94" t="s">
        <v>1795</v>
      </c>
      <c r="T27" s="96" t="s">
        <v>1014</v>
      </c>
      <c r="U27" s="194"/>
      <c r="V27" s="194"/>
      <c r="W27" s="194"/>
      <c r="X27" s="194"/>
      <c r="Y27" s="194"/>
    </row>
    <row r="28" spans="1:25" ht="14.25" customHeight="1" x14ac:dyDescent="0.2">
      <c r="A28" s="98" t="s">
        <v>41</v>
      </c>
      <c r="B28" s="158" t="s">
        <v>227</v>
      </c>
      <c r="C28" s="95"/>
      <c r="D28" s="159" t="s">
        <v>558</v>
      </c>
      <c r="E28" s="96" t="s">
        <v>1015</v>
      </c>
      <c r="F28" s="158" t="s">
        <v>1419</v>
      </c>
      <c r="G28" s="94">
        <v>198</v>
      </c>
      <c r="H28" s="98" t="s">
        <v>1555</v>
      </c>
      <c r="I28" s="158" t="s">
        <v>1584</v>
      </c>
      <c r="J28" s="163">
        <v>255</v>
      </c>
      <c r="K28" s="94">
        <f t="shared" si="0"/>
        <v>0.77</v>
      </c>
      <c r="L28" s="94">
        <v>0</v>
      </c>
      <c r="M28" s="94">
        <v>362</v>
      </c>
      <c r="N28" s="94">
        <v>6.2</v>
      </c>
      <c r="O28" s="94">
        <v>0.9</v>
      </c>
      <c r="P28" s="94">
        <v>78.5</v>
      </c>
      <c r="Q28" s="94">
        <v>0.6</v>
      </c>
      <c r="R28" s="94">
        <v>0</v>
      </c>
      <c r="S28" s="94" t="s">
        <v>1795</v>
      </c>
      <c r="T28" s="96" t="s">
        <v>1015</v>
      </c>
      <c r="U28" s="194"/>
      <c r="V28" s="194"/>
      <c r="W28" s="194"/>
      <c r="X28" s="194"/>
      <c r="Y28" s="194"/>
    </row>
    <row r="29" spans="1:25" ht="14.25" customHeight="1" x14ac:dyDescent="0.2">
      <c r="A29" s="98" t="s">
        <v>42</v>
      </c>
      <c r="B29" s="158" t="s">
        <v>559</v>
      </c>
      <c r="C29" s="95"/>
      <c r="D29" s="159" t="s">
        <v>560</v>
      </c>
      <c r="E29" s="96" t="s">
        <v>1016</v>
      </c>
      <c r="F29" s="158" t="s">
        <v>1420</v>
      </c>
      <c r="G29" s="94">
        <v>864</v>
      </c>
      <c r="H29" s="98" t="s">
        <v>1555</v>
      </c>
      <c r="I29" s="158" t="s">
        <v>463</v>
      </c>
      <c r="J29" s="163">
        <v>1000</v>
      </c>
      <c r="K29" s="94">
        <f t="shared" si="0"/>
        <v>0.86</v>
      </c>
      <c r="L29" s="94">
        <v>0</v>
      </c>
      <c r="M29" s="94">
        <v>377</v>
      </c>
      <c r="N29" s="94">
        <v>7</v>
      </c>
      <c r="O29" s="94">
        <v>1.6</v>
      </c>
      <c r="P29" s="94">
        <v>79.900000000000006</v>
      </c>
      <c r="Q29" s="94">
        <v>0.9</v>
      </c>
      <c r="R29" s="94">
        <v>0</v>
      </c>
      <c r="S29" s="94" t="s">
        <v>1795</v>
      </c>
      <c r="T29" s="96" t="s">
        <v>1016</v>
      </c>
      <c r="U29" s="194"/>
      <c r="V29" s="194"/>
      <c r="W29" s="194"/>
      <c r="X29" s="194"/>
      <c r="Y29" s="194"/>
    </row>
    <row r="30" spans="1:25" ht="14.25" customHeight="1" x14ac:dyDescent="0.2">
      <c r="A30" s="98" t="s">
        <v>43</v>
      </c>
      <c r="B30" s="158" t="s">
        <v>561</v>
      </c>
      <c r="C30" s="95"/>
      <c r="D30" s="159" t="s">
        <v>562</v>
      </c>
      <c r="E30" s="96" t="s">
        <v>1017</v>
      </c>
      <c r="F30" s="158" t="s">
        <v>1421</v>
      </c>
      <c r="G30" s="94">
        <v>1199</v>
      </c>
      <c r="H30" s="98" t="s">
        <v>1555</v>
      </c>
      <c r="I30" s="158" t="s">
        <v>463</v>
      </c>
      <c r="J30" s="163">
        <v>1000</v>
      </c>
      <c r="K30" s="94">
        <f t="shared" si="0"/>
        <v>1.19</v>
      </c>
      <c r="L30" s="94">
        <v>0</v>
      </c>
      <c r="M30" s="94">
        <v>234</v>
      </c>
      <c r="N30" s="94">
        <v>4</v>
      </c>
      <c r="O30" s="94">
        <v>0.6</v>
      </c>
      <c r="P30" s="94">
        <v>50.8</v>
      </c>
      <c r="Q30" s="94">
        <v>0.5</v>
      </c>
      <c r="R30" s="94">
        <v>0</v>
      </c>
      <c r="S30" s="94" t="s">
        <v>1795</v>
      </c>
      <c r="T30" s="96" t="s">
        <v>1017</v>
      </c>
      <c r="U30" s="194"/>
      <c r="V30" s="194"/>
      <c r="W30" s="194"/>
      <c r="X30" s="194"/>
      <c r="Y30" s="194"/>
    </row>
    <row r="31" spans="1:25" ht="14.25" customHeight="1" x14ac:dyDescent="0.2">
      <c r="A31" s="98" t="s">
        <v>44</v>
      </c>
      <c r="B31" s="158" t="s">
        <v>0</v>
      </c>
      <c r="C31" s="95"/>
      <c r="D31" s="159" t="s">
        <v>563</v>
      </c>
      <c r="E31" s="96" t="s">
        <v>1018</v>
      </c>
      <c r="F31" s="158" t="s">
        <v>1419</v>
      </c>
      <c r="G31" s="94">
        <v>286</v>
      </c>
      <c r="H31" s="98" t="s">
        <v>1555</v>
      </c>
      <c r="I31" s="158" t="s">
        <v>1585</v>
      </c>
      <c r="J31" s="163">
        <v>250</v>
      </c>
      <c r="K31" s="94">
        <f t="shared" si="0"/>
        <v>1.1399999999999999</v>
      </c>
      <c r="L31" s="94">
        <v>0</v>
      </c>
      <c r="M31" s="94">
        <v>369</v>
      </c>
      <c r="N31" s="94">
        <v>6.3</v>
      </c>
      <c r="O31" s="94">
        <v>1</v>
      </c>
      <c r="P31" s="94">
        <v>80</v>
      </c>
      <c r="Q31" s="94">
        <v>0.5</v>
      </c>
      <c r="R31" s="94">
        <v>0</v>
      </c>
      <c r="S31" s="94" t="s">
        <v>1795</v>
      </c>
      <c r="T31" s="96" t="s">
        <v>1018</v>
      </c>
      <c r="U31" s="194"/>
      <c r="V31" s="194"/>
      <c r="W31" s="194"/>
      <c r="X31" s="194"/>
      <c r="Y31" s="194"/>
    </row>
    <row r="32" spans="1:25" ht="14.25" customHeight="1" x14ac:dyDescent="0.2">
      <c r="A32" s="98" t="s">
        <v>229</v>
      </c>
      <c r="B32" s="158" t="s">
        <v>250</v>
      </c>
      <c r="C32" s="95"/>
      <c r="D32" s="159" t="s">
        <v>564</v>
      </c>
      <c r="E32" s="96" t="s">
        <v>1019</v>
      </c>
      <c r="F32" s="158" t="s">
        <v>1409</v>
      </c>
      <c r="G32" s="94">
        <v>216</v>
      </c>
      <c r="H32" s="98" t="s">
        <v>1555</v>
      </c>
      <c r="I32" s="158" t="s">
        <v>457</v>
      </c>
      <c r="J32" s="163">
        <v>500</v>
      </c>
      <c r="K32" s="94">
        <f t="shared" si="0"/>
        <v>0.43</v>
      </c>
      <c r="L32" s="94">
        <v>0</v>
      </c>
      <c r="M32" s="94">
        <v>344</v>
      </c>
      <c r="N32" s="94">
        <v>14</v>
      </c>
      <c r="O32" s="94">
        <v>2.2999999999999998</v>
      </c>
      <c r="P32" s="94">
        <v>66.7</v>
      </c>
      <c r="Q32" s="94">
        <v>3.7</v>
      </c>
      <c r="R32" s="94">
        <v>2.2000000000000002</v>
      </c>
      <c r="S32" s="94" t="s">
        <v>1795</v>
      </c>
      <c r="T32" s="96" t="s">
        <v>1019</v>
      </c>
      <c r="U32" s="194"/>
      <c r="V32" s="194"/>
      <c r="W32" s="194"/>
      <c r="X32" s="194"/>
      <c r="Y32" s="194"/>
    </row>
    <row r="33" spans="1:25" ht="14.25" customHeight="1" x14ac:dyDescent="0.2">
      <c r="A33" s="159" t="s">
        <v>1808</v>
      </c>
      <c r="B33" s="158" t="s">
        <v>565</v>
      </c>
      <c r="D33" s="94" t="s">
        <v>566</v>
      </c>
      <c r="E33" s="96" t="s">
        <v>2142</v>
      </c>
      <c r="F33" s="158" t="s">
        <v>1410</v>
      </c>
      <c r="G33" s="94">
        <v>270</v>
      </c>
      <c r="H33" s="98" t="s">
        <v>1555</v>
      </c>
      <c r="I33" s="94" t="s">
        <v>1586</v>
      </c>
      <c r="J33" s="163">
        <v>1000</v>
      </c>
      <c r="K33" s="94">
        <f t="shared" si="0"/>
        <v>0.27</v>
      </c>
      <c r="L33" s="94">
        <v>0</v>
      </c>
      <c r="M33" s="94">
        <v>152</v>
      </c>
      <c r="N33" s="94">
        <v>5.8</v>
      </c>
      <c r="O33" s="94">
        <v>1</v>
      </c>
      <c r="P33" s="94">
        <v>28.3</v>
      </c>
      <c r="Q33" s="94">
        <v>1.3</v>
      </c>
      <c r="R33" s="94">
        <v>0.4</v>
      </c>
      <c r="S33" s="94" t="s">
        <v>1796</v>
      </c>
      <c r="T33" s="96" t="s">
        <v>1020</v>
      </c>
      <c r="U33" s="194"/>
      <c r="V33" s="194"/>
      <c r="W33" s="194"/>
      <c r="X33" s="194"/>
      <c r="Y33" s="194"/>
    </row>
    <row r="34" spans="1:25" ht="14.25" customHeight="1" x14ac:dyDescent="0.2">
      <c r="A34" s="164" t="s">
        <v>1809</v>
      </c>
      <c r="B34" s="158" t="s">
        <v>567</v>
      </c>
      <c r="C34" s="95"/>
      <c r="D34" s="159" t="s">
        <v>568</v>
      </c>
      <c r="E34" s="96" t="s">
        <v>519</v>
      </c>
      <c r="F34" s="158" t="s">
        <v>1422</v>
      </c>
      <c r="G34" s="94">
        <v>119</v>
      </c>
      <c r="H34" s="98" t="s">
        <v>1556</v>
      </c>
      <c r="I34" s="158" t="s">
        <v>1585</v>
      </c>
      <c r="J34" s="163">
        <v>250</v>
      </c>
      <c r="K34" s="94">
        <f t="shared" si="0"/>
        <v>0.47</v>
      </c>
      <c r="L34" s="94">
        <v>0</v>
      </c>
      <c r="M34" s="94">
        <v>5</v>
      </c>
      <c r="N34" s="94">
        <v>0.1</v>
      </c>
      <c r="O34" s="94">
        <v>0</v>
      </c>
      <c r="P34" s="94">
        <v>2.2999999999999998</v>
      </c>
      <c r="Q34" s="94">
        <v>2.2000000000000002</v>
      </c>
      <c r="R34" s="94">
        <v>0</v>
      </c>
      <c r="S34" s="94" t="s">
        <v>1795</v>
      </c>
      <c r="T34" s="96" t="s">
        <v>519</v>
      </c>
      <c r="U34" s="194"/>
      <c r="V34" s="194"/>
      <c r="W34" s="194"/>
      <c r="X34" s="194"/>
      <c r="Y34" s="194"/>
    </row>
    <row r="35" spans="1:25" ht="14.25" customHeight="1" x14ac:dyDescent="0.2">
      <c r="A35" s="164" t="s">
        <v>1810</v>
      </c>
      <c r="B35" s="158" t="s">
        <v>567</v>
      </c>
      <c r="C35" s="95"/>
      <c r="D35" s="159" t="s">
        <v>569</v>
      </c>
      <c r="E35" s="96" t="s">
        <v>520</v>
      </c>
      <c r="F35" s="158" t="s">
        <v>1422</v>
      </c>
      <c r="G35" s="94">
        <v>119</v>
      </c>
      <c r="H35" s="98" t="s">
        <v>1556</v>
      </c>
      <c r="I35" s="158" t="s">
        <v>1585</v>
      </c>
      <c r="J35" s="163">
        <v>250</v>
      </c>
      <c r="K35" s="94">
        <f t="shared" si="0"/>
        <v>0.47</v>
      </c>
      <c r="L35" s="94">
        <v>0</v>
      </c>
      <c r="M35" s="94">
        <v>5</v>
      </c>
      <c r="N35" s="94">
        <v>0.1</v>
      </c>
      <c r="O35" s="94">
        <v>0</v>
      </c>
      <c r="P35" s="94">
        <v>2.2999999999999998</v>
      </c>
      <c r="Q35" s="94">
        <v>2.2000000000000002</v>
      </c>
      <c r="R35" s="94">
        <v>0</v>
      </c>
      <c r="S35" s="94" t="s">
        <v>1795</v>
      </c>
      <c r="T35" s="96" t="s">
        <v>520</v>
      </c>
      <c r="U35" s="194"/>
      <c r="V35" s="194"/>
      <c r="W35" s="194"/>
      <c r="X35" s="194"/>
      <c r="Y35" s="194"/>
    </row>
    <row r="36" spans="1:25" ht="14.25" customHeight="1" x14ac:dyDescent="0.2">
      <c r="A36" s="98" t="s">
        <v>83</v>
      </c>
      <c r="B36" s="158" t="s">
        <v>570</v>
      </c>
      <c r="C36" s="95"/>
      <c r="D36" s="159" t="s">
        <v>571</v>
      </c>
      <c r="E36" s="96" t="s">
        <v>1021</v>
      </c>
      <c r="F36" s="158" t="s">
        <v>1422</v>
      </c>
      <c r="G36" s="94">
        <v>97</v>
      </c>
      <c r="H36" s="98" t="s">
        <v>1556</v>
      </c>
      <c r="I36" s="158" t="s">
        <v>1577</v>
      </c>
      <c r="J36" s="163">
        <v>150</v>
      </c>
      <c r="K36" s="94">
        <f t="shared" si="0"/>
        <v>0.64</v>
      </c>
      <c r="L36" s="94">
        <v>0</v>
      </c>
      <c r="M36" s="94">
        <v>6</v>
      </c>
      <c r="N36" s="94">
        <v>0.2</v>
      </c>
      <c r="O36" s="94">
        <v>0</v>
      </c>
      <c r="P36" s="94">
        <v>3</v>
      </c>
      <c r="Q36" s="94">
        <v>2.9</v>
      </c>
      <c r="R36" s="94">
        <v>0</v>
      </c>
      <c r="S36" s="94" t="s">
        <v>1795</v>
      </c>
      <c r="T36" s="96" t="s">
        <v>1021</v>
      </c>
      <c r="U36" s="194"/>
      <c r="V36" s="194"/>
      <c r="W36" s="194"/>
      <c r="X36" s="194"/>
      <c r="Y36" s="194"/>
    </row>
    <row r="37" spans="1:25" ht="14.25" customHeight="1" x14ac:dyDescent="0.2">
      <c r="A37" s="98" t="s">
        <v>84</v>
      </c>
      <c r="B37" s="158" t="s">
        <v>1</v>
      </c>
      <c r="C37" s="95"/>
      <c r="D37" s="159" t="s">
        <v>572</v>
      </c>
      <c r="E37" s="96" t="s">
        <v>2</v>
      </c>
      <c r="F37" s="158"/>
      <c r="G37" s="94">
        <v>454</v>
      </c>
      <c r="H37" s="98" t="s">
        <v>1557</v>
      </c>
      <c r="I37" s="158" t="s">
        <v>1587</v>
      </c>
      <c r="J37" s="163">
        <v>1000</v>
      </c>
      <c r="K37" s="94">
        <f t="shared" si="0"/>
        <v>0.45</v>
      </c>
      <c r="L37" s="94">
        <v>9</v>
      </c>
      <c r="M37" s="94">
        <v>134</v>
      </c>
      <c r="N37" s="94">
        <v>1.2</v>
      </c>
      <c r="O37" s="94">
        <v>0.2</v>
      </c>
      <c r="P37" s="94">
        <v>31.9</v>
      </c>
      <c r="Q37" s="94">
        <v>2.2000000000000002</v>
      </c>
      <c r="R37" s="94">
        <v>0</v>
      </c>
      <c r="S37" s="94" t="s">
        <v>1795</v>
      </c>
      <c r="T37" s="96" t="s">
        <v>2</v>
      </c>
      <c r="U37" s="194"/>
      <c r="V37" s="194"/>
      <c r="W37" s="194"/>
      <c r="X37" s="194"/>
      <c r="Y37" s="194"/>
    </row>
    <row r="38" spans="1:25" ht="14.25" customHeight="1" x14ac:dyDescent="0.2">
      <c r="A38" s="164" t="s">
        <v>1811</v>
      </c>
      <c r="B38" s="158" t="s">
        <v>496</v>
      </c>
      <c r="C38" s="95"/>
      <c r="D38" s="159" t="s">
        <v>573</v>
      </c>
      <c r="E38" s="96" t="s">
        <v>1022</v>
      </c>
      <c r="F38" s="158" t="s">
        <v>1423</v>
      </c>
      <c r="G38" s="94">
        <v>312</v>
      </c>
      <c r="H38" s="98" t="s">
        <v>1556</v>
      </c>
      <c r="I38" s="166" t="s">
        <v>457</v>
      </c>
      <c r="J38" s="163">
        <v>500</v>
      </c>
      <c r="K38" s="94">
        <f t="shared" si="0"/>
        <v>0.62</v>
      </c>
      <c r="L38" s="94">
        <v>0</v>
      </c>
      <c r="M38" s="94">
        <v>72</v>
      </c>
      <c r="N38" s="94">
        <v>2.2000000000000002</v>
      </c>
      <c r="O38" s="94">
        <v>0.1</v>
      </c>
      <c r="P38" s="94">
        <v>16.100000000000001</v>
      </c>
      <c r="Q38" s="94">
        <v>2</v>
      </c>
      <c r="R38" s="94">
        <v>0</v>
      </c>
      <c r="S38" s="94" t="s">
        <v>1795</v>
      </c>
      <c r="T38" s="96" t="s">
        <v>1022</v>
      </c>
      <c r="U38" s="194"/>
      <c r="V38" s="194"/>
      <c r="W38" s="194"/>
      <c r="X38" s="194"/>
      <c r="Y38" s="194"/>
    </row>
    <row r="39" spans="1:25" ht="14.25" customHeight="1" x14ac:dyDescent="0.2">
      <c r="A39" s="164" t="s">
        <v>1812</v>
      </c>
      <c r="B39" s="158" t="s">
        <v>495</v>
      </c>
      <c r="C39" s="95"/>
      <c r="D39" s="159" t="s">
        <v>574</v>
      </c>
      <c r="E39" s="96" t="s">
        <v>1023</v>
      </c>
      <c r="F39" s="158" t="s">
        <v>1423</v>
      </c>
      <c r="G39" s="94">
        <v>414</v>
      </c>
      <c r="H39" s="98" t="s">
        <v>1556</v>
      </c>
      <c r="I39" s="166" t="s">
        <v>457</v>
      </c>
      <c r="J39" s="163">
        <v>500</v>
      </c>
      <c r="K39" s="94">
        <f t="shared" si="0"/>
        <v>0.82</v>
      </c>
      <c r="L39" s="94">
        <v>0</v>
      </c>
      <c r="M39" s="94">
        <v>72</v>
      </c>
      <c r="N39" s="94">
        <v>2.2000000000000002</v>
      </c>
      <c r="O39" s="94">
        <v>0.1</v>
      </c>
      <c r="P39" s="94">
        <v>16.100000000000001</v>
      </c>
      <c r="Q39" s="94">
        <v>2</v>
      </c>
      <c r="R39" s="94">
        <v>0</v>
      </c>
      <c r="S39" s="94" t="s">
        <v>1795</v>
      </c>
      <c r="T39" s="96" t="s">
        <v>1023</v>
      </c>
      <c r="U39" s="194"/>
      <c r="V39" s="194"/>
      <c r="W39" s="194"/>
      <c r="X39" s="194"/>
      <c r="Y39" s="194"/>
    </row>
    <row r="40" spans="1:25" ht="14.25" customHeight="1" x14ac:dyDescent="0.2">
      <c r="A40" s="98" t="s">
        <v>99</v>
      </c>
      <c r="B40" s="158" t="s">
        <v>3</v>
      </c>
      <c r="C40" s="95"/>
      <c r="D40" s="159" t="s">
        <v>575</v>
      </c>
      <c r="E40" s="96" t="s">
        <v>1024</v>
      </c>
      <c r="F40" s="158">
        <v>0</v>
      </c>
      <c r="G40" s="94">
        <v>194</v>
      </c>
      <c r="H40" s="98" t="s">
        <v>1557</v>
      </c>
      <c r="I40" s="158" t="s">
        <v>1588</v>
      </c>
      <c r="J40" s="163">
        <v>1000</v>
      </c>
      <c r="K40" s="94">
        <f t="shared" si="0"/>
        <v>0.19</v>
      </c>
      <c r="L40" s="94">
        <v>10</v>
      </c>
      <c r="M40" s="94">
        <v>76</v>
      </c>
      <c r="N40" s="94">
        <v>1.6</v>
      </c>
      <c r="O40" s="94">
        <v>0.1</v>
      </c>
      <c r="P40" s="94">
        <v>17.600000000000001</v>
      </c>
      <c r="Q40" s="94">
        <v>1.3</v>
      </c>
      <c r="R40" s="94">
        <v>0</v>
      </c>
      <c r="S40" s="94" t="s">
        <v>1795</v>
      </c>
      <c r="T40" s="96" t="s">
        <v>1024</v>
      </c>
      <c r="U40" s="194"/>
      <c r="V40" s="194"/>
      <c r="W40" s="194"/>
      <c r="X40" s="194"/>
      <c r="Y40" s="194"/>
    </row>
    <row r="41" spans="1:25" ht="14.25" customHeight="1" x14ac:dyDescent="0.3">
      <c r="A41" s="157" t="s">
        <v>1813</v>
      </c>
      <c r="B41" s="94" t="s">
        <v>576</v>
      </c>
      <c r="E41" s="14" t="s">
        <v>1025</v>
      </c>
      <c r="F41" s="158" t="s">
        <v>1424</v>
      </c>
      <c r="G41" s="94">
        <v>810</v>
      </c>
      <c r="H41" s="98" t="s">
        <v>1556</v>
      </c>
      <c r="I41" s="94" t="s">
        <v>1589</v>
      </c>
      <c r="J41" s="163">
        <v>1800</v>
      </c>
      <c r="K41" s="94">
        <f t="shared" si="0"/>
        <v>0.45</v>
      </c>
      <c r="L41" s="94">
        <v>0</v>
      </c>
      <c r="M41" s="94">
        <v>188</v>
      </c>
      <c r="N41" s="94">
        <v>2.6</v>
      </c>
      <c r="O41" s="94">
        <v>6.8</v>
      </c>
      <c r="P41" s="94">
        <v>29</v>
      </c>
      <c r="Q41" s="94">
        <v>3.1</v>
      </c>
      <c r="R41" s="94">
        <v>0.7</v>
      </c>
      <c r="S41" s="94" t="s">
        <v>1795</v>
      </c>
      <c r="T41" s="14" t="s">
        <v>1025</v>
      </c>
      <c r="U41" s="194"/>
      <c r="V41" s="194"/>
      <c r="W41" s="194"/>
      <c r="X41" s="194"/>
      <c r="Y41" s="194"/>
    </row>
    <row r="42" spans="1:25" ht="14.25" customHeight="1" x14ac:dyDescent="0.2">
      <c r="A42" s="98" t="s">
        <v>100</v>
      </c>
      <c r="B42" s="158" t="s">
        <v>251</v>
      </c>
      <c r="C42" s="95"/>
      <c r="D42" s="159" t="s">
        <v>577</v>
      </c>
      <c r="E42" s="96" t="s">
        <v>2143</v>
      </c>
      <c r="F42" s="158" t="s">
        <v>1425</v>
      </c>
      <c r="G42" s="94">
        <v>540</v>
      </c>
      <c r="H42" s="98" t="s">
        <v>1556</v>
      </c>
      <c r="I42" s="158" t="s">
        <v>457</v>
      </c>
      <c r="J42" s="163">
        <v>500</v>
      </c>
      <c r="K42" s="94">
        <f t="shared" si="0"/>
        <v>1.08</v>
      </c>
      <c r="L42" s="94">
        <v>0</v>
      </c>
      <c r="M42" s="94">
        <v>357</v>
      </c>
      <c r="N42" s="94">
        <v>6.6</v>
      </c>
      <c r="O42" s="94">
        <v>0.6</v>
      </c>
      <c r="P42" s="94">
        <v>82.8</v>
      </c>
      <c r="Q42" s="94">
        <v>6.6</v>
      </c>
      <c r="R42" s="94">
        <v>0.2</v>
      </c>
      <c r="S42" s="94" t="s">
        <v>1795</v>
      </c>
      <c r="T42" s="96" t="s">
        <v>1026</v>
      </c>
      <c r="U42" s="194"/>
      <c r="V42" s="194"/>
      <c r="W42" s="194"/>
      <c r="X42" s="194"/>
      <c r="Y42" s="194"/>
    </row>
    <row r="43" spans="1:25" ht="14.25" customHeight="1" x14ac:dyDescent="0.2">
      <c r="A43" s="98" t="s">
        <v>101</v>
      </c>
      <c r="B43" s="158" t="s">
        <v>252</v>
      </c>
      <c r="C43" s="95"/>
      <c r="D43" s="159" t="s">
        <v>578</v>
      </c>
      <c r="E43" s="96" t="s">
        <v>1027</v>
      </c>
      <c r="F43" s="158">
        <v>0</v>
      </c>
      <c r="G43" s="94">
        <v>691</v>
      </c>
      <c r="H43" s="98" t="s">
        <v>1557</v>
      </c>
      <c r="I43" s="158" t="s">
        <v>1587</v>
      </c>
      <c r="J43" s="163">
        <v>1000</v>
      </c>
      <c r="K43" s="94">
        <f t="shared" si="0"/>
        <v>0.69</v>
      </c>
      <c r="L43" s="94">
        <v>10</v>
      </c>
      <c r="M43" s="94">
        <v>65</v>
      </c>
      <c r="N43" s="94">
        <v>2.2000000000000002</v>
      </c>
      <c r="O43" s="94">
        <v>0.3</v>
      </c>
      <c r="P43" s="94">
        <v>13.9</v>
      </c>
      <c r="Q43" s="94">
        <v>1</v>
      </c>
      <c r="R43" s="94">
        <v>0</v>
      </c>
      <c r="S43" s="94" t="s">
        <v>1795</v>
      </c>
      <c r="T43" s="96" t="s">
        <v>1027</v>
      </c>
      <c r="U43" s="194"/>
      <c r="V43" s="194"/>
      <c r="W43" s="194"/>
      <c r="X43" s="194"/>
      <c r="Y43" s="194"/>
    </row>
    <row r="44" spans="1:25" ht="14.25" customHeight="1" x14ac:dyDescent="0.2">
      <c r="A44" s="98" t="s">
        <v>102</v>
      </c>
      <c r="B44" s="158" t="s">
        <v>521</v>
      </c>
      <c r="C44" s="95"/>
      <c r="D44" s="159"/>
      <c r="E44" s="96" t="s">
        <v>1028</v>
      </c>
      <c r="F44" s="158"/>
      <c r="G44" s="94">
        <v>1620</v>
      </c>
      <c r="H44" s="98" t="s">
        <v>1557</v>
      </c>
      <c r="I44" s="158" t="s">
        <v>1590</v>
      </c>
      <c r="J44" s="163">
        <v>1000</v>
      </c>
      <c r="K44" s="94">
        <f t="shared" si="0"/>
        <v>1.62</v>
      </c>
      <c r="L44" s="94">
        <v>10</v>
      </c>
      <c r="M44" s="94">
        <v>123</v>
      </c>
      <c r="N44" s="94">
        <v>4.5</v>
      </c>
      <c r="O44" s="94">
        <v>0.2</v>
      </c>
      <c r="P44" s="94">
        <v>27.1</v>
      </c>
      <c r="Q44" s="94">
        <v>2.5</v>
      </c>
      <c r="R44" s="94">
        <v>0</v>
      </c>
      <c r="S44" s="94" t="s">
        <v>1795</v>
      </c>
      <c r="T44" s="96" t="s">
        <v>1028</v>
      </c>
      <c r="U44" s="194"/>
      <c r="V44" s="194"/>
      <c r="W44" s="194"/>
      <c r="X44" s="194"/>
      <c r="Y44" s="194"/>
    </row>
    <row r="45" spans="1:25" ht="14.25" customHeight="1" x14ac:dyDescent="0.2">
      <c r="A45" s="98" t="s">
        <v>103</v>
      </c>
      <c r="B45" s="158" t="s">
        <v>79</v>
      </c>
      <c r="C45" s="95"/>
      <c r="D45" s="159" t="s">
        <v>579</v>
      </c>
      <c r="E45" s="96" t="s">
        <v>1029</v>
      </c>
      <c r="F45" s="158" t="s">
        <v>1426</v>
      </c>
      <c r="G45" s="94">
        <v>599</v>
      </c>
      <c r="H45" s="98" t="s">
        <v>1556</v>
      </c>
      <c r="I45" s="158" t="s">
        <v>457</v>
      </c>
      <c r="J45" s="163">
        <v>500</v>
      </c>
      <c r="K45" s="94">
        <f t="shared" si="0"/>
        <v>1.19</v>
      </c>
      <c r="L45" s="94">
        <v>0</v>
      </c>
      <c r="M45" s="94">
        <v>347</v>
      </c>
      <c r="N45" s="94">
        <v>0.2</v>
      </c>
      <c r="O45" s="94">
        <v>0.2</v>
      </c>
      <c r="P45" s="94">
        <v>85.6</v>
      </c>
      <c r="Q45" s="94">
        <v>0</v>
      </c>
      <c r="R45" s="94">
        <v>0</v>
      </c>
      <c r="S45" s="94" t="s">
        <v>1795</v>
      </c>
      <c r="T45" s="96" t="s">
        <v>1029</v>
      </c>
      <c r="U45" s="194"/>
      <c r="V45" s="194"/>
      <c r="W45" s="194"/>
      <c r="X45" s="194"/>
      <c r="Y45" s="194"/>
    </row>
    <row r="46" spans="1:25" ht="14.25" customHeight="1" x14ac:dyDescent="0.2">
      <c r="A46" s="98" t="s">
        <v>104</v>
      </c>
      <c r="B46" s="158" t="s">
        <v>80</v>
      </c>
      <c r="C46" s="95" t="s">
        <v>534</v>
      </c>
      <c r="D46" s="159" t="s">
        <v>580</v>
      </c>
      <c r="E46" s="96" t="s">
        <v>1030</v>
      </c>
      <c r="F46" s="158" t="s">
        <v>1427</v>
      </c>
      <c r="G46" s="94">
        <v>352</v>
      </c>
      <c r="H46" s="98" t="s">
        <v>1556</v>
      </c>
      <c r="I46" s="158" t="s">
        <v>463</v>
      </c>
      <c r="J46" s="163">
        <v>1000</v>
      </c>
      <c r="K46" s="94">
        <f t="shared" si="0"/>
        <v>0.35</v>
      </c>
      <c r="L46" s="94">
        <v>0</v>
      </c>
      <c r="M46" s="94">
        <v>330</v>
      </c>
      <c r="N46" s="94">
        <v>0.1</v>
      </c>
      <c r="O46" s="94">
        <v>0.1</v>
      </c>
      <c r="P46" s="94">
        <v>81.599999999999994</v>
      </c>
      <c r="Q46" s="94">
        <v>0</v>
      </c>
      <c r="R46" s="94">
        <v>0</v>
      </c>
      <c r="S46" s="94" t="s">
        <v>1795</v>
      </c>
      <c r="T46" s="96" t="s">
        <v>1030</v>
      </c>
      <c r="U46" s="194"/>
      <c r="V46" s="194"/>
      <c r="W46" s="194"/>
      <c r="X46" s="194"/>
      <c r="Y46" s="194"/>
    </row>
    <row r="47" spans="1:25" ht="14.25" customHeight="1" x14ac:dyDescent="0.2">
      <c r="A47" s="164" t="s">
        <v>1814</v>
      </c>
      <c r="B47" s="158" t="s">
        <v>581</v>
      </c>
      <c r="C47" s="95"/>
      <c r="D47" s="159" t="s">
        <v>582</v>
      </c>
      <c r="E47" s="96" t="s">
        <v>1031</v>
      </c>
      <c r="F47" s="158" t="s">
        <v>1426</v>
      </c>
      <c r="G47" s="94">
        <v>825</v>
      </c>
      <c r="H47" s="98" t="s">
        <v>1556</v>
      </c>
      <c r="I47" s="158" t="s">
        <v>463</v>
      </c>
      <c r="J47" s="163">
        <v>1000</v>
      </c>
      <c r="K47" s="94">
        <f t="shared" si="0"/>
        <v>0.82</v>
      </c>
      <c r="L47" s="94">
        <v>0</v>
      </c>
      <c r="M47" s="94">
        <v>348</v>
      </c>
      <c r="N47" s="94">
        <v>0.1</v>
      </c>
      <c r="O47" s="94">
        <v>0.3</v>
      </c>
      <c r="P47" s="94">
        <v>86.1</v>
      </c>
      <c r="Q47" s="94">
        <v>1.2</v>
      </c>
      <c r="R47" s="94">
        <v>0.1</v>
      </c>
      <c r="S47" s="94" t="s">
        <v>1796</v>
      </c>
      <c r="T47" s="96" t="s">
        <v>1031</v>
      </c>
      <c r="U47" s="194"/>
      <c r="V47" s="194"/>
      <c r="W47" s="194"/>
      <c r="X47" s="194"/>
      <c r="Y47" s="194"/>
    </row>
    <row r="48" spans="1:25" ht="14.25" customHeight="1" x14ac:dyDescent="0.2">
      <c r="A48" s="164" t="s">
        <v>1815</v>
      </c>
      <c r="B48" s="158" t="s">
        <v>581</v>
      </c>
      <c r="C48" s="95"/>
      <c r="D48" s="159" t="s">
        <v>583</v>
      </c>
      <c r="E48" s="96" t="s">
        <v>1032</v>
      </c>
      <c r="F48" s="158" t="s">
        <v>1428</v>
      </c>
      <c r="G48" s="94">
        <v>360</v>
      </c>
      <c r="H48" s="98" t="s">
        <v>1556</v>
      </c>
      <c r="I48" s="158" t="s">
        <v>457</v>
      </c>
      <c r="J48" s="163">
        <v>500</v>
      </c>
      <c r="K48" s="94">
        <f t="shared" si="0"/>
        <v>0.72</v>
      </c>
      <c r="L48" s="94">
        <v>0</v>
      </c>
      <c r="M48" s="94">
        <v>356</v>
      </c>
      <c r="N48" s="94">
        <v>0.2</v>
      </c>
      <c r="O48" s="94">
        <v>0.4</v>
      </c>
      <c r="P48" s="94">
        <v>87.5</v>
      </c>
      <c r="Q48" s="94">
        <v>4.0999999999999996</v>
      </c>
      <c r="R48" s="94">
        <v>0</v>
      </c>
      <c r="S48" s="94" t="s">
        <v>1795</v>
      </c>
      <c r="T48" s="96" t="s">
        <v>1032</v>
      </c>
      <c r="U48" s="194"/>
      <c r="V48" s="194"/>
      <c r="W48" s="194"/>
      <c r="X48" s="194"/>
      <c r="Y48" s="194"/>
    </row>
    <row r="49" spans="1:25" ht="14.25" customHeight="1" x14ac:dyDescent="0.2">
      <c r="A49" s="159" t="s">
        <v>105</v>
      </c>
      <c r="B49" s="158" t="s">
        <v>81</v>
      </c>
      <c r="C49" s="95"/>
      <c r="D49" s="159" t="s">
        <v>584</v>
      </c>
      <c r="E49" s="96" t="s">
        <v>2144</v>
      </c>
      <c r="F49" s="158" t="s">
        <v>1429</v>
      </c>
      <c r="G49" s="94">
        <v>464</v>
      </c>
      <c r="H49" s="98" t="s">
        <v>484</v>
      </c>
      <c r="I49" s="158" t="s">
        <v>457</v>
      </c>
      <c r="J49" s="163">
        <v>500</v>
      </c>
      <c r="K49" s="94">
        <f t="shared" si="0"/>
        <v>0.92</v>
      </c>
      <c r="L49" s="94">
        <v>0</v>
      </c>
      <c r="M49" s="94">
        <v>354</v>
      </c>
      <c r="N49" s="94">
        <v>1.7</v>
      </c>
      <c r="O49" s="94">
        <v>0</v>
      </c>
      <c r="P49" s="94">
        <v>89.7</v>
      </c>
      <c r="Q49" s="94">
        <v>0</v>
      </c>
      <c r="R49" s="94">
        <v>0.1</v>
      </c>
      <c r="S49" s="94" t="s">
        <v>1795</v>
      </c>
      <c r="T49" s="96" t="s">
        <v>1033</v>
      </c>
      <c r="U49" s="194"/>
      <c r="V49" s="194"/>
      <c r="W49" s="194"/>
      <c r="X49" s="194"/>
      <c r="Y49" s="194"/>
    </row>
    <row r="50" spans="1:25" ht="14.25" customHeight="1" x14ac:dyDescent="0.2">
      <c r="A50" s="159" t="s">
        <v>106</v>
      </c>
      <c r="B50" s="158" t="s">
        <v>253</v>
      </c>
      <c r="C50" s="95" t="s">
        <v>534</v>
      </c>
      <c r="D50" s="159" t="s">
        <v>585</v>
      </c>
      <c r="E50" s="96" t="s">
        <v>1034</v>
      </c>
      <c r="F50" s="158" t="s">
        <v>1430</v>
      </c>
      <c r="G50" s="94">
        <v>248</v>
      </c>
      <c r="H50" s="98" t="s">
        <v>1556</v>
      </c>
      <c r="I50" s="158" t="s">
        <v>463</v>
      </c>
      <c r="J50" s="163">
        <v>1000</v>
      </c>
      <c r="K50" s="94">
        <f t="shared" si="0"/>
        <v>0.24</v>
      </c>
      <c r="L50" s="94">
        <v>0</v>
      </c>
      <c r="M50" s="94">
        <v>384</v>
      </c>
      <c r="N50" s="94">
        <v>0</v>
      </c>
      <c r="O50" s="94">
        <v>0</v>
      </c>
      <c r="P50" s="94">
        <v>99.2</v>
      </c>
      <c r="Q50" s="94">
        <v>0</v>
      </c>
      <c r="R50" s="94">
        <v>0</v>
      </c>
      <c r="S50" s="94" t="s">
        <v>1795</v>
      </c>
      <c r="T50" s="96" t="s">
        <v>1034</v>
      </c>
      <c r="U50" s="194"/>
      <c r="V50" s="194"/>
      <c r="W50" s="194"/>
      <c r="X50" s="194"/>
      <c r="Y50" s="194"/>
    </row>
    <row r="51" spans="1:25" ht="14.25" customHeight="1" x14ac:dyDescent="0.2">
      <c r="A51" s="159" t="s">
        <v>230</v>
      </c>
      <c r="B51" s="158" t="s">
        <v>254</v>
      </c>
      <c r="C51" s="95"/>
      <c r="D51" s="159"/>
      <c r="E51" s="96" t="s">
        <v>1035</v>
      </c>
      <c r="F51" s="158" t="s">
        <v>1430</v>
      </c>
      <c r="G51" s="94">
        <v>259</v>
      </c>
      <c r="H51" s="98" t="s">
        <v>1556</v>
      </c>
      <c r="I51" s="158" t="s">
        <v>463</v>
      </c>
      <c r="J51" s="163">
        <v>1000</v>
      </c>
      <c r="K51" s="94">
        <f t="shared" si="0"/>
        <v>0.25</v>
      </c>
      <c r="L51" s="94">
        <v>0</v>
      </c>
      <c r="M51" s="94">
        <v>382</v>
      </c>
      <c r="N51" s="94">
        <v>0</v>
      </c>
      <c r="O51" s="94">
        <v>0</v>
      </c>
      <c r="P51" s="94">
        <v>98.7</v>
      </c>
      <c r="Q51" s="94">
        <v>0</v>
      </c>
      <c r="R51" s="94">
        <v>0</v>
      </c>
      <c r="S51" s="94" t="s">
        <v>1795</v>
      </c>
      <c r="T51" s="96" t="s">
        <v>1035</v>
      </c>
      <c r="U51" s="194"/>
      <c r="V51" s="194"/>
      <c r="W51" s="194"/>
      <c r="X51" s="194"/>
      <c r="Y51" s="194"/>
    </row>
    <row r="52" spans="1:25" ht="14.25" customHeight="1" x14ac:dyDescent="0.2">
      <c r="A52" s="159" t="s">
        <v>107</v>
      </c>
      <c r="B52" s="158" t="s">
        <v>255</v>
      </c>
      <c r="C52" s="95"/>
      <c r="D52" s="159" t="s">
        <v>586</v>
      </c>
      <c r="E52" s="96" t="s">
        <v>1036</v>
      </c>
      <c r="F52" s="158" t="s">
        <v>1430</v>
      </c>
      <c r="G52" s="94">
        <v>259</v>
      </c>
      <c r="H52" s="98" t="s">
        <v>1556</v>
      </c>
      <c r="I52" s="158" t="s">
        <v>463</v>
      </c>
      <c r="J52" s="163">
        <v>1000</v>
      </c>
      <c r="K52" s="94">
        <f t="shared" si="0"/>
        <v>0.25</v>
      </c>
      <c r="L52" s="94">
        <v>0</v>
      </c>
      <c r="M52" s="94">
        <v>387</v>
      </c>
      <c r="N52" s="94">
        <v>0</v>
      </c>
      <c r="O52" s="94">
        <v>0</v>
      </c>
      <c r="P52" s="94">
        <v>100</v>
      </c>
      <c r="Q52" s="94">
        <v>0</v>
      </c>
      <c r="R52" s="94">
        <v>0</v>
      </c>
      <c r="S52" s="94" t="s">
        <v>1795</v>
      </c>
      <c r="T52" s="96" t="s">
        <v>1036</v>
      </c>
      <c r="U52" s="194"/>
      <c r="V52" s="194"/>
      <c r="W52" s="194"/>
      <c r="X52" s="194"/>
      <c r="Y52" s="194"/>
    </row>
    <row r="53" spans="1:25" ht="14.25" customHeight="1" x14ac:dyDescent="0.2">
      <c r="A53" s="159" t="s">
        <v>231</v>
      </c>
      <c r="B53" s="158" t="s">
        <v>256</v>
      </c>
      <c r="C53" s="95"/>
      <c r="D53" s="159" t="s">
        <v>587</v>
      </c>
      <c r="E53" s="96" t="s">
        <v>1037</v>
      </c>
      <c r="F53" s="158" t="s">
        <v>1431</v>
      </c>
      <c r="G53" s="94">
        <v>302</v>
      </c>
      <c r="H53" s="98" t="s">
        <v>1556</v>
      </c>
      <c r="I53" s="158" t="s">
        <v>463</v>
      </c>
      <c r="J53" s="163">
        <v>1000</v>
      </c>
      <c r="K53" s="94">
        <f t="shared" si="0"/>
        <v>0.3</v>
      </c>
      <c r="L53" s="94">
        <v>0</v>
      </c>
      <c r="M53" s="94">
        <v>387</v>
      </c>
      <c r="N53" s="94">
        <v>0</v>
      </c>
      <c r="O53" s="94">
        <v>0</v>
      </c>
      <c r="P53" s="94">
        <v>100</v>
      </c>
      <c r="Q53" s="94">
        <v>0</v>
      </c>
      <c r="R53" s="94">
        <v>0</v>
      </c>
      <c r="S53" s="94" t="s">
        <v>1795</v>
      </c>
      <c r="T53" s="96" t="s">
        <v>1037</v>
      </c>
      <c r="U53" s="194"/>
      <c r="V53" s="194"/>
      <c r="W53" s="194"/>
      <c r="X53" s="194"/>
      <c r="Y53" s="194"/>
    </row>
    <row r="54" spans="1:25" ht="14.25" customHeight="1" x14ac:dyDescent="0.2">
      <c r="A54" s="159" t="s">
        <v>108</v>
      </c>
      <c r="B54" s="158" t="s">
        <v>257</v>
      </c>
      <c r="C54" s="95"/>
      <c r="D54" s="159"/>
      <c r="E54" s="96" t="s">
        <v>1038</v>
      </c>
      <c r="F54" s="158" t="s">
        <v>1432</v>
      </c>
      <c r="G54" s="94">
        <v>486</v>
      </c>
      <c r="H54" s="98" t="s">
        <v>1556</v>
      </c>
      <c r="I54" s="158" t="s">
        <v>463</v>
      </c>
      <c r="J54" s="163">
        <v>1000</v>
      </c>
      <c r="K54" s="94">
        <f t="shared" si="0"/>
        <v>0.48</v>
      </c>
      <c r="L54" s="94">
        <v>0</v>
      </c>
      <c r="M54" s="94">
        <v>386</v>
      </c>
      <c r="N54" s="94">
        <v>0</v>
      </c>
      <c r="O54" s="94">
        <v>0</v>
      </c>
      <c r="P54" s="94">
        <v>99.7</v>
      </c>
      <c r="Q54" s="94">
        <v>0</v>
      </c>
      <c r="R54" s="94">
        <v>0</v>
      </c>
      <c r="S54" s="94" t="s">
        <v>1795</v>
      </c>
      <c r="T54" s="96" t="s">
        <v>1038</v>
      </c>
      <c r="U54" s="194"/>
      <c r="V54" s="194"/>
      <c r="W54" s="194"/>
      <c r="X54" s="194"/>
      <c r="Y54" s="194"/>
    </row>
    <row r="55" spans="1:25" ht="14.25" customHeight="1" x14ac:dyDescent="0.2">
      <c r="A55" s="159" t="s">
        <v>1816</v>
      </c>
      <c r="B55" s="158" t="s">
        <v>85</v>
      </c>
      <c r="C55" s="95"/>
      <c r="D55" s="159" t="s">
        <v>588</v>
      </c>
      <c r="E55" s="96" t="s">
        <v>1039</v>
      </c>
      <c r="F55" s="158" t="s">
        <v>1433</v>
      </c>
      <c r="G55" s="94">
        <v>294</v>
      </c>
      <c r="H55" s="98" t="s">
        <v>458</v>
      </c>
      <c r="I55" s="158" t="s">
        <v>1591</v>
      </c>
      <c r="J55" s="163">
        <v>310</v>
      </c>
      <c r="K55" s="94">
        <f t="shared" si="0"/>
        <v>0.94</v>
      </c>
      <c r="L55" s="94">
        <v>0</v>
      </c>
      <c r="M55" s="94">
        <v>328</v>
      </c>
      <c r="N55" s="94">
        <v>0</v>
      </c>
      <c r="O55" s="94">
        <v>0</v>
      </c>
      <c r="P55" s="94">
        <v>85</v>
      </c>
      <c r="Q55" s="94">
        <v>0</v>
      </c>
      <c r="R55" s="94">
        <v>0</v>
      </c>
      <c r="S55" s="94" t="s">
        <v>1795</v>
      </c>
      <c r="T55" s="96" t="s">
        <v>1039</v>
      </c>
      <c r="U55" s="194"/>
      <c r="V55" s="194"/>
      <c r="W55" s="194"/>
      <c r="X55" s="194"/>
      <c r="Y55" s="194"/>
    </row>
    <row r="56" spans="1:25" ht="14.25" customHeight="1" x14ac:dyDescent="0.2">
      <c r="A56" s="159" t="s">
        <v>109</v>
      </c>
      <c r="B56" s="158" t="s">
        <v>589</v>
      </c>
      <c r="C56" s="95"/>
      <c r="D56" s="159" t="s">
        <v>590</v>
      </c>
      <c r="E56" s="96" t="s">
        <v>1040</v>
      </c>
      <c r="F56" s="158" t="s">
        <v>1434</v>
      </c>
      <c r="G56" s="94">
        <v>810</v>
      </c>
      <c r="H56" s="98" t="s">
        <v>458</v>
      </c>
      <c r="I56" s="158" t="s">
        <v>457</v>
      </c>
      <c r="J56" s="163">
        <v>500</v>
      </c>
      <c r="K56" s="94">
        <f t="shared" si="0"/>
        <v>1.62</v>
      </c>
      <c r="L56" s="94">
        <v>0</v>
      </c>
      <c r="M56" s="94">
        <v>294</v>
      </c>
      <c r="N56" s="94">
        <v>0.2</v>
      </c>
      <c r="O56" s="94">
        <v>0</v>
      </c>
      <c r="P56" s="94">
        <v>79.7</v>
      </c>
      <c r="Q56" s="94">
        <v>0</v>
      </c>
      <c r="R56" s="94">
        <v>0</v>
      </c>
      <c r="S56" s="94" t="s">
        <v>1795</v>
      </c>
      <c r="T56" s="96" t="s">
        <v>1040</v>
      </c>
      <c r="U56" s="194"/>
      <c r="V56" s="194"/>
      <c r="W56" s="194"/>
      <c r="X56" s="194"/>
      <c r="Y56" s="194"/>
    </row>
    <row r="57" spans="1:25" ht="14.25" customHeight="1" x14ac:dyDescent="0.2">
      <c r="A57" s="159" t="s">
        <v>110</v>
      </c>
      <c r="B57" s="158" t="s">
        <v>591</v>
      </c>
      <c r="C57" s="95"/>
      <c r="D57" s="159" t="s">
        <v>592</v>
      </c>
      <c r="E57" s="96" t="s">
        <v>1041</v>
      </c>
      <c r="F57" s="158" t="s">
        <v>1435</v>
      </c>
      <c r="G57" s="94">
        <v>810</v>
      </c>
      <c r="H57" s="98" t="s">
        <v>458</v>
      </c>
      <c r="I57" s="158" t="s">
        <v>1592</v>
      </c>
      <c r="J57" s="163">
        <v>330</v>
      </c>
      <c r="K57" s="94">
        <f t="shared" si="0"/>
        <v>2.4500000000000002</v>
      </c>
      <c r="L57" s="94">
        <v>0</v>
      </c>
      <c r="M57" s="94">
        <v>257</v>
      </c>
      <c r="N57" s="94">
        <v>0.1</v>
      </c>
      <c r="O57" s="94">
        <v>0</v>
      </c>
      <c r="P57" s="94">
        <v>66.3</v>
      </c>
      <c r="Q57" s="94">
        <v>0</v>
      </c>
      <c r="R57" s="94">
        <v>0</v>
      </c>
      <c r="S57" s="94" t="s">
        <v>1795</v>
      </c>
      <c r="T57" s="96" t="s">
        <v>1041</v>
      </c>
      <c r="U57" s="194"/>
      <c r="V57" s="194"/>
      <c r="W57" s="194"/>
      <c r="X57" s="194"/>
      <c r="Y57" s="194"/>
    </row>
    <row r="58" spans="1:25" ht="14.25" customHeight="1" x14ac:dyDescent="0.2">
      <c r="A58" s="159" t="s">
        <v>111</v>
      </c>
      <c r="B58" s="158" t="s">
        <v>258</v>
      </c>
      <c r="C58" s="95"/>
      <c r="D58" s="159" t="s">
        <v>593</v>
      </c>
      <c r="E58" s="96" t="s">
        <v>1042</v>
      </c>
      <c r="F58" s="158" t="s">
        <v>1436</v>
      </c>
      <c r="G58" s="94">
        <v>378</v>
      </c>
      <c r="H58" s="98" t="s">
        <v>1556</v>
      </c>
      <c r="I58" s="158" t="s">
        <v>1585</v>
      </c>
      <c r="J58" s="163">
        <v>250</v>
      </c>
      <c r="K58" s="94">
        <f t="shared" si="0"/>
        <v>1.51</v>
      </c>
      <c r="L58" s="94">
        <v>0</v>
      </c>
      <c r="M58" s="94">
        <v>339</v>
      </c>
      <c r="N58" s="94">
        <v>20.3</v>
      </c>
      <c r="O58" s="94">
        <v>2.2000000000000002</v>
      </c>
      <c r="P58" s="94">
        <v>58.7</v>
      </c>
      <c r="Q58" s="94">
        <v>17.8</v>
      </c>
      <c r="R58" s="94">
        <v>0</v>
      </c>
      <c r="S58" s="94" t="s">
        <v>1795</v>
      </c>
      <c r="T58" s="96" t="s">
        <v>1042</v>
      </c>
      <c r="U58" s="194"/>
      <c r="V58" s="194"/>
      <c r="W58" s="194"/>
      <c r="X58" s="194"/>
      <c r="Y58" s="194"/>
    </row>
    <row r="59" spans="1:25" ht="14.25" customHeight="1" x14ac:dyDescent="0.2">
      <c r="A59" s="159" t="s">
        <v>112</v>
      </c>
      <c r="B59" s="158" t="s">
        <v>259</v>
      </c>
      <c r="C59" s="95"/>
      <c r="D59" s="159" t="s">
        <v>594</v>
      </c>
      <c r="E59" s="96" t="s">
        <v>1043</v>
      </c>
      <c r="F59" s="158" t="s">
        <v>1437</v>
      </c>
      <c r="G59" s="94">
        <v>158</v>
      </c>
      <c r="H59" s="98" t="s">
        <v>452</v>
      </c>
      <c r="I59" s="158" t="s">
        <v>1593</v>
      </c>
      <c r="J59" s="163">
        <v>165</v>
      </c>
      <c r="K59" s="94">
        <f t="shared" si="0"/>
        <v>0.95</v>
      </c>
      <c r="L59" s="94">
        <v>0</v>
      </c>
      <c r="M59" s="94">
        <v>218</v>
      </c>
      <c r="N59" s="94">
        <v>4.4000000000000004</v>
      </c>
      <c r="O59" s="94">
        <v>0.4</v>
      </c>
      <c r="P59" s="94">
        <v>49.2</v>
      </c>
      <c r="Q59" s="94">
        <v>3.4</v>
      </c>
      <c r="R59" s="94">
        <v>0.2</v>
      </c>
      <c r="S59" s="94" t="s">
        <v>1795</v>
      </c>
      <c r="T59" s="96" t="s">
        <v>1043</v>
      </c>
      <c r="U59" s="194"/>
      <c r="V59" s="194"/>
      <c r="W59" s="194"/>
      <c r="X59" s="194"/>
      <c r="Y59" s="194"/>
    </row>
    <row r="60" spans="1:25" ht="14.25" customHeight="1" x14ac:dyDescent="0.2">
      <c r="A60" s="159" t="s">
        <v>113</v>
      </c>
      <c r="B60" s="158" t="s">
        <v>595</v>
      </c>
      <c r="C60" s="95"/>
      <c r="D60" s="159" t="s">
        <v>596</v>
      </c>
      <c r="E60" s="96" t="s">
        <v>1044</v>
      </c>
      <c r="F60" s="158" t="s">
        <v>1438</v>
      </c>
      <c r="G60" s="94">
        <v>599</v>
      </c>
      <c r="H60" s="98" t="s">
        <v>1558</v>
      </c>
      <c r="I60" s="158" t="s">
        <v>463</v>
      </c>
      <c r="J60" s="163">
        <v>1000</v>
      </c>
      <c r="K60" s="94">
        <f t="shared" si="0"/>
        <v>0.59</v>
      </c>
      <c r="L60" s="94">
        <v>0</v>
      </c>
      <c r="M60" s="94">
        <v>155</v>
      </c>
      <c r="N60" s="94">
        <v>9.8000000000000007</v>
      </c>
      <c r="O60" s="94">
        <v>0.6</v>
      </c>
      <c r="P60" s="94">
        <v>27.1</v>
      </c>
      <c r="Q60" s="94">
        <v>6.8</v>
      </c>
      <c r="R60" s="94">
        <v>0</v>
      </c>
      <c r="S60" s="94" t="s">
        <v>1795</v>
      </c>
      <c r="T60" s="96" t="s">
        <v>1044</v>
      </c>
      <c r="U60" s="194"/>
      <c r="V60" s="194"/>
      <c r="W60" s="194"/>
      <c r="X60" s="194"/>
      <c r="Y60" s="194"/>
    </row>
    <row r="61" spans="1:25" ht="14.25" customHeight="1" x14ac:dyDescent="0.2">
      <c r="A61" s="159" t="s">
        <v>114</v>
      </c>
      <c r="B61" s="158" t="s">
        <v>260</v>
      </c>
      <c r="C61" s="95"/>
      <c r="D61" s="159" t="s">
        <v>597</v>
      </c>
      <c r="E61" s="96" t="s">
        <v>1045</v>
      </c>
      <c r="F61" s="158" t="s">
        <v>1439</v>
      </c>
      <c r="G61" s="94">
        <v>432</v>
      </c>
      <c r="H61" s="98" t="s">
        <v>1558</v>
      </c>
      <c r="I61" s="158" t="s">
        <v>457</v>
      </c>
      <c r="J61" s="163">
        <v>500</v>
      </c>
      <c r="K61" s="94">
        <f t="shared" si="0"/>
        <v>0.86</v>
      </c>
      <c r="L61" s="94">
        <v>0</v>
      </c>
      <c r="M61" s="94">
        <v>237</v>
      </c>
      <c r="N61" s="94">
        <v>6.7</v>
      </c>
      <c r="O61" s="94">
        <v>1.3</v>
      </c>
      <c r="P61" s="94">
        <v>49.6</v>
      </c>
      <c r="Q61" s="94">
        <v>5.9</v>
      </c>
      <c r="R61" s="94">
        <v>0.3</v>
      </c>
      <c r="S61" s="94" t="s">
        <v>1795</v>
      </c>
      <c r="T61" s="96" t="s">
        <v>1045</v>
      </c>
      <c r="U61" s="194"/>
      <c r="V61" s="194"/>
      <c r="W61" s="194"/>
      <c r="X61" s="194"/>
      <c r="Y61" s="194"/>
    </row>
    <row r="62" spans="1:25" ht="14.25" customHeight="1" x14ac:dyDescent="0.2">
      <c r="A62" s="159" t="s">
        <v>115</v>
      </c>
      <c r="B62" s="158" t="s">
        <v>261</v>
      </c>
      <c r="C62" s="95"/>
      <c r="D62" s="159" t="s">
        <v>598</v>
      </c>
      <c r="E62" s="96" t="s">
        <v>1046</v>
      </c>
      <c r="F62" s="158" t="s">
        <v>1439</v>
      </c>
      <c r="G62" s="94">
        <v>324</v>
      </c>
      <c r="H62" s="98" t="s">
        <v>1558</v>
      </c>
      <c r="I62" s="158" t="s">
        <v>457</v>
      </c>
      <c r="J62" s="163">
        <v>500</v>
      </c>
      <c r="K62" s="94">
        <f t="shared" si="0"/>
        <v>0.64</v>
      </c>
      <c r="L62" s="94">
        <v>0</v>
      </c>
      <c r="M62" s="94">
        <v>240</v>
      </c>
      <c r="N62" s="94">
        <v>5.6</v>
      </c>
      <c r="O62" s="94">
        <v>0.7</v>
      </c>
      <c r="P62" s="94">
        <v>52.9</v>
      </c>
      <c r="Q62" s="94">
        <v>5.3</v>
      </c>
      <c r="R62" s="94">
        <v>0.4</v>
      </c>
      <c r="S62" s="94" t="s">
        <v>1795</v>
      </c>
      <c r="T62" s="96" t="s">
        <v>1046</v>
      </c>
      <c r="U62" s="194"/>
      <c r="V62" s="194"/>
      <c r="W62" s="194"/>
      <c r="X62" s="194"/>
      <c r="Y62" s="194"/>
    </row>
    <row r="63" spans="1:25" ht="14.25" customHeight="1" x14ac:dyDescent="0.2">
      <c r="A63" s="159" t="s">
        <v>116</v>
      </c>
      <c r="B63" s="158" t="s">
        <v>599</v>
      </c>
      <c r="C63" s="95"/>
      <c r="D63" s="167" t="s">
        <v>600</v>
      </c>
      <c r="E63" s="96" t="s">
        <v>1047</v>
      </c>
      <c r="F63" s="158" t="s">
        <v>1440</v>
      </c>
      <c r="G63" s="94">
        <v>232</v>
      </c>
      <c r="H63" s="98" t="s">
        <v>1558</v>
      </c>
      <c r="I63" s="158" t="s">
        <v>457</v>
      </c>
      <c r="J63" s="163">
        <v>500</v>
      </c>
      <c r="K63" s="94">
        <f t="shared" ref="K63:K121" si="1">ROUNDDOWN(G63/J63,2)</f>
        <v>0.46</v>
      </c>
      <c r="L63" s="94">
        <v>0</v>
      </c>
      <c r="M63" s="94">
        <v>140</v>
      </c>
      <c r="N63" s="94">
        <v>12.9</v>
      </c>
      <c r="O63" s="94">
        <v>6.7</v>
      </c>
      <c r="P63" s="94">
        <v>7.7</v>
      </c>
      <c r="Q63" s="94">
        <v>6.8</v>
      </c>
      <c r="R63" s="94">
        <v>0.5</v>
      </c>
      <c r="S63" s="94" t="s">
        <v>1795</v>
      </c>
      <c r="T63" s="96" t="s">
        <v>1047</v>
      </c>
      <c r="U63" s="194"/>
      <c r="V63" s="194"/>
      <c r="W63" s="194"/>
      <c r="X63" s="194"/>
      <c r="Y63" s="194"/>
    </row>
    <row r="64" spans="1:25" ht="14.25" customHeight="1" x14ac:dyDescent="0.2">
      <c r="A64" s="159" t="s">
        <v>117</v>
      </c>
      <c r="B64" s="158" t="s">
        <v>262</v>
      </c>
      <c r="C64" s="95"/>
      <c r="D64" s="159" t="s">
        <v>601</v>
      </c>
      <c r="E64" s="96" t="s">
        <v>1048</v>
      </c>
      <c r="F64" s="158" t="s">
        <v>1419</v>
      </c>
      <c r="G64" s="94">
        <v>130</v>
      </c>
      <c r="H64" s="98" t="s">
        <v>1558</v>
      </c>
      <c r="I64" s="158" t="s">
        <v>1594</v>
      </c>
      <c r="J64" s="163">
        <v>175</v>
      </c>
      <c r="K64" s="94">
        <f t="shared" si="1"/>
        <v>0.74</v>
      </c>
      <c r="L64" s="94">
        <v>0</v>
      </c>
      <c r="M64" s="94">
        <v>451</v>
      </c>
      <c r="N64" s="94">
        <v>37.5</v>
      </c>
      <c r="O64" s="94">
        <v>25.1</v>
      </c>
      <c r="P64" s="94">
        <v>29.5</v>
      </c>
      <c r="Q64" s="94">
        <v>15.3</v>
      </c>
      <c r="R64" s="94">
        <v>0</v>
      </c>
      <c r="S64" s="94" t="s">
        <v>1795</v>
      </c>
      <c r="T64" s="96" t="s">
        <v>1048</v>
      </c>
      <c r="U64" s="194"/>
      <c r="V64" s="194"/>
      <c r="W64" s="194"/>
      <c r="X64" s="194"/>
      <c r="Y64" s="194"/>
    </row>
    <row r="65" spans="1:25" ht="14.25" customHeight="1" x14ac:dyDescent="0.2">
      <c r="A65" s="159" t="s">
        <v>118</v>
      </c>
      <c r="B65" s="158" t="s">
        <v>86</v>
      </c>
      <c r="C65" s="95"/>
      <c r="D65" s="159" t="s">
        <v>602</v>
      </c>
      <c r="E65" s="96" t="s">
        <v>1049</v>
      </c>
      <c r="F65" s="158" t="s">
        <v>1422</v>
      </c>
      <c r="G65" s="94">
        <v>78</v>
      </c>
      <c r="H65" s="98" t="s">
        <v>1558</v>
      </c>
      <c r="I65" s="158" t="s">
        <v>1595</v>
      </c>
      <c r="J65" s="163">
        <v>300</v>
      </c>
      <c r="K65" s="94">
        <f t="shared" si="1"/>
        <v>0.26</v>
      </c>
      <c r="L65" s="94">
        <v>0</v>
      </c>
      <c r="M65" s="94">
        <v>72</v>
      </c>
      <c r="N65" s="94">
        <v>6.6</v>
      </c>
      <c r="O65" s="94">
        <v>4.2</v>
      </c>
      <c r="P65" s="94">
        <v>1.6</v>
      </c>
      <c r="Q65" s="94">
        <v>0.4</v>
      </c>
      <c r="R65" s="94">
        <v>0.1</v>
      </c>
      <c r="S65" s="94" t="s">
        <v>1795</v>
      </c>
      <c r="T65" s="96" t="s">
        <v>1049</v>
      </c>
      <c r="U65" s="194"/>
      <c r="V65" s="194"/>
      <c r="W65" s="194"/>
      <c r="X65" s="194"/>
      <c r="Y65" s="194"/>
    </row>
    <row r="66" spans="1:25" ht="14.25" customHeight="1" x14ac:dyDescent="0.2">
      <c r="A66" s="159" t="s">
        <v>119</v>
      </c>
      <c r="B66" s="158" t="s">
        <v>87</v>
      </c>
      <c r="C66" s="95"/>
      <c r="D66" s="159" t="s">
        <v>603</v>
      </c>
      <c r="E66" s="96" t="s">
        <v>1050</v>
      </c>
      <c r="F66" s="158" t="s">
        <v>1422</v>
      </c>
      <c r="G66" s="94">
        <v>78</v>
      </c>
      <c r="H66" s="98" t="s">
        <v>1558</v>
      </c>
      <c r="I66" s="158" t="s">
        <v>1595</v>
      </c>
      <c r="J66" s="163">
        <v>300</v>
      </c>
      <c r="K66" s="94">
        <f t="shared" si="1"/>
        <v>0.26</v>
      </c>
      <c r="L66" s="94">
        <v>0</v>
      </c>
      <c r="M66" s="94">
        <v>56</v>
      </c>
      <c r="N66" s="94">
        <v>4.9000000000000004</v>
      </c>
      <c r="O66" s="94">
        <v>3</v>
      </c>
      <c r="P66" s="94">
        <v>2</v>
      </c>
      <c r="Q66" s="94">
        <v>0.3</v>
      </c>
      <c r="R66" s="94">
        <v>0</v>
      </c>
      <c r="S66" s="94" t="s">
        <v>1795</v>
      </c>
      <c r="T66" s="96" t="s">
        <v>1050</v>
      </c>
      <c r="U66" s="194"/>
      <c r="V66" s="194"/>
      <c r="W66" s="194"/>
      <c r="X66" s="194"/>
      <c r="Y66" s="194"/>
    </row>
    <row r="67" spans="1:25" ht="14.25" customHeight="1" x14ac:dyDescent="0.2">
      <c r="A67" s="159" t="s">
        <v>120</v>
      </c>
      <c r="B67" s="158" t="s">
        <v>88</v>
      </c>
      <c r="C67" s="95"/>
      <c r="D67" s="159" t="s">
        <v>604</v>
      </c>
      <c r="E67" s="96" t="s">
        <v>1051</v>
      </c>
      <c r="F67" s="158" t="s">
        <v>1422</v>
      </c>
      <c r="G67" s="94">
        <v>86</v>
      </c>
      <c r="H67" s="98" t="s">
        <v>1558</v>
      </c>
      <c r="I67" s="158" t="s">
        <v>1585</v>
      </c>
      <c r="J67" s="163">
        <v>250</v>
      </c>
      <c r="K67" s="94">
        <f t="shared" si="1"/>
        <v>0.34</v>
      </c>
      <c r="L67" s="94">
        <v>0</v>
      </c>
      <c r="M67" s="94">
        <v>88</v>
      </c>
      <c r="N67" s="94">
        <v>7.8</v>
      </c>
      <c r="O67" s="94">
        <v>5.7</v>
      </c>
      <c r="P67" s="94">
        <v>1</v>
      </c>
      <c r="Q67" s="94">
        <v>0.5</v>
      </c>
      <c r="R67" s="94">
        <v>0</v>
      </c>
      <c r="S67" s="94" t="s">
        <v>1795</v>
      </c>
      <c r="T67" s="96" t="s">
        <v>1051</v>
      </c>
      <c r="U67" s="194"/>
      <c r="V67" s="194"/>
      <c r="W67" s="194"/>
      <c r="X67" s="194"/>
      <c r="Y67" s="194"/>
    </row>
    <row r="68" spans="1:25" ht="14.25" customHeight="1" x14ac:dyDescent="0.2">
      <c r="A68" s="159" t="s">
        <v>121</v>
      </c>
      <c r="B68" s="158" t="s">
        <v>89</v>
      </c>
      <c r="C68" s="95"/>
      <c r="D68" s="159" t="s">
        <v>605</v>
      </c>
      <c r="E68" s="96" t="s">
        <v>1052</v>
      </c>
      <c r="F68" s="158" t="s">
        <v>1422</v>
      </c>
      <c r="G68" s="94">
        <v>86</v>
      </c>
      <c r="H68" s="98" t="s">
        <v>1558</v>
      </c>
      <c r="I68" s="158" t="s">
        <v>1585</v>
      </c>
      <c r="J68" s="163">
        <v>250</v>
      </c>
      <c r="K68" s="94">
        <f t="shared" si="1"/>
        <v>0.34</v>
      </c>
      <c r="L68" s="94">
        <v>0</v>
      </c>
      <c r="M68" s="94">
        <v>150</v>
      </c>
      <c r="N68" s="94">
        <v>10.7</v>
      </c>
      <c r="O68" s="94">
        <v>11.3</v>
      </c>
      <c r="P68" s="94">
        <v>0.9</v>
      </c>
      <c r="Q68" s="94">
        <v>0.7</v>
      </c>
      <c r="R68" s="94">
        <v>0</v>
      </c>
      <c r="S68" s="94" t="s">
        <v>1795</v>
      </c>
      <c r="T68" s="96" t="s">
        <v>1052</v>
      </c>
      <c r="U68" s="194"/>
      <c r="V68" s="194"/>
      <c r="W68" s="194"/>
      <c r="X68" s="194"/>
      <c r="Y68" s="194"/>
    </row>
    <row r="69" spans="1:25" ht="14.25" customHeight="1" x14ac:dyDescent="0.2">
      <c r="A69" s="159" t="s">
        <v>122</v>
      </c>
      <c r="B69" s="158" t="s">
        <v>90</v>
      </c>
      <c r="C69" s="95"/>
      <c r="D69" s="159" t="s">
        <v>606</v>
      </c>
      <c r="E69" s="96" t="s">
        <v>1053</v>
      </c>
      <c r="F69" s="158" t="s">
        <v>1422</v>
      </c>
      <c r="G69" s="94">
        <v>119</v>
      </c>
      <c r="H69" s="98" t="s">
        <v>1558</v>
      </c>
      <c r="I69" s="158" t="s">
        <v>1596</v>
      </c>
      <c r="J69" s="163">
        <v>70</v>
      </c>
      <c r="K69" s="94">
        <f t="shared" si="1"/>
        <v>1.7</v>
      </c>
      <c r="L69" s="94">
        <v>0</v>
      </c>
      <c r="M69" s="94">
        <v>410</v>
      </c>
      <c r="N69" s="94">
        <v>23.4</v>
      </c>
      <c r="O69" s="94">
        <v>34.4</v>
      </c>
      <c r="P69" s="94">
        <v>0.4</v>
      </c>
      <c r="Q69" s="94">
        <v>1.3</v>
      </c>
      <c r="R69" s="94">
        <v>0</v>
      </c>
      <c r="S69" s="94" t="s">
        <v>1795</v>
      </c>
      <c r="T69" s="96" t="s">
        <v>1053</v>
      </c>
      <c r="U69" s="194"/>
      <c r="V69" s="194"/>
      <c r="W69" s="194"/>
      <c r="X69" s="194"/>
      <c r="Y69" s="194"/>
    </row>
    <row r="70" spans="1:25" ht="14.25" customHeight="1" x14ac:dyDescent="0.2">
      <c r="A70" s="159" t="s">
        <v>123</v>
      </c>
      <c r="B70" s="158" t="s">
        <v>607</v>
      </c>
      <c r="C70" s="95"/>
      <c r="D70" s="159" t="s">
        <v>608</v>
      </c>
      <c r="E70" s="96" t="s">
        <v>1054</v>
      </c>
      <c r="F70" s="158" t="s">
        <v>1422</v>
      </c>
      <c r="G70" s="94">
        <v>162</v>
      </c>
      <c r="H70" s="98" t="s">
        <v>1558</v>
      </c>
      <c r="I70" s="158" t="s">
        <v>1597</v>
      </c>
      <c r="J70" s="163">
        <v>140</v>
      </c>
      <c r="K70" s="94">
        <f t="shared" si="1"/>
        <v>1.1499999999999999</v>
      </c>
      <c r="L70" s="94">
        <v>0</v>
      </c>
      <c r="M70" s="94">
        <v>228</v>
      </c>
      <c r="N70" s="94">
        <v>15.3</v>
      </c>
      <c r="O70" s="94">
        <v>17.8</v>
      </c>
      <c r="P70" s="94">
        <v>1.6</v>
      </c>
      <c r="Q70" s="94">
        <v>1.4</v>
      </c>
      <c r="R70" s="94">
        <v>0.5</v>
      </c>
      <c r="S70" s="94" t="s">
        <v>1795</v>
      </c>
      <c r="T70" s="96" t="s">
        <v>1054</v>
      </c>
      <c r="U70" s="194"/>
      <c r="V70" s="194"/>
      <c r="W70" s="194"/>
      <c r="X70" s="194"/>
      <c r="Y70" s="194"/>
    </row>
    <row r="71" spans="1:25" ht="14.25" customHeight="1" x14ac:dyDescent="0.2">
      <c r="A71" s="159" t="s">
        <v>124</v>
      </c>
      <c r="B71" s="158" t="s">
        <v>91</v>
      </c>
      <c r="C71" s="95"/>
      <c r="D71" s="159" t="s">
        <v>609</v>
      </c>
      <c r="E71" s="96" t="s">
        <v>1055</v>
      </c>
      <c r="F71" s="158" t="s">
        <v>1441</v>
      </c>
      <c r="G71" s="94">
        <v>159</v>
      </c>
      <c r="H71" s="98" t="s">
        <v>1558</v>
      </c>
      <c r="I71" s="158" t="s">
        <v>1598</v>
      </c>
      <c r="J71" s="163">
        <v>82.5</v>
      </c>
      <c r="K71" s="94">
        <f t="shared" si="1"/>
        <v>1.92</v>
      </c>
      <c r="L71" s="94">
        <v>0</v>
      </c>
      <c r="M71" s="94">
        <v>536</v>
      </c>
      <c r="N71" s="94">
        <v>50.5</v>
      </c>
      <c r="O71" s="94">
        <v>34.1</v>
      </c>
      <c r="P71" s="94">
        <v>4.2</v>
      </c>
      <c r="Q71" s="94">
        <v>2.5</v>
      </c>
      <c r="R71" s="94">
        <v>1.1000000000000001</v>
      </c>
      <c r="S71" s="94" t="s">
        <v>1795</v>
      </c>
      <c r="T71" s="96" t="s">
        <v>1055</v>
      </c>
      <c r="U71" s="194"/>
      <c r="V71" s="194"/>
      <c r="W71" s="194"/>
      <c r="X71" s="194"/>
      <c r="Y71" s="194"/>
    </row>
    <row r="72" spans="1:25" ht="14.25" customHeight="1" x14ac:dyDescent="0.2">
      <c r="A72" s="159" t="s">
        <v>125</v>
      </c>
      <c r="B72" s="158" t="s">
        <v>92</v>
      </c>
      <c r="C72" s="95"/>
      <c r="D72" s="159"/>
      <c r="E72" s="96" t="s">
        <v>2300</v>
      </c>
      <c r="F72" s="158" t="s">
        <v>2301</v>
      </c>
      <c r="G72" s="94">
        <v>90</v>
      </c>
      <c r="H72" s="98" t="s">
        <v>1558</v>
      </c>
      <c r="I72" s="158" t="s">
        <v>2302</v>
      </c>
      <c r="J72" s="163">
        <v>120</v>
      </c>
      <c r="K72" s="94">
        <f t="shared" si="1"/>
        <v>0.75</v>
      </c>
      <c r="L72" s="94">
        <v>0</v>
      </c>
      <c r="M72" s="94">
        <v>200</v>
      </c>
      <c r="N72" s="94">
        <v>16.5</v>
      </c>
      <c r="O72" s="94">
        <v>10</v>
      </c>
      <c r="P72" s="94">
        <v>12.1</v>
      </c>
      <c r="Q72" s="94">
        <v>6.7</v>
      </c>
      <c r="R72" s="94">
        <v>0</v>
      </c>
      <c r="S72" s="94" t="s">
        <v>1795</v>
      </c>
      <c r="T72" s="96" t="s">
        <v>1056</v>
      </c>
      <c r="U72" s="194"/>
      <c r="V72" s="194"/>
      <c r="W72" s="194"/>
      <c r="X72" s="194"/>
      <c r="Y72" s="194"/>
    </row>
    <row r="73" spans="1:25" ht="14.25" customHeight="1" x14ac:dyDescent="0.2">
      <c r="A73" s="157" t="s">
        <v>1817</v>
      </c>
      <c r="B73" s="94" t="s">
        <v>610</v>
      </c>
      <c r="D73" s="94"/>
      <c r="E73" s="96" t="s">
        <v>2303</v>
      </c>
      <c r="F73" s="158" t="s">
        <v>2301</v>
      </c>
      <c r="G73" s="94">
        <v>90</v>
      </c>
      <c r="H73" s="98" t="s">
        <v>1558</v>
      </c>
      <c r="I73" s="94" t="s">
        <v>2302</v>
      </c>
      <c r="J73" s="163">
        <v>120</v>
      </c>
      <c r="K73" s="94">
        <f t="shared" si="1"/>
        <v>0.75</v>
      </c>
      <c r="L73" s="94">
        <v>0</v>
      </c>
      <c r="M73" s="94">
        <v>194</v>
      </c>
      <c r="N73" s="94">
        <v>16.600000000000001</v>
      </c>
      <c r="O73" s="94">
        <v>10</v>
      </c>
      <c r="P73" s="94">
        <v>10.5</v>
      </c>
      <c r="Q73" s="94">
        <v>5.9</v>
      </c>
      <c r="R73" s="94">
        <v>0</v>
      </c>
      <c r="S73" s="94" t="s">
        <v>1795</v>
      </c>
      <c r="T73" s="96" t="s">
        <v>1057</v>
      </c>
      <c r="U73" s="194"/>
      <c r="V73" s="194"/>
      <c r="W73" s="194"/>
      <c r="X73" s="194"/>
      <c r="Y73" s="194"/>
    </row>
    <row r="74" spans="1:25" ht="14.25" customHeight="1" x14ac:dyDescent="0.2">
      <c r="A74" s="159" t="s">
        <v>126</v>
      </c>
      <c r="B74" s="158" t="s">
        <v>93</v>
      </c>
      <c r="C74" s="95"/>
      <c r="D74" s="159" t="s">
        <v>611</v>
      </c>
      <c r="E74" s="96" t="s">
        <v>2145</v>
      </c>
      <c r="F74" s="158" t="s">
        <v>1442</v>
      </c>
      <c r="G74" s="94">
        <v>270</v>
      </c>
      <c r="H74" s="98" t="s">
        <v>458</v>
      </c>
      <c r="I74" s="158" t="s">
        <v>1599</v>
      </c>
      <c r="J74" s="163">
        <v>1000</v>
      </c>
      <c r="K74" s="94">
        <f t="shared" si="1"/>
        <v>0.27</v>
      </c>
      <c r="L74" s="94">
        <v>0</v>
      </c>
      <c r="M74" s="94">
        <v>46</v>
      </c>
      <c r="N74" s="94">
        <v>3.6</v>
      </c>
      <c r="O74" s="94">
        <v>2</v>
      </c>
      <c r="P74" s="94">
        <v>3.1</v>
      </c>
      <c r="Q74" s="94">
        <v>0.2</v>
      </c>
      <c r="R74" s="94">
        <v>0</v>
      </c>
      <c r="S74" s="94" t="s">
        <v>1795</v>
      </c>
      <c r="T74" s="96" t="s">
        <v>1058</v>
      </c>
      <c r="U74" s="194"/>
      <c r="V74" s="194"/>
      <c r="W74" s="194"/>
      <c r="X74" s="194"/>
      <c r="Y74" s="194"/>
    </row>
    <row r="75" spans="1:25" ht="14.25" customHeight="1" x14ac:dyDescent="0.2">
      <c r="A75" s="157" t="s">
        <v>1818</v>
      </c>
      <c r="B75" s="158" t="s">
        <v>612</v>
      </c>
      <c r="D75" s="94"/>
      <c r="E75" s="94" t="s">
        <v>2146</v>
      </c>
      <c r="G75" s="94">
        <v>421</v>
      </c>
      <c r="H75" s="98" t="s">
        <v>1556</v>
      </c>
      <c r="I75" s="94" t="s">
        <v>1600</v>
      </c>
      <c r="J75" s="94">
        <v>100</v>
      </c>
      <c r="K75" s="94">
        <f t="shared" si="1"/>
        <v>4.21</v>
      </c>
      <c r="L75" s="94">
        <v>0</v>
      </c>
      <c r="M75" s="94">
        <v>608</v>
      </c>
      <c r="N75" s="94">
        <v>20.3</v>
      </c>
      <c r="O75" s="94">
        <v>54.1</v>
      </c>
      <c r="P75" s="94">
        <v>20.7</v>
      </c>
      <c r="Q75" s="94">
        <v>11</v>
      </c>
      <c r="R75" s="94">
        <v>0</v>
      </c>
      <c r="S75" s="94" t="s">
        <v>1795</v>
      </c>
      <c r="T75" s="94" t="s">
        <v>1059</v>
      </c>
      <c r="U75" s="194"/>
      <c r="V75" s="194"/>
      <c r="W75" s="194"/>
      <c r="X75" s="194"/>
      <c r="Y75" s="194"/>
    </row>
    <row r="76" spans="1:25" ht="14.25" customHeight="1" x14ac:dyDescent="0.2">
      <c r="A76" s="157" t="s">
        <v>1819</v>
      </c>
      <c r="B76" s="158" t="s">
        <v>613</v>
      </c>
      <c r="D76" s="94"/>
      <c r="E76" s="94" t="s">
        <v>1060</v>
      </c>
      <c r="G76" s="94">
        <v>518</v>
      </c>
      <c r="H76" s="98" t="s">
        <v>1556</v>
      </c>
      <c r="I76" s="94" t="s">
        <v>1600</v>
      </c>
      <c r="J76" s="94">
        <v>100</v>
      </c>
      <c r="K76" s="94">
        <f t="shared" si="1"/>
        <v>5.18</v>
      </c>
      <c r="L76" s="94">
        <v>0</v>
      </c>
      <c r="M76" s="94">
        <v>574</v>
      </c>
      <c r="N76" s="94">
        <v>17.399999999999999</v>
      </c>
      <c r="O76" s="94">
        <v>48.2</v>
      </c>
      <c r="P76" s="94">
        <v>27</v>
      </c>
      <c r="Q76" s="94">
        <v>6.7</v>
      </c>
      <c r="R76" s="94">
        <v>0</v>
      </c>
      <c r="S76" s="94" t="s">
        <v>1795</v>
      </c>
      <c r="T76" s="94" t="s">
        <v>1060</v>
      </c>
      <c r="U76" s="194"/>
      <c r="V76" s="194"/>
      <c r="W76" s="194"/>
      <c r="X76" s="194"/>
      <c r="Y76" s="194"/>
    </row>
    <row r="77" spans="1:25" ht="14.25" customHeight="1" x14ac:dyDescent="0.2">
      <c r="A77" s="157" t="s">
        <v>1820</v>
      </c>
      <c r="B77" s="158" t="s">
        <v>614</v>
      </c>
      <c r="D77" s="94"/>
      <c r="E77" s="94" t="s">
        <v>1061</v>
      </c>
      <c r="G77" s="94">
        <v>518</v>
      </c>
      <c r="H77" s="98" t="s">
        <v>1556</v>
      </c>
      <c r="I77" s="94" t="s">
        <v>1601</v>
      </c>
      <c r="J77" s="94">
        <v>180</v>
      </c>
      <c r="K77" s="94">
        <f t="shared" si="1"/>
        <v>2.87</v>
      </c>
      <c r="L77" s="94">
        <v>0</v>
      </c>
      <c r="M77" s="94">
        <v>674</v>
      </c>
      <c r="N77" s="94">
        <v>14.6</v>
      </c>
      <c r="O77" s="94">
        <v>68.8</v>
      </c>
      <c r="P77" s="94">
        <v>11.7</v>
      </c>
      <c r="Q77" s="94">
        <v>7.5</v>
      </c>
      <c r="R77" s="94">
        <v>0</v>
      </c>
      <c r="S77" s="94" t="s">
        <v>1795</v>
      </c>
      <c r="T77" s="94" t="s">
        <v>1061</v>
      </c>
      <c r="U77" s="194"/>
      <c r="V77" s="194"/>
      <c r="W77" s="194"/>
      <c r="X77" s="194"/>
      <c r="Y77" s="194"/>
    </row>
    <row r="78" spans="1:25" ht="14.25" customHeight="1" x14ac:dyDescent="0.2">
      <c r="A78" s="157" t="s">
        <v>1821</v>
      </c>
      <c r="B78" s="94" t="s">
        <v>615</v>
      </c>
      <c r="D78" s="94" t="s">
        <v>616</v>
      </c>
      <c r="E78" s="96" t="s">
        <v>2147</v>
      </c>
      <c r="F78" s="158" t="s">
        <v>1443</v>
      </c>
      <c r="G78" s="94">
        <v>184</v>
      </c>
      <c r="H78" s="98" t="s">
        <v>452</v>
      </c>
      <c r="I78" s="94" t="s">
        <v>1578</v>
      </c>
      <c r="J78" s="163">
        <v>180</v>
      </c>
      <c r="K78" s="94">
        <f t="shared" si="1"/>
        <v>1.02</v>
      </c>
      <c r="L78" s="94">
        <v>0</v>
      </c>
      <c r="M78" s="94">
        <v>174</v>
      </c>
      <c r="N78" s="94">
        <v>4.5999999999999996</v>
      </c>
      <c r="O78" s="94">
        <v>1.5</v>
      </c>
      <c r="P78" s="94">
        <v>35.799999999999997</v>
      </c>
      <c r="Q78" s="94">
        <v>2.4</v>
      </c>
      <c r="R78" s="94">
        <v>0</v>
      </c>
      <c r="S78" s="94" t="s">
        <v>1795</v>
      </c>
      <c r="T78" s="96" t="s">
        <v>1062</v>
      </c>
      <c r="U78" s="194"/>
      <c r="V78" s="194"/>
      <c r="W78" s="194"/>
      <c r="X78" s="194"/>
      <c r="Y78" s="194"/>
    </row>
    <row r="79" spans="1:25" ht="14.25" customHeight="1" x14ac:dyDescent="0.2">
      <c r="A79" s="159" t="s">
        <v>1822</v>
      </c>
      <c r="B79" s="158" t="s">
        <v>617</v>
      </c>
      <c r="C79" s="95"/>
      <c r="D79" s="159"/>
      <c r="E79" s="96" t="s">
        <v>1063</v>
      </c>
      <c r="F79" s="158" t="s">
        <v>1444</v>
      </c>
      <c r="G79" s="94">
        <v>756</v>
      </c>
      <c r="H79" s="98" t="s">
        <v>1559</v>
      </c>
      <c r="I79" s="158" t="s">
        <v>1595</v>
      </c>
      <c r="J79" s="163">
        <v>300</v>
      </c>
      <c r="K79" s="94">
        <f t="shared" si="1"/>
        <v>2.52</v>
      </c>
      <c r="L79" s="94">
        <v>0</v>
      </c>
      <c r="M79" s="94">
        <v>173</v>
      </c>
      <c r="N79" s="94">
        <v>2.8</v>
      </c>
      <c r="O79" s="94">
        <v>0.5</v>
      </c>
      <c r="P79" s="94">
        <v>39.4</v>
      </c>
      <c r="Q79" s="94">
        <v>5.2</v>
      </c>
      <c r="R79" s="94">
        <v>0</v>
      </c>
      <c r="S79" s="94" t="s">
        <v>1796</v>
      </c>
      <c r="T79" s="96" t="s">
        <v>1063</v>
      </c>
      <c r="U79" s="194"/>
      <c r="V79" s="194"/>
      <c r="W79" s="194"/>
      <c r="X79" s="194"/>
      <c r="Y79" s="194"/>
    </row>
    <row r="80" spans="1:25" ht="14.25" customHeight="1" x14ac:dyDescent="0.2">
      <c r="A80" s="159" t="s">
        <v>127</v>
      </c>
      <c r="B80" s="158" t="s">
        <v>264</v>
      </c>
      <c r="C80" s="95"/>
      <c r="D80" s="159" t="s">
        <v>618</v>
      </c>
      <c r="E80" s="96" t="s">
        <v>2148</v>
      </c>
      <c r="F80" s="158" t="s">
        <v>1445</v>
      </c>
      <c r="G80" s="94">
        <v>1328</v>
      </c>
      <c r="H80" s="98" t="s">
        <v>1560</v>
      </c>
      <c r="I80" s="158" t="s">
        <v>1602</v>
      </c>
      <c r="J80" s="163">
        <v>500</v>
      </c>
      <c r="K80" s="94">
        <f t="shared" si="1"/>
        <v>2.65</v>
      </c>
      <c r="L80" s="94">
        <v>0</v>
      </c>
      <c r="M80" s="94">
        <v>238</v>
      </c>
      <c r="N80" s="94">
        <v>1.8</v>
      </c>
      <c r="O80" s="94">
        <v>0.4</v>
      </c>
      <c r="P80" s="94">
        <v>56.8</v>
      </c>
      <c r="Q80" s="94">
        <v>2.8</v>
      </c>
      <c r="R80" s="94">
        <v>0</v>
      </c>
      <c r="S80" s="94" t="s">
        <v>1795</v>
      </c>
      <c r="T80" s="96" t="s">
        <v>1064</v>
      </c>
      <c r="U80" s="194"/>
      <c r="V80" s="194"/>
      <c r="W80" s="194"/>
      <c r="X80" s="194"/>
      <c r="Y80" s="194"/>
    </row>
    <row r="81" spans="1:25" ht="14.25" customHeight="1" x14ac:dyDescent="0.2">
      <c r="A81" s="167" t="s">
        <v>1823</v>
      </c>
      <c r="B81" s="158" t="s">
        <v>619</v>
      </c>
      <c r="C81" s="95" t="s">
        <v>534</v>
      </c>
      <c r="D81" s="159" t="s">
        <v>620</v>
      </c>
      <c r="E81" s="96" t="s">
        <v>1065</v>
      </c>
      <c r="F81" s="158" t="s">
        <v>1446</v>
      </c>
      <c r="G81" s="94">
        <v>253</v>
      </c>
      <c r="H81" s="98" t="s">
        <v>1560</v>
      </c>
      <c r="I81" s="158" t="s">
        <v>1577</v>
      </c>
      <c r="J81" s="163">
        <v>150</v>
      </c>
      <c r="K81" s="94">
        <f t="shared" si="1"/>
        <v>1.68</v>
      </c>
      <c r="L81" s="94">
        <v>0</v>
      </c>
      <c r="M81" s="94">
        <v>599</v>
      </c>
      <c r="N81" s="94">
        <v>20.3</v>
      </c>
      <c r="O81" s="94">
        <v>54.2</v>
      </c>
      <c r="P81" s="94">
        <v>18.5</v>
      </c>
      <c r="Q81" s="94">
        <v>12.6</v>
      </c>
      <c r="R81" s="94">
        <v>0</v>
      </c>
      <c r="S81" s="94" t="s">
        <v>1795</v>
      </c>
      <c r="T81" s="96" t="s">
        <v>1065</v>
      </c>
      <c r="U81" s="194"/>
      <c r="V81" s="194"/>
      <c r="W81" s="194"/>
      <c r="X81" s="194"/>
      <c r="Y81" s="194"/>
    </row>
    <row r="82" spans="1:25" ht="14.25" customHeight="1" x14ac:dyDescent="0.2">
      <c r="A82" s="167" t="s">
        <v>1824</v>
      </c>
      <c r="B82" s="158" t="s">
        <v>619</v>
      </c>
      <c r="C82" s="95" t="s">
        <v>534</v>
      </c>
      <c r="D82" s="159" t="s">
        <v>621</v>
      </c>
      <c r="E82" s="96" t="s">
        <v>1066</v>
      </c>
      <c r="F82" s="158" t="s">
        <v>1446</v>
      </c>
      <c r="G82" s="94">
        <v>253</v>
      </c>
      <c r="H82" s="98" t="s">
        <v>1560</v>
      </c>
      <c r="I82" s="158" t="s">
        <v>1577</v>
      </c>
      <c r="J82" s="163">
        <v>150</v>
      </c>
      <c r="K82" s="94">
        <f t="shared" si="1"/>
        <v>1.68</v>
      </c>
      <c r="L82" s="94">
        <v>0</v>
      </c>
      <c r="M82" s="94">
        <v>599</v>
      </c>
      <c r="N82" s="94">
        <v>20.3</v>
      </c>
      <c r="O82" s="94">
        <v>54.2</v>
      </c>
      <c r="P82" s="94">
        <v>18.5</v>
      </c>
      <c r="Q82" s="94">
        <v>12.6</v>
      </c>
      <c r="R82" s="94">
        <v>0</v>
      </c>
      <c r="S82" s="94" t="s">
        <v>1795</v>
      </c>
      <c r="T82" s="96" t="s">
        <v>1066</v>
      </c>
      <c r="U82" s="194"/>
      <c r="V82" s="194"/>
      <c r="W82" s="194"/>
      <c r="X82" s="194"/>
      <c r="Y82" s="194"/>
    </row>
    <row r="83" spans="1:25" ht="14.25" customHeight="1" x14ac:dyDescent="0.2">
      <c r="A83" s="167" t="s">
        <v>1825</v>
      </c>
      <c r="B83" s="158" t="s">
        <v>622</v>
      </c>
      <c r="C83" s="95" t="s">
        <v>534</v>
      </c>
      <c r="D83" s="159" t="s">
        <v>623</v>
      </c>
      <c r="E83" s="96" t="s">
        <v>1067</v>
      </c>
      <c r="F83" s="158" t="s">
        <v>1446</v>
      </c>
      <c r="G83" s="94">
        <v>253</v>
      </c>
      <c r="H83" s="98" t="s">
        <v>1560</v>
      </c>
      <c r="I83" s="158" t="s">
        <v>1603</v>
      </c>
      <c r="J83" s="163">
        <v>120</v>
      </c>
      <c r="K83" s="94">
        <f t="shared" si="1"/>
        <v>2.1</v>
      </c>
      <c r="L83" s="94">
        <v>0</v>
      </c>
      <c r="M83" s="94">
        <v>599</v>
      </c>
      <c r="N83" s="94">
        <v>20.3</v>
      </c>
      <c r="O83" s="94">
        <v>54.2</v>
      </c>
      <c r="P83" s="94">
        <v>18.5</v>
      </c>
      <c r="Q83" s="94">
        <v>12.6</v>
      </c>
      <c r="R83" s="94">
        <v>0</v>
      </c>
      <c r="S83" s="94" t="s">
        <v>1795</v>
      </c>
      <c r="T83" s="96" t="s">
        <v>1067</v>
      </c>
      <c r="U83" s="194"/>
      <c r="V83" s="194"/>
      <c r="W83" s="194"/>
      <c r="X83" s="194"/>
      <c r="Y83" s="194"/>
    </row>
    <row r="84" spans="1:25" ht="14.25" customHeight="1" x14ac:dyDescent="0.2">
      <c r="A84" s="167" t="s">
        <v>1826</v>
      </c>
      <c r="B84" s="158" t="s">
        <v>622</v>
      </c>
      <c r="C84" s="95" t="s">
        <v>534</v>
      </c>
      <c r="D84" s="159" t="s">
        <v>624</v>
      </c>
      <c r="E84" s="96" t="s">
        <v>1068</v>
      </c>
      <c r="F84" s="158" t="s">
        <v>1446</v>
      </c>
      <c r="G84" s="94">
        <v>253</v>
      </c>
      <c r="H84" s="98" t="s">
        <v>1560</v>
      </c>
      <c r="I84" s="158" t="s">
        <v>1603</v>
      </c>
      <c r="J84" s="163">
        <v>120</v>
      </c>
      <c r="K84" s="94">
        <f t="shared" si="1"/>
        <v>2.1</v>
      </c>
      <c r="L84" s="94">
        <v>0</v>
      </c>
      <c r="M84" s="94">
        <v>599</v>
      </c>
      <c r="N84" s="94">
        <v>20.3</v>
      </c>
      <c r="O84" s="94">
        <v>54.2</v>
      </c>
      <c r="P84" s="94">
        <v>18.5</v>
      </c>
      <c r="Q84" s="94">
        <v>12.6</v>
      </c>
      <c r="R84" s="94">
        <v>0</v>
      </c>
      <c r="S84" s="94" t="s">
        <v>1795</v>
      </c>
      <c r="T84" s="96" t="s">
        <v>1068</v>
      </c>
      <c r="U84" s="194"/>
      <c r="V84" s="194"/>
      <c r="W84" s="194"/>
      <c r="X84" s="194"/>
      <c r="Y84" s="194"/>
    </row>
    <row r="85" spans="1:25" ht="14.25" customHeight="1" x14ac:dyDescent="0.2">
      <c r="A85" s="167" t="s">
        <v>497</v>
      </c>
      <c r="B85" s="158" t="s">
        <v>625</v>
      </c>
      <c r="C85" s="95"/>
      <c r="D85" s="159" t="s">
        <v>626</v>
      </c>
      <c r="E85" s="96" t="s">
        <v>2149</v>
      </c>
      <c r="F85" s="158" t="s">
        <v>1447</v>
      </c>
      <c r="G85" s="94">
        <v>869</v>
      </c>
      <c r="H85" s="98" t="s">
        <v>452</v>
      </c>
      <c r="I85" s="158" t="s">
        <v>1595</v>
      </c>
      <c r="J85" s="163">
        <v>300</v>
      </c>
      <c r="K85" s="94">
        <f t="shared" si="1"/>
        <v>2.89</v>
      </c>
      <c r="L85" s="94">
        <v>0</v>
      </c>
      <c r="M85" s="94">
        <v>605</v>
      </c>
      <c r="N85" s="94">
        <v>20.5</v>
      </c>
      <c r="O85" s="94">
        <v>54.7</v>
      </c>
      <c r="P85" s="94">
        <v>18.7</v>
      </c>
      <c r="Q85" s="94">
        <v>12.7</v>
      </c>
      <c r="R85" s="94">
        <v>0</v>
      </c>
      <c r="S85" s="94" t="s">
        <v>1795</v>
      </c>
      <c r="T85" s="96" t="s">
        <v>1069</v>
      </c>
      <c r="U85" s="194"/>
      <c r="V85" s="194"/>
      <c r="W85" s="194"/>
      <c r="X85" s="194"/>
      <c r="Y85" s="194"/>
    </row>
    <row r="86" spans="1:25" ht="14.25" customHeight="1" x14ac:dyDescent="0.2">
      <c r="A86" s="159" t="s">
        <v>128</v>
      </c>
      <c r="B86" s="158" t="s">
        <v>265</v>
      </c>
      <c r="C86" s="95"/>
      <c r="D86" s="159" t="s">
        <v>627</v>
      </c>
      <c r="E86" s="96" t="s">
        <v>1070</v>
      </c>
      <c r="F86" s="158">
        <v>0</v>
      </c>
      <c r="G86" s="94">
        <v>168</v>
      </c>
      <c r="H86" s="98" t="s">
        <v>1557</v>
      </c>
      <c r="I86" s="158" t="s">
        <v>1600</v>
      </c>
      <c r="J86" s="163">
        <v>100</v>
      </c>
      <c r="K86" s="94">
        <f t="shared" si="1"/>
        <v>1.68</v>
      </c>
      <c r="L86" s="94">
        <v>20</v>
      </c>
      <c r="M86" s="94">
        <v>22</v>
      </c>
      <c r="N86" s="94">
        <v>2.6</v>
      </c>
      <c r="O86" s="94">
        <v>0.2</v>
      </c>
      <c r="P86" s="94">
        <v>3.9</v>
      </c>
      <c r="Q86" s="94">
        <v>1.8</v>
      </c>
      <c r="R86" s="94">
        <v>0</v>
      </c>
      <c r="S86" s="94" t="s">
        <v>1795</v>
      </c>
      <c r="T86" s="96" t="s">
        <v>1070</v>
      </c>
      <c r="U86" s="194"/>
      <c r="V86" s="194"/>
      <c r="W86" s="194"/>
      <c r="X86" s="194"/>
      <c r="Y86" s="194"/>
    </row>
    <row r="87" spans="1:25" ht="14.25" customHeight="1" x14ac:dyDescent="0.2">
      <c r="A87" s="159" t="s">
        <v>129</v>
      </c>
      <c r="B87" s="158" t="s">
        <v>266</v>
      </c>
      <c r="C87" s="95"/>
      <c r="D87" s="159" t="s">
        <v>628</v>
      </c>
      <c r="E87" s="96" t="s">
        <v>2150</v>
      </c>
      <c r="F87" s="158" t="s">
        <v>1443</v>
      </c>
      <c r="G87" s="94">
        <v>631</v>
      </c>
      <c r="H87" s="98" t="s">
        <v>452</v>
      </c>
      <c r="I87" s="158" t="s">
        <v>2058</v>
      </c>
      <c r="J87" s="163">
        <v>285</v>
      </c>
      <c r="K87" s="94">
        <f t="shared" si="1"/>
        <v>2.21</v>
      </c>
      <c r="L87" s="94">
        <v>0</v>
      </c>
      <c r="M87" s="94">
        <v>22</v>
      </c>
      <c r="N87" s="94">
        <v>2.4</v>
      </c>
      <c r="O87" s="94">
        <v>0.1</v>
      </c>
      <c r="P87" s="94">
        <v>4.3</v>
      </c>
      <c r="Q87" s="94">
        <v>1.7</v>
      </c>
      <c r="R87" s="94">
        <v>0.9</v>
      </c>
      <c r="S87" s="94" t="s">
        <v>1795</v>
      </c>
      <c r="T87" s="96" t="s">
        <v>1071</v>
      </c>
      <c r="U87" s="194"/>
      <c r="V87" s="194"/>
      <c r="W87" s="194"/>
      <c r="X87" s="194"/>
      <c r="Y87" s="194"/>
    </row>
    <row r="88" spans="1:25" ht="14.25" customHeight="1" x14ac:dyDescent="0.2">
      <c r="A88" s="159" t="s">
        <v>130</v>
      </c>
      <c r="B88" s="158" t="s">
        <v>267</v>
      </c>
      <c r="C88" s="95"/>
      <c r="D88" s="159"/>
      <c r="E88" s="96" t="s">
        <v>1072</v>
      </c>
      <c r="F88" s="158"/>
      <c r="G88" s="94">
        <v>216</v>
      </c>
      <c r="H88" s="98" t="s">
        <v>1561</v>
      </c>
      <c r="I88" s="158" t="s">
        <v>1604</v>
      </c>
      <c r="J88" s="163">
        <v>100</v>
      </c>
      <c r="K88" s="94">
        <f t="shared" si="1"/>
        <v>2.16</v>
      </c>
      <c r="L88" s="94">
        <v>3</v>
      </c>
      <c r="M88" s="94">
        <v>23</v>
      </c>
      <c r="N88" s="94">
        <v>1.8</v>
      </c>
      <c r="O88" s="94">
        <v>0.1</v>
      </c>
      <c r="P88" s="94">
        <v>5.0999999999999996</v>
      </c>
      <c r="Q88" s="94">
        <v>2.4</v>
      </c>
      <c r="R88" s="94">
        <v>0</v>
      </c>
      <c r="S88" s="94" t="s">
        <v>1795</v>
      </c>
      <c r="T88" s="96" t="s">
        <v>1072</v>
      </c>
      <c r="U88" s="194"/>
      <c r="V88" s="194"/>
      <c r="W88" s="194"/>
      <c r="X88" s="194"/>
      <c r="Y88" s="194"/>
    </row>
    <row r="89" spans="1:25" ht="14.25" customHeight="1" x14ac:dyDescent="0.2">
      <c r="A89" s="159" t="s">
        <v>131</v>
      </c>
      <c r="B89" s="158" t="s">
        <v>268</v>
      </c>
      <c r="C89" s="95"/>
      <c r="D89" s="159" t="s">
        <v>629</v>
      </c>
      <c r="E89" s="96" t="s">
        <v>1073</v>
      </c>
      <c r="F89" s="158" t="s">
        <v>1423</v>
      </c>
      <c r="G89" s="94">
        <v>167</v>
      </c>
      <c r="H89" s="98" t="s">
        <v>1558</v>
      </c>
      <c r="I89" s="96" t="s">
        <v>457</v>
      </c>
      <c r="J89" s="163">
        <v>500</v>
      </c>
      <c r="K89" s="94">
        <f t="shared" si="1"/>
        <v>0.33</v>
      </c>
      <c r="L89" s="94">
        <v>0</v>
      </c>
      <c r="M89" s="94">
        <v>26</v>
      </c>
      <c r="N89" s="94">
        <v>1.8</v>
      </c>
      <c r="O89" s="94">
        <v>0.2</v>
      </c>
      <c r="P89" s="94">
        <v>5.5</v>
      </c>
      <c r="Q89" s="94">
        <v>2.6</v>
      </c>
      <c r="R89" s="94">
        <v>0</v>
      </c>
      <c r="S89" s="94" t="s">
        <v>1795</v>
      </c>
      <c r="T89" s="96" t="s">
        <v>1073</v>
      </c>
      <c r="U89" s="194"/>
      <c r="V89" s="194"/>
      <c r="W89" s="194"/>
      <c r="X89" s="194"/>
      <c r="Y89" s="194"/>
    </row>
    <row r="90" spans="1:25" ht="14.25" customHeight="1" x14ac:dyDescent="0.2">
      <c r="A90" s="159" t="s">
        <v>132</v>
      </c>
      <c r="B90" s="158" t="s">
        <v>269</v>
      </c>
      <c r="C90" s="95"/>
      <c r="D90" s="159" t="s">
        <v>630</v>
      </c>
      <c r="E90" s="96" t="s">
        <v>1074</v>
      </c>
      <c r="F90" s="158" t="s">
        <v>461</v>
      </c>
      <c r="G90" s="94">
        <v>216</v>
      </c>
      <c r="H90" s="98" t="s">
        <v>1558</v>
      </c>
      <c r="I90" s="158" t="s">
        <v>457</v>
      </c>
      <c r="J90" s="163">
        <v>500</v>
      </c>
      <c r="K90" s="94">
        <f t="shared" si="1"/>
        <v>0.43</v>
      </c>
      <c r="L90" s="94">
        <v>50</v>
      </c>
      <c r="M90" s="94">
        <v>159</v>
      </c>
      <c r="N90" s="94">
        <v>13</v>
      </c>
      <c r="O90" s="94">
        <v>7.6</v>
      </c>
      <c r="P90" s="94">
        <v>10.6</v>
      </c>
      <c r="Q90" s="94">
        <v>7.3</v>
      </c>
      <c r="R90" s="94">
        <v>0.6</v>
      </c>
      <c r="S90" s="94" t="s">
        <v>1796</v>
      </c>
      <c r="T90" s="96" t="s">
        <v>1074</v>
      </c>
      <c r="U90" s="194"/>
      <c r="V90" s="194"/>
      <c r="W90" s="194"/>
      <c r="X90" s="194"/>
      <c r="Y90" s="194"/>
    </row>
    <row r="91" spans="1:25" ht="14.25" customHeight="1" x14ac:dyDescent="0.2">
      <c r="A91" s="159" t="s">
        <v>133</v>
      </c>
      <c r="B91" s="158" t="s">
        <v>270</v>
      </c>
      <c r="C91" s="95"/>
      <c r="D91" s="159"/>
      <c r="E91" s="96" t="s">
        <v>1075</v>
      </c>
      <c r="F91" s="158"/>
      <c r="G91" s="94">
        <v>324</v>
      </c>
      <c r="H91" s="98" t="s">
        <v>1561</v>
      </c>
      <c r="I91" s="158" t="s">
        <v>1600</v>
      </c>
      <c r="J91" s="163">
        <v>100</v>
      </c>
      <c r="K91" s="94">
        <f t="shared" si="1"/>
        <v>3.24</v>
      </c>
      <c r="L91" s="94">
        <v>9</v>
      </c>
      <c r="M91" s="94">
        <v>36</v>
      </c>
      <c r="N91" s="94">
        <v>3.1</v>
      </c>
      <c r="O91" s="94">
        <v>0.2</v>
      </c>
      <c r="P91" s="94">
        <v>7.5</v>
      </c>
      <c r="Q91" s="94">
        <v>3</v>
      </c>
      <c r="R91" s="94">
        <v>0</v>
      </c>
      <c r="S91" s="94" t="s">
        <v>1795</v>
      </c>
      <c r="T91" s="96" t="s">
        <v>1075</v>
      </c>
      <c r="U91" s="194"/>
      <c r="V91" s="194"/>
      <c r="W91" s="194"/>
      <c r="X91" s="194"/>
      <c r="Y91" s="194"/>
    </row>
    <row r="92" spans="1:25" ht="14.25" customHeight="1" x14ac:dyDescent="0.2">
      <c r="A92" s="159" t="s">
        <v>134</v>
      </c>
      <c r="B92" s="158" t="s">
        <v>271</v>
      </c>
      <c r="C92" s="95"/>
      <c r="D92" s="159" t="s">
        <v>631</v>
      </c>
      <c r="E92" s="96" t="s">
        <v>1076</v>
      </c>
      <c r="F92" s="158" t="s">
        <v>1423</v>
      </c>
      <c r="G92" s="94">
        <v>311</v>
      </c>
      <c r="H92" s="98" t="s">
        <v>1558</v>
      </c>
      <c r="I92" s="96" t="s">
        <v>457</v>
      </c>
      <c r="J92" s="163">
        <v>500</v>
      </c>
      <c r="K92" s="94">
        <f t="shared" si="1"/>
        <v>0.62</v>
      </c>
      <c r="L92" s="94">
        <v>0</v>
      </c>
      <c r="M92" s="94">
        <v>34</v>
      </c>
      <c r="N92" s="94">
        <v>3.2</v>
      </c>
      <c r="O92" s="94">
        <v>0.2</v>
      </c>
      <c r="P92" s="94">
        <v>7</v>
      </c>
      <c r="Q92" s="94">
        <v>3.1</v>
      </c>
      <c r="R92" s="94">
        <v>0</v>
      </c>
      <c r="S92" s="94" t="s">
        <v>1795</v>
      </c>
      <c r="T92" s="96" t="s">
        <v>1076</v>
      </c>
      <c r="U92" s="194"/>
      <c r="V92" s="194"/>
      <c r="W92" s="194"/>
      <c r="X92" s="194"/>
      <c r="Y92" s="194"/>
    </row>
    <row r="93" spans="1:25" ht="14.25" customHeight="1" x14ac:dyDescent="0.2">
      <c r="A93" s="159" t="s">
        <v>135</v>
      </c>
      <c r="B93" s="158" t="s">
        <v>94</v>
      </c>
      <c r="C93" s="95"/>
      <c r="D93" s="159" t="s">
        <v>632</v>
      </c>
      <c r="E93" s="96" t="s">
        <v>1077</v>
      </c>
      <c r="F93" s="158" t="s">
        <v>1423</v>
      </c>
      <c r="G93" s="94">
        <v>318</v>
      </c>
      <c r="H93" s="98" t="s">
        <v>1558</v>
      </c>
      <c r="I93" s="158" t="s">
        <v>463</v>
      </c>
      <c r="J93" s="163">
        <v>1000</v>
      </c>
      <c r="K93" s="94">
        <f t="shared" si="1"/>
        <v>0.31</v>
      </c>
      <c r="L93" s="94">
        <v>0</v>
      </c>
      <c r="M93" s="94">
        <v>98</v>
      </c>
      <c r="N93" s="94">
        <v>5.6</v>
      </c>
      <c r="O93" s="94">
        <v>0.7</v>
      </c>
      <c r="P93" s="94">
        <v>17.2</v>
      </c>
      <c r="Q93" s="94">
        <v>5.9</v>
      </c>
      <c r="R93" s="94">
        <v>0.2</v>
      </c>
      <c r="S93" s="94" t="s">
        <v>1795</v>
      </c>
      <c r="T93" s="96" t="s">
        <v>1077</v>
      </c>
      <c r="U93" s="194"/>
      <c r="V93" s="194"/>
      <c r="W93" s="194"/>
      <c r="X93" s="194"/>
      <c r="Y93" s="194"/>
    </row>
    <row r="94" spans="1:25" ht="14.25" customHeight="1" x14ac:dyDescent="0.2">
      <c r="A94" s="159" t="s">
        <v>136</v>
      </c>
      <c r="B94" s="158" t="s">
        <v>272</v>
      </c>
      <c r="C94" s="95"/>
      <c r="D94" s="159" t="s">
        <v>633</v>
      </c>
      <c r="E94" s="96" t="s">
        <v>1078</v>
      </c>
      <c r="F94" s="158"/>
      <c r="G94" s="94">
        <v>216</v>
      </c>
      <c r="H94" s="98" t="s">
        <v>1558</v>
      </c>
      <c r="I94" s="158" t="s">
        <v>1605</v>
      </c>
      <c r="J94" s="163">
        <v>70</v>
      </c>
      <c r="K94" s="94">
        <f t="shared" si="1"/>
        <v>3.08</v>
      </c>
      <c r="L94" s="94">
        <v>15</v>
      </c>
      <c r="M94" s="94">
        <v>30</v>
      </c>
      <c r="N94" s="94">
        <v>2.1</v>
      </c>
      <c r="O94" s="94">
        <v>0.2</v>
      </c>
      <c r="P94" s="94">
        <v>6.6</v>
      </c>
      <c r="Q94" s="94">
        <v>5</v>
      </c>
      <c r="R94" s="94">
        <v>0</v>
      </c>
      <c r="S94" s="94" t="s">
        <v>1795</v>
      </c>
      <c r="T94" s="96" t="s">
        <v>1078</v>
      </c>
      <c r="U94" s="194"/>
      <c r="V94" s="194"/>
      <c r="W94" s="194"/>
      <c r="X94" s="194"/>
      <c r="Y94" s="194"/>
    </row>
    <row r="95" spans="1:25" ht="14.25" customHeight="1" x14ac:dyDescent="0.2">
      <c r="A95" s="157" t="s">
        <v>1827</v>
      </c>
      <c r="B95" s="94" t="s">
        <v>634</v>
      </c>
      <c r="D95" s="94" t="s">
        <v>635</v>
      </c>
      <c r="E95" s="96" t="s">
        <v>2082</v>
      </c>
      <c r="F95" s="158" t="s">
        <v>1448</v>
      </c>
      <c r="G95" s="94">
        <v>626</v>
      </c>
      <c r="H95" s="98" t="s">
        <v>1561</v>
      </c>
      <c r="I95" s="94" t="s">
        <v>1606</v>
      </c>
      <c r="J95" s="163">
        <v>1000</v>
      </c>
      <c r="K95" s="94">
        <f t="shared" si="1"/>
        <v>0.62</v>
      </c>
      <c r="L95" s="94">
        <v>9</v>
      </c>
      <c r="M95" s="94">
        <v>20</v>
      </c>
      <c r="N95" s="94">
        <v>0.7</v>
      </c>
      <c r="O95" s="94">
        <v>0.1</v>
      </c>
      <c r="P95" s="94">
        <v>4.5999999999999996</v>
      </c>
      <c r="Q95" s="94">
        <v>1.5</v>
      </c>
      <c r="R95" s="94">
        <v>0</v>
      </c>
      <c r="S95" s="94" t="s">
        <v>1795</v>
      </c>
      <c r="T95" s="96" t="s">
        <v>2082</v>
      </c>
      <c r="U95" s="194"/>
      <c r="V95" s="194"/>
      <c r="W95" s="194"/>
      <c r="X95" s="194"/>
      <c r="Y95" s="194"/>
    </row>
    <row r="96" spans="1:25" ht="14.25" customHeight="1" x14ac:dyDescent="0.2">
      <c r="A96" s="159" t="s">
        <v>232</v>
      </c>
      <c r="B96" s="158" t="s">
        <v>273</v>
      </c>
      <c r="C96" s="95"/>
      <c r="D96" s="159" t="s">
        <v>636</v>
      </c>
      <c r="E96" s="96" t="s">
        <v>2081</v>
      </c>
      <c r="F96" s="158"/>
      <c r="G96" s="94">
        <v>335</v>
      </c>
      <c r="H96" s="98" t="s">
        <v>1561</v>
      </c>
      <c r="I96" s="158" t="s">
        <v>1607</v>
      </c>
      <c r="J96" s="163">
        <v>1000</v>
      </c>
      <c r="K96" s="94">
        <f t="shared" si="1"/>
        <v>0.33</v>
      </c>
      <c r="L96" s="94">
        <v>10</v>
      </c>
      <c r="M96" s="94">
        <v>91</v>
      </c>
      <c r="N96" s="94">
        <v>1.9</v>
      </c>
      <c r="O96" s="94">
        <v>0.3</v>
      </c>
      <c r="P96" s="94">
        <v>20.6</v>
      </c>
      <c r="Q96" s="94">
        <v>3.5</v>
      </c>
      <c r="R96" s="94">
        <v>0</v>
      </c>
      <c r="S96" s="94" t="s">
        <v>1795</v>
      </c>
      <c r="T96" s="96" t="s">
        <v>2081</v>
      </c>
      <c r="U96" s="194"/>
      <c r="V96" s="194"/>
      <c r="W96" s="194"/>
      <c r="X96" s="194"/>
      <c r="Y96" s="194"/>
    </row>
    <row r="97" spans="1:25" ht="14.25" customHeight="1" x14ac:dyDescent="0.2">
      <c r="A97" s="159" t="s">
        <v>137</v>
      </c>
      <c r="B97" s="158" t="s">
        <v>274</v>
      </c>
      <c r="C97" s="95"/>
      <c r="D97" s="159"/>
      <c r="E97" s="96" t="s">
        <v>1079</v>
      </c>
      <c r="F97" s="158"/>
      <c r="G97" s="94">
        <v>486</v>
      </c>
      <c r="H97" s="98" t="s">
        <v>1562</v>
      </c>
      <c r="I97" s="158" t="s">
        <v>1608</v>
      </c>
      <c r="J97" s="163">
        <v>500</v>
      </c>
      <c r="K97" s="94">
        <f t="shared" si="1"/>
        <v>0.97</v>
      </c>
      <c r="L97" s="94">
        <v>50</v>
      </c>
      <c r="M97" s="94">
        <v>27</v>
      </c>
      <c r="N97" s="94">
        <v>3</v>
      </c>
      <c r="O97" s="94">
        <v>0.1</v>
      </c>
      <c r="P97" s="94">
        <v>5.2</v>
      </c>
      <c r="Q97" s="94">
        <v>2.9</v>
      </c>
      <c r="R97" s="94">
        <v>0</v>
      </c>
      <c r="S97" s="94" t="s">
        <v>1795</v>
      </c>
      <c r="T97" s="96" t="s">
        <v>1079</v>
      </c>
      <c r="U97" s="194"/>
      <c r="V97" s="194"/>
      <c r="W97" s="194"/>
      <c r="X97" s="194"/>
      <c r="Y97" s="194"/>
    </row>
    <row r="98" spans="1:25" ht="14.25" customHeight="1" x14ac:dyDescent="0.2">
      <c r="A98" s="159" t="s">
        <v>138</v>
      </c>
      <c r="B98" s="158" t="s">
        <v>275</v>
      </c>
      <c r="C98" s="95"/>
      <c r="D98" s="159" t="s">
        <v>637</v>
      </c>
      <c r="E98" s="96" t="s">
        <v>1080</v>
      </c>
      <c r="F98" s="158" t="s">
        <v>1423</v>
      </c>
      <c r="G98" s="94">
        <v>175</v>
      </c>
      <c r="H98" s="98" t="s">
        <v>1556</v>
      </c>
      <c r="I98" s="96" t="s">
        <v>1609</v>
      </c>
      <c r="J98" s="163">
        <v>500</v>
      </c>
      <c r="K98" s="94">
        <f t="shared" si="1"/>
        <v>0.35</v>
      </c>
      <c r="L98" s="94">
        <v>0</v>
      </c>
      <c r="M98" s="94">
        <v>26</v>
      </c>
      <c r="N98" s="94">
        <v>2.7</v>
      </c>
      <c r="O98" s="94">
        <v>0.1</v>
      </c>
      <c r="P98" s="94">
        <v>5.0999999999999996</v>
      </c>
      <c r="Q98" s="94">
        <v>3.2</v>
      </c>
      <c r="R98" s="94">
        <v>0</v>
      </c>
      <c r="S98" s="94" t="s">
        <v>1795</v>
      </c>
      <c r="T98" s="96" t="s">
        <v>1080</v>
      </c>
      <c r="U98" s="194"/>
      <c r="V98" s="194"/>
      <c r="W98" s="194"/>
      <c r="X98" s="194"/>
      <c r="Y98" s="194"/>
    </row>
    <row r="99" spans="1:25" ht="14.25" customHeight="1" x14ac:dyDescent="0.2">
      <c r="A99" s="159" t="s">
        <v>139</v>
      </c>
      <c r="B99" s="158" t="s">
        <v>95</v>
      </c>
      <c r="C99" s="95"/>
      <c r="D99" s="159" t="s">
        <v>638</v>
      </c>
      <c r="E99" s="96" t="s">
        <v>1081</v>
      </c>
      <c r="F99" s="158" t="s">
        <v>1449</v>
      </c>
      <c r="G99" s="94">
        <v>238</v>
      </c>
      <c r="H99" s="98" t="s">
        <v>1556</v>
      </c>
      <c r="I99" s="158" t="s">
        <v>472</v>
      </c>
      <c r="J99" s="163">
        <v>60</v>
      </c>
      <c r="K99" s="94">
        <f t="shared" si="1"/>
        <v>3.96</v>
      </c>
      <c r="L99" s="94">
        <v>0</v>
      </c>
      <c r="M99" s="94">
        <v>260</v>
      </c>
      <c r="N99" s="94">
        <v>6.3</v>
      </c>
      <c r="O99" s="94">
        <v>0.2</v>
      </c>
      <c r="P99" s="94">
        <v>68.099999999999994</v>
      </c>
      <c r="Q99" s="94">
        <v>30.1</v>
      </c>
      <c r="R99" s="94">
        <v>0</v>
      </c>
      <c r="S99" s="94" t="s">
        <v>1795</v>
      </c>
      <c r="T99" s="96" t="s">
        <v>1081</v>
      </c>
      <c r="U99" s="194"/>
      <c r="V99" s="194"/>
      <c r="W99" s="194"/>
      <c r="X99" s="194"/>
      <c r="Y99" s="194"/>
    </row>
    <row r="100" spans="1:25" ht="14.25" customHeight="1" x14ac:dyDescent="0.2">
      <c r="A100" s="157" t="s">
        <v>1828</v>
      </c>
      <c r="B100" s="94" t="s">
        <v>1783</v>
      </c>
      <c r="D100" s="94">
        <v>246439</v>
      </c>
      <c r="E100" s="94" t="s">
        <v>1082</v>
      </c>
      <c r="G100" s="94">
        <v>577</v>
      </c>
      <c r="H100" s="98" t="s">
        <v>1556</v>
      </c>
      <c r="I100" s="94" t="s">
        <v>1610</v>
      </c>
      <c r="J100" s="94">
        <v>17</v>
      </c>
      <c r="K100" s="94">
        <f t="shared" si="1"/>
        <v>33.94</v>
      </c>
      <c r="L100" s="94">
        <v>0</v>
      </c>
      <c r="M100" s="94">
        <v>292</v>
      </c>
      <c r="N100" s="94">
        <v>11.6</v>
      </c>
      <c r="O100" s="94">
        <v>0.2</v>
      </c>
      <c r="P100" s="94">
        <v>73.5</v>
      </c>
      <c r="Q100" s="94">
        <v>29.6</v>
      </c>
      <c r="R100" s="94">
        <v>0</v>
      </c>
      <c r="S100" s="94" t="s">
        <v>1795</v>
      </c>
      <c r="T100" s="94" t="s">
        <v>1082</v>
      </c>
      <c r="U100" s="194"/>
      <c r="V100" s="194"/>
      <c r="W100" s="194"/>
      <c r="X100" s="194"/>
      <c r="Y100" s="194"/>
    </row>
    <row r="101" spans="1:25" ht="14.25" customHeight="1" x14ac:dyDescent="0.2">
      <c r="A101" s="159" t="s">
        <v>140</v>
      </c>
      <c r="B101" s="158" t="s">
        <v>276</v>
      </c>
      <c r="C101" s="95"/>
      <c r="D101" s="159" t="s">
        <v>639</v>
      </c>
      <c r="E101" s="96" t="s">
        <v>1083</v>
      </c>
      <c r="F101" s="158"/>
      <c r="G101" s="94">
        <v>194</v>
      </c>
      <c r="H101" s="98" t="s">
        <v>1557</v>
      </c>
      <c r="I101" s="158" t="s">
        <v>1611</v>
      </c>
      <c r="J101" s="163">
        <v>1000</v>
      </c>
      <c r="K101" s="94">
        <f t="shared" si="1"/>
        <v>0.19</v>
      </c>
      <c r="L101" s="94">
        <v>15</v>
      </c>
      <c r="M101" s="94">
        <v>23</v>
      </c>
      <c r="N101" s="94">
        <v>1.3</v>
      </c>
      <c r="O101" s="94">
        <v>0.2</v>
      </c>
      <c r="P101" s="94">
        <v>5.2</v>
      </c>
      <c r="Q101" s="94">
        <v>1.8</v>
      </c>
      <c r="R101" s="94">
        <v>0</v>
      </c>
      <c r="S101" s="94" t="s">
        <v>1795</v>
      </c>
      <c r="T101" s="96" t="s">
        <v>1083</v>
      </c>
      <c r="U101" s="194"/>
      <c r="V101" s="194"/>
      <c r="W101" s="194"/>
      <c r="X101" s="194"/>
      <c r="Y101" s="194"/>
    </row>
    <row r="102" spans="1:25" ht="14.25" customHeight="1" x14ac:dyDescent="0.2">
      <c r="A102" s="159" t="s">
        <v>141</v>
      </c>
      <c r="B102" s="158" t="s">
        <v>277</v>
      </c>
      <c r="C102" s="95"/>
      <c r="D102" s="159" t="s">
        <v>640</v>
      </c>
      <c r="E102" s="96" t="s">
        <v>1084</v>
      </c>
      <c r="F102" s="158"/>
      <c r="G102" s="94">
        <v>572</v>
      </c>
      <c r="H102" s="98" t="s">
        <v>1557</v>
      </c>
      <c r="I102" s="158" t="s">
        <v>1611</v>
      </c>
      <c r="J102" s="163">
        <v>1000</v>
      </c>
      <c r="K102" s="94">
        <f t="shared" si="1"/>
        <v>0.56999999999999995</v>
      </c>
      <c r="L102" s="94">
        <v>10</v>
      </c>
      <c r="M102" s="94">
        <v>30</v>
      </c>
      <c r="N102" s="94">
        <v>2</v>
      </c>
      <c r="O102" s="94">
        <v>0.1</v>
      </c>
      <c r="P102" s="94">
        <v>6.7</v>
      </c>
      <c r="Q102" s="94">
        <v>2.8</v>
      </c>
      <c r="R102" s="94">
        <v>0</v>
      </c>
      <c r="S102" s="94" t="s">
        <v>1795</v>
      </c>
      <c r="T102" s="96" t="s">
        <v>1084</v>
      </c>
      <c r="U102" s="194"/>
      <c r="V102" s="194"/>
      <c r="W102" s="194"/>
      <c r="X102" s="194"/>
      <c r="Y102" s="194"/>
    </row>
    <row r="103" spans="1:25" ht="14.25" customHeight="1" x14ac:dyDescent="0.2">
      <c r="A103" s="159" t="s">
        <v>142</v>
      </c>
      <c r="B103" s="158" t="s">
        <v>278</v>
      </c>
      <c r="C103" s="95"/>
      <c r="D103" s="159" t="s">
        <v>641</v>
      </c>
      <c r="E103" s="96" t="s">
        <v>1085</v>
      </c>
      <c r="F103" s="158"/>
      <c r="G103" s="94">
        <v>66</v>
      </c>
      <c r="H103" s="98" t="s">
        <v>1557</v>
      </c>
      <c r="I103" s="158" t="s">
        <v>1612</v>
      </c>
      <c r="J103" s="163">
        <v>1000</v>
      </c>
      <c r="K103" s="94">
        <f t="shared" si="1"/>
        <v>0.06</v>
      </c>
      <c r="L103" s="94">
        <v>2</v>
      </c>
      <c r="M103" s="94">
        <v>14</v>
      </c>
      <c r="N103" s="94">
        <v>1</v>
      </c>
      <c r="O103" s="94">
        <v>0.1</v>
      </c>
      <c r="P103" s="94">
        <v>3</v>
      </c>
      <c r="Q103" s="94">
        <v>1.1000000000000001</v>
      </c>
      <c r="R103" s="94">
        <v>0</v>
      </c>
      <c r="S103" s="94" t="s">
        <v>1795</v>
      </c>
      <c r="T103" s="96" t="s">
        <v>1085</v>
      </c>
      <c r="U103" s="194"/>
      <c r="V103" s="194"/>
      <c r="W103" s="194"/>
      <c r="X103" s="194"/>
      <c r="Y103" s="194"/>
    </row>
    <row r="104" spans="1:25" ht="14.25" customHeight="1" x14ac:dyDescent="0.2">
      <c r="A104" s="159" t="s">
        <v>1829</v>
      </c>
      <c r="B104" s="158" t="s">
        <v>279</v>
      </c>
      <c r="C104" s="95"/>
      <c r="D104" s="159" t="s">
        <v>642</v>
      </c>
      <c r="E104" s="96" t="s">
        <v>1086</v>
      </c>
      <c r="F104" s="158" t="s">
        <v>1450</v>
      </c>
      <c r="G104" s="94">
        <v>140</v>
      </c>
      <c r="H104" s="98" t="s">
        <v>1556</v>
      </c>
      <c r="I104" s="158" t="s">
        <v>1595</v>
      </c>
      <c r="J104" s="163">
        <v>300</v>
      </c>
      <c r="K104" s="94">
        <f t="shared" si="1"/>
        <v>0.46</v>
      </c>
      <c r="L104" s="94">
        <v>0</v>
      </c>
      <c r="M104" s="94">
        <v>22</v>
      </c>
      <c r="N104" s="94">
        <v>1.9</v>
      </c>
      <c r="O104" s="94">
        <v>0.2</v>
      </c>
      <c r="P104" s="94">
        <v>3.6</v>
      </c>
      <c r="Q104" s="94">
        <v>0</v>
      </c>
      <c r="R104" s="94">
        <v>5.5</v>
      </c>
      <c r="S104" s="94" t="s">
        <v>1796</v>
      </c>
      <c r="T104" s="96" t="s">
        <v>1086</v>
      </c>
      <c r="U104" s="194"/>
      <c r="V104" s="194"/>
      <c r="W104" s="194"/>
      <c r="X104" s="194"/>
      <c r="Y104" s="194"/>
    </row>
    <row r="105" spans="1:25" ht="14.25" customHeight="1" x14ac:dyDescent="0.2">
      <c r="A105" s="159" t="s">
        <v>1830</v>
      </c>
      <c r="B105" s="158" t="s">
        <v>279</v>
      </c>
      <c r="D105" s="94" t="s">
        <v>643</v>
      </c>
      <c r="E105" s="96" t="s">
        <v>1087</v>
      </c>
      <c r="F105" s="158" t="s">
        <v>1450</v>
      </c>
      <c r="G105" s="94">
        <v>140</v>
      </c>
      <c r="H105" s="98" t="s">
        <v>1556</v>
      </c>
      <c r="I105" s="94" t="s">
        <v>1595</v>
      </c>
      <c r="J105" s="163">
        <v>300</v>
      </c>
      <c r="K105" s="94">
        <f t="shared" si="1"/>
        <v>0.46</v>
      </c>
      <c r="L105" s="94">
        <v>0</v>
      </c>
      <c r="M105" s="94">
        <v>20</v>
      </c>
      <c r="N105" s="94">
        <v>2.2000000000000002</v>
      </c>
      <c r="O105" s="94">
        <v>0.1</v>
      </c>
      <c r="P105" s="94">
        <v>2.6</v>
      </c>
      <c r="Q105" s="94">
        <v>0</v>
      </c>
      <c r="R105" s="94">
        <v>4.5999999999999996</v>
      </c>
      <c r="S105" s="94" t="s">
        <v>1796</v>
      </c>
      <c r="T105" s="96" t="s">
        <v>1087</v>
      </c>
      <c r="U105" s="194"/>
      <c r="V105" s="194"/>
      <c r="W105" s="194"/>
      <c r="X105" s="194"/>
      <c r="Y105" s="194"/>
    </row>
    <row r="106" spans="1:25" ht="14.25" customHeight="1" x14ac:dyDescent="0.2">
      <c r="A106" s="159" t="s">
        <v>143</v>
      </c>
      <c r="B106" s="158" t="s">
        <v>2057</v>
      </c>
      <c r="C106" s="95"/>
      <c r="D106" s="159" t="s">
        <v>644</v>
      </c>
      <c r="E106" s="96" t="s">
        <v>1088</v>
      </c>
      <c r="F106" s="158" t="s">
        <v>1448</v>
      </c>
      <c r="G106" s="94">
        <v>156</v>
      </c>
      <c r="H106" s="98" t="s">
        <v>1556</v>
      </c>
      <c r="I106" s="158" t="s">
        <v>1613</v>
      </c>
      <c r="J106" s="163">
        <v>200</v>
      </c>
      <c r="K106" s="94">
        <f t="shared" si="1"/>
        <v>0.78</v>
      </c>
      <c r="L106" s="94">
        <v>15</v>
      </c>
      <c r="M106" s="94">
        <v>23</v>
      </c>
      <c r="N106" s="94">
        <v>2.2000000000000002</v>
      </c>
      <c r="O106" s="94">
        <v>0.1</v>
      </c>
      <c r="P106" s="94">
        <v>4.8</v>
      </c>
      <c r="Q106" s="94">
        <v>3</v>
      </c>
      <c r="R106" s="94">
        <v>0.1</v>
      </c>
      <c r="S106" s="94" t="s">
        <v>1795</v>
      </c>
      <c r="T106" s="96" t="s">
        <v>1088</v>
      </c>
      <c r="U106" s="194"/>
      <c r="V106" s="194"/>
      <c r="W106" s="194"/>
      <c r="X106" s="194"/>
      <c r="Y106" s="194"/>
    </row>
    <row r="107" spans="1:25" ht="14.25" customHeight="1" x14ac:dyDescent="0.2">
      <c r="A107" s="159" t="s">
        <v>144</v>
      </c>
      <c r="B107" s="158" t="s">
        <v>280</v>
      </c>
      <c r="C107" s="95"/>
      <c r="D107" s="159"/>
      <c r="E107" s="96" t="s">
        <v>2151</v>
      </c>
      <c r="F107" s="158"/>
      <c r="G107" s="94">
        <v>216</v>
      </c>
      <c r="H107" s="98" t="s">
        <v>460</v>
      </c>
      <c r="I107" s="158" t="s">
        <v>1614</v>
      </c>
      <c r="J107" s="163">
        <v>45</v>
      </c>
      <c r="K107" s="94">
        <f t="shared" si="1"/>
        <v>4.8</v>
      </c>
      <c r="L107" s="94">
        <v>15</v>
      </c>
      <c r="M107" s="94">
        <v>15</v>
      </c>
      <c r="N107" s="94">
        <v>2.1</v>
      </c>
      <c r="O107" s="94">
        <v>0.1</v>
      </c>
      <c r="P107" s="94">
        <v>2.5</v>
      </c>
      <c r="Q107" s="94">
        <v>2.5</v>
      </c>
      <c r="R107" s="94">
        <v>0.1</v>
      </c>
      <c r="S107" s="94" t="s">
        <v>1795</v>
      </c>
      <c r="T107" s="96" t="s">
        <v>1089</v>
      </c>
      <c r="U107" s="194"/>
      <c r="V107" s="194"/>
      <c r="W107" s="194"/>
      <c r="X107" s="194"/>
      <c r="Y107" s="194"/>
    </row>
    <row r="108" spans="1:25" ht="14.25" customHeight="1" x14ac:dyDescent="0.2">
      <c r="A108" s="159" t="s">
        <v>145</v>
      </c>
      <c r="B108" s="158" t="s">
        <v>281</v>
      </c>
      <c r="C108" s="95"/>
      <c r="D108" s="159" t="s">
        <v>645</v>
      </c>
      <c r="E108" s="96" t="s">
        <v>1090</v>
      </c>
      <c r="F108" s="158"/>
      <c r="G108" s="94">
        <v>464</v>
      </c>
      <c r="H108" s="98" t="s">
        <v>1557</v>
      </c>
      <c r="I108" s="158" t="s">
        <v>1615</v>
      </c>
      <c r="J108" s="163">
        <v>1000</v>
      </c>
      <c r="K108" s="94">
        <f t="shared" si="1"/>
        <v>0.46</v>
      </c>
      <c r="L108" s="94">
        <v>10</v>
      </c>
      <c r="M108" s="94">
        <v>65</v>
      </c>
      <c r="N108" s="94">
        <v>1.8</v>
      </c>
      <c r="O108" s="94">
        <v>0.1</v>
      </c>
      <c r="P108" s="94">
        <v>15.4</v>
      </c>
      <c r="Q108" s="94">
        <v>5.7</v>
      </c>
      <c r="R108" s="94">
        <v>0</v>
      </c>
      <c r="S108" s="94" t="s">
        <v>1795</v>
      </c>
      <c r="T108" s="96" t="s">
        <v>1090</v>
      </c>
      <c r="U108" s="194"/>
      <c r="V108" s="194"/>
      <c r="W108" s="194"/>
      <c r="X108" s="194"/>
      <c r="Y108" s="194"/>
    </row>
    <row r="109" spans="1:25" ht="14.25" customHeight="1" x14ac:dyDescent="0.2">
      <c r="A109" s="159" t="s">
        <v>146</v>
      </c>
      <c r="B109" s="158" t="s">
        <v>282</v>
      </c>
      <c r="C109" s="95"/>
      <c r="D109" s="159" t="s">
        <v>646</v>
      </c>
      <c r="E109" s="96" t="s">
        <v>1091</v>
      </c>
      <c r="F109" s="158"/>
      <c r="G109" s="94">
        <v>177</v>
      </c>
      <c r="H109" s="98" t="s">
        <v>460</v>
      </c>
      <c r="I109" s="158" t="s">
        <v>1616</v>
      </c>
      <c r="J109" s="163">
        <v>200</v>
      </c>
      <c r="K109" s="94">
        <f t="shared" si="1"/>
        <v>0.88</v>
      </c>
      <c r="L109" s="94">
        <v>15</v>
      </c>
      <c r="M109" s="94">
        <v>14</v>
      </c>
      <c r="N109" s="94">
        <v>1.5</v>
      </c>
      <c r="O109" s="94">
        <v>0.2</v>
      </c>
      <c r="P109" s="94">
        <v>2.4</v>
      </c>
      <c r="Q109" s="94">
        <v>1.9</v>
      </c>
      <c r="R109" s="94">
        <v>0</v>
      </c>
      <c r="S109" s="94" t="s">
        <v>1795</v>
      </c>
      <c r="T109" s="96" t="s">
        <v>1091</v>
      </c>
      <c r="U109" s="194"/>
      <c r="V109" s="194"/>
      <c r="W109" s="194"/>
      <c r="X109" s="194"/>
      <c r="Y109" s="194"/>
    </row>
    <row r="110" spans="1:25" ht="14.25" customHeight="1" x14ac:dyDescent="0.2">
      <c r="A110" s="159" t="s">
        <v>147</v>
      </c>
      <c r="B110" s="158" t="s">
        <v>283</v>
      </c>
      <c r="C110" s="95"/>
      <c r="D110" s="159" t="s">
        <v>647</v>
      </c>
      <c r="E110" s="96" t="s">
        <v>1092</v>
      </c>
      <c r="F110" s="158"/>
      <c r="G110" s="94">
        <v>318</v>
      </c>
      <c r="H110" s="98" t="s">
        <v>1556</v>
      </c>
      <c r="I110" s="158" t="s">
        <v>1617</v>
      </c>
      <c r="J110" s="163">
        <v>90</v>
      </c>
      <c r="K110" s="94">
        <f t="shared" si="1"/>
        <v>3.53</v>
      </c>
      <c r="L110" s="94">
        <v>10</v>
      </c>
      <c r="M110" s="94">
        <v>27</v>
      </c>
      <c r="N110" s="94">
        <v>1.9</v>
      </c>
      <c r="O110" s="94">
        <v>0.3</v>
      </c>
      <c r="P110" s="94">
        <v>5.7</v>
      </c>
      <c r="Q110" s="94">
        <v>3.6</v>
      </c>
      <c r="R110" s="94">
        <v>0</v>
      </c>
      <c r="S110" s="94" t="s">
        <v>1795</v>
      </c>
      <c r="T110" s="96" t="s">
        <v>1092</v>
      </c>
      <c r="U110" s="194"/>
      <c r="V110" s="194"/>
      <c r="W110" s="194"/>
      <c r="X110" s="194"/>
      <c r="Y110" s="194"/>
    </row>
    <row r="111" spans="1:25" ht="14.25" customHeight="1" x14ac:dyDescent="0.2">
      <c r="A111" s="159" t="s">
        <v>1831</v>
      </c>
      <c r="B111" s="158" t="s">
        <v>284</v>
      </c>
      <c r="C111" s="95"/>
      <c r="D111" s="159" t="s">
        <v>648</v>
      </c>
      <c r="E111" s="96" t="s">
        <v>1093</v>
      </c>
      <c r="F111" s="158"/>
      <c r="G111" s="94">
        <v>67</v>
      </c>
      <c r="H111" s="98" t="s">
        <v>1556</v>
      </c>
      <c r="I111" s="158" t="s">
        <v>1618</v>
      </c>
      <c r="J111" s="163">
        <v>5</v>
      </c>
      <c r="K111" s="94">
        <f t="shared" si="1"/>
        <v>13.4</v>
      </c>
      <c r="L111" s="94">
        <v>0</v>
      </c>
      <c r="M111" s="94">
        <v>37</v>
      </c>
      <c r="N111" s="94">
        <v>3.9</v>
      </c>
      <c r="O111" s="94">
        <v>0.1</v>
      </c>
      <c r="P111" s="94">
        <v>7.5</v>
      </c>
      <c r="Q111" s="94">
        <v>7.3</v>
      </c>
      <c r="R111" s="94">
        <v>0</v>
      </c>
      <c r="S111" s="94" t="s">
        <v>1795</v>
      </c>
      <c r="T111" s="96" t="s">
        <v>1093</v>
      </c>
      <c r="U111" s="194"/>
      <c r="V111" s="194"/>
      <c r="W111" s="194"/>
      <c r="X111" s="194"/>
      <c r="Y111" s="194"/>
    </row>
    <row r="112" spans="1:25" ht="14.25" customHeight="1" x14ac:dyDescent="0.2">
      <c r="A112" s="157" t="s">
        <v>1832</v>
      </c>
      <c r="B112" s="94" t="s">
        <v>649</v>
      </c>
      <c r="E112" s="96" t="s">
        <v>1094</v>
      </c>
      <c r="F112" s="158"/>
      <c r="G112" s="94">
        <v>162</v>
      </c>
      <c r="H112" s="98" t="s">
        <v>1556</v>
      </c>
      <c r="I112" s="158" t="s">
        <v>1618</v>
      </c>
      <c r="J112" s="163">
        <v>5</v>
      </c>
      <c r="K112" s="94">
        <f t="shared" si="1"/>
        <v>32.4</v>
      </c>
      <c r="L112" s="94">
        <v>0</v>
      </c>
      <c r="M112" s="94">
        <v>37</v>
      </c>
      <c r="N112" s="94">
        <v>3.9</v>
      </c>
      <c r="O112" s="94">
        <v>0.1</v>
      </c>
      <c r="P112" s="94">
        <v>7.5</v>
      </c>
      <c r="Q112" s="94">
        <v>7.3</v>
      </c>
      <c r="R112" s="94">
        <v>0</v>
      </c>
      <c r="S112" s="94" t="s">
        <v>1795</v>
      </c>
      <c r="T112" s="96" t="s">
        <v>1094</v>
      </c>
      <c r="U112" s="194"/>
      <c r="V112" s="194"/>
      <c r="W112" s="194"/>
      <c r="X112" s="194"/>
      <c r="Y112" s="194"/>
    </row>
    <row r="113" spans="1:25" ht="14.25" customHeight="1" x14ac:dyDescent="0.2">
      <c r="A113" s="159" t="s">
        <v>148</v>
      </c>
      <c r="B113" s="158" t="s">
        <v>285</v>
      </c>
      <c r="C113" s="95"/>
      <c r="D113" s="159" t="s">
        <v>650</v>
      </c>
      <c r="E113" s="96" t="s">
        <v>1095</v>
      </c>
      <c r="F113" s="158"/>
      <c r="G113" s="94">
        <v>176</v>
      </c>
      <c r="H113" s="98" t="s">
        <v>459</v>
      </c>
      <c r="I113" s="158" t="s">
        <v>1577</v>
      </c>
      <c r="J113" s="163">
        <v>150</v>
      </c>
      <c r="K113" s="94">
        <f t="shared" si="1"/>
        <v>1.17</v>
      </c>
      <c r="L113" s="94">
        <v>1</v>
      </c>
      <c r="M113" s="94">
        <v>22</v>
      </c>
      <c r="N113" s="94">
        <v>2.2999999999999998</v>
      </c>
      <c r="O113" s="94">
        <v>0.3</v>
      </c>
      <c r="P113" s="94">
        <v>3.9</v>
      </c>
      <c r="Q113" s="94">
        <v>3.2</v>
      </c>
      <c r="R113" s="94">
        <v>0.2</v>
      </c>
      <c r="S113" s="94" t="s">
        <v>1795</v>
      </c>
      <c r="T113" s="96" t="s">
        <v>1095</v>
      </c>
      <c r="U113" s="194"/>
      <c r="V113" s="194"/>
      <c r="W113" s="194"/>
      <c r="X113" s="194"/>
      <c r="Y113" s="194"/>
    </row>
    <row r="114" spans="1:25" ht="14.25" customHeight="1" x14ac:dyDescent="0.2">
      <c r="A114" s="159" t="s">
        <v>149</v>
      </c>
      <c r="B114" s="158" t="s">
        <v>286</v>
      </c>
      <c r="C114" s="95"/>
      <c r="D114" s="159" t="s">
        <v>651</v>
      </c>
      <c r="E114" s="96" t="s">
        <v>2152</v>
      </c>
      <c r="F114" s="158"/>
      <c r="G114" s="94">
        <v>138</v>
      </c>
      <c r="H114" s="98" t="s">
        <v>1556</v>
      </c>
      <c r="I114" s="158" t="s">
        <v>1580</v>
      </c>
      <c r="J114" s="163">
        <v>200</v>
      </c>
      <c r="K114" s="94">
        <f t="shared" si="1"/>
        <v>0.69</v>
      </c>
      <c r="L114" s="94">
        <v>20</v>
      </c>
      <c r="M114" s="94">
        <v>30</v>
      </c>
      <c r="N114" s="94">
        <v>0.9</v>
      </c>
      <c r="O114" s="94">
        <v>0.3</v>
      </c>
      <c r="P114" s="94">
        <v>6.6</v>
      </c>
      <c r="Q114" s="94">
        <v>2.1</v>
      </c>
      <c r="R114" s="94">
        <v>0</v>
      </c>
      <c r="S114" s="94" t="s">
        <v>1795</v>
      </c>
      <c r="T114" s="96" t="s">
        <v>1096</v>
      </c>
      <c r="U114" s="194"/>
      <c r="V114" s="194"/>
      <c r="W114" s="194"/>
      <c r="X114" s="194"/>
      <c r="Y114" s="194"/>
    </row>
    <row r="115" spans="1:25" ht="14.25" customHeight="1" x14ac:dyDescent="0.2">
      <c r="A115" s="159" t="s">
        <v>1833</v>
      </c>
      <c r="B115" s="158" t="s">
        <v>287</v>
      </c>
      <c r="C115" s="95"/>
      <c r="D115" s="159" t="s">
        <v>652</v>
      </c>
      <c r="E115" s="96" t="s">
        <v>2153</v>
      </c>
      <c r="F115" s="158" t="s">
        <v>1443</v>
      </c>
      <c r="G115" s="94">
        <v>724</v>
      </c>
      <c r="H115" s="98" t="s">
        <v>1556</v>
      </c>
      <c r="I115" s="158" t="s">
        <v>1619</v>
      </c>
      <c r="J115" s="163">
        <v>170</v>
      </c>
      <c r="K115" s="94">
        <f t="shared" si="1"/>
        <v>4.25</v>
      </c>
      <c r="L115" s="94">
        <v>0</v>
      </c>
      <c r="M115" s="94">
        <v>19</v>
      </c>
      <c r="N115" s="94">
        <v>0.5</v>
      </c>
      <c r="O115" s="94">
        <v>0.2</v>
      </c>
      <c r="P115" s="94">
        <v>3.7</v>
      </c>
      <c r="Q115" s="94">
        <v>1.5</v>
      </c>
      <c r="R115" s="94">
        <v>5.0999999999999996</v>
      </c>
      <c r="S115" s="94" t="s">
        <v>1796</v>
      </c>
      <c r="T115" s="96" t="s">
        <v>1097</v>
      </c>
      <c r="U115" s="194"/>
      <c r="V115" s="194"/>
      <c r="W115" s="194"/>
      <c r="X115" s="194"/>
      <c r="Y115" s="194"/>
    </row>
    <row r="116" spans="1:25" ht="14.25" customHeight="1" x14ac:dyDescent="0.2">
      <c r="A116" s="157" t="s">
        <v>1834</v>
      </c>
      <c r="B116" s="94" t="s">
        <v>653</v>
      </c>
      <c r="D116" s="94" t="s">
        <v>654</v>
      </c>
      <c r="E116" s="96" t="s">
        <v>2154</v>
      </c>
      <c r="F116" s="158" t="s">
        <v>1450</v>
      </c>
      <c r="G116" s="94">
        <v>486</v>
      </c>
      <c r="H116" s="98" t="s">
        <v>1556</v>
      </c>
      <c r="I116" s="94" t="s">
        <v>463</v>
      </c>
      <c r="J116" s="163">
        <v>1000</v>
      </c>
      <c r="K116" s="94">
        <f t="shared" si="1"/>
        <v>0.48</v>
      </c>
      <c r="L116" s="94">
        <v>0</v>
      </c>
      <c r="M116" s="94">
        <v>19</v>
      </c>
      <c r="N116" s="94">
        <v>2</v>
      </c>
      <c r="O116" s="94">
        <v>0.4</v>
      </c>
      <c r="P116" s="94">
        <v>4</v>
      </c>
      <c r="Q116" s="94">
        <v>0</v>
      </c>
      <c r="R116" s="94">
        <v>7.1</v>
      </c>
      <c r="S116" s="94" t="s">
        <v>1796</v>
      </c>
      <c r="T116" s="96" t="s">
        <v>1098</v>
      </c>
      <c r="U116" s="194"/>
      <c r="V116" s="194"/>
      <c r="W116" s="194"/>
      <c r="X116" s="194"/>
      <c r="Y116" s="194"/>
    </row>
    <row r="117" spans="1:25" ht="14.25" customHeight="1" x14ac:dyDescent="0.2">
      <c r="A117" s="159" t="s">
        <v>233</v>
      </c>
      <c r="B117" s="158" t="s">
        <v>288</v>
      </c>
      <c r="C117" s="95"/>
      <c r="D117" s="159" t="s">
        <v>655</v>
      </c>
      <c r="E117" s="96" t="s">
        <v>2155</v>
      </c>
      <c r="F117" s="158" t="s">
        <v>1450</v>
      </c>
      <c r="G117" s="94">
        <v>594</v>
      </c>
      <c r="H117" s="98" t="s">
        <v>1556</v>
      </c>
      <c r="I117" s="158" t="s">
        <v>463</v>
      </c>
      <c r="J117" s="163">
        <v>1000</v>
      </c>
      <c r="K117" s="94">
        <f t="shared" si="1"/>
        <v>0.59</v>
      </c>
      <c r="L117" s="94">
        <v>0</v>
      </c>
      <c r="M117" s="94">
        <v>51</v>
      </c>
      <c r="N117" s="94">
        <v>0.2</v>
      </c>
      <c r="O117" s="94">
        <v>0.3</v>
      </c>
      <c r="P117" s="94">
        <v>12.5</v>
      </c>
      <c r="Q117" s="94">
        <v>2</v>
      </c>
      <c r="R117" s="94">
        <v>3</v>
      </c>
      <c r="S117" s="94" t="s">
        <v>1795</v>
      </c>
      <c r="T117" s="96" t="s">
        <v>1099</v>
      </c>
      <c r="U117" s="194"/>
      <c r="V117" s="194"/>
      <c r="W117" s="194"/>
      <c r="X117" s="194"/>
      <c r="Y117" s="194"/>
    </row>
    <row r="118" spans="1:25" ht="14.25" customHeight="1" x14ac:dyDescent="0.2">
      <c r="A118" s="159" t="s">
        <v>163</v>
      </c>
      <c r="B118" s="158" t="s">
        <v>289</v>
      </c>
      <c r="C118" s="95"/>
      <c r="D118" s="159" t="s">
        <v>656</v>
      </c>
      <c r="E118" s="96" t="s">
        <v>1100</v>
      </c>
      <c r="F118" s="158">
        <v>0</v>
      </c>
      <c r="G118" s="94">
        <v>270</v>
      </c>
      <c r="H118" s="98" t="s">
        <v>458</v>
      </c>
      <c r="I118" s="158" t="s">
        <v>1620</v>
      </c>
      <c r="J118" s="163">
        <v>150</v>
      </c>
      <c r="K118" s="94">
        <f t="shared" si="1"/>
        <v>1.8</v>
      </c>
      <c r="L118" s="94">
        <v>4</v>
      </c>
      <c r="M118" s="94">
        <v>14</v>
      </c>
      <c r="N118" s="94">
        <v>1.3</v>
      </c>
      <c r="O118" s="94">
        <v>0.1</v>
      </c>
      <c r="P118" s="94">
        <v>2.8</v>
      </c>
      <c r="Q118" s="94">
        <v>1.3</v>
      </c>
      <c r="R118" s="94">
        <v>0</v>
      </c>
      <c r="S118" s="94" t="s">
        <v>1795</v>
      </c>
      <c r="T118" s="96" t="s">
        <v>1100</v>
      </c>
      <c r="U118" s="194"/>
      <c r="V118" s="194"/>
      <c r="W118" s="194"/>
      <c r="X118" s="194"/>
      <c r="Y118" s="194"/>
    </row>
    <row r="119" spans="1:25" ht="14.25" customHeight="1" x14ac:dyDescent="0.2">
      <c r="A119" s="159" t="s">
        <v>164</v>
      </c>
      <c r="B119" s="158" t="s">
        <v>290</v>
      </c>
      <c r="C119" s="95"/>
      <c r="D119" s="159" t="s">
        <v>657</v>
      </c>
      <c r="E119" s="96" t="s">
        <v>2156</v>
      </c>
      <c r="F119" s="158">
        <v>0</v>
      </c>
      <c r="G119" s="94">
        <v>346</v>
      </c>
      <c r="H119" s="98" t="s">
        <v>1563</v>
      </c>
      <c r="I119" s="158" t="s">
        <v>463</v>
      </c>
      <c r="J119" s="163">
        <v>1000</v>
      </c>
      <c r="K119" s="94">
        <f t="shared" si="1"/>
        <v>0.34</v>
      </c>
      <c r="L119" s="94">
        <v>35</v>
      </c>
      <c r="M119" s="94">
        <v>15</v>
      </c>
      <c r="N119" s="94">
        <v>0.4</v>
      </c>
      <c r="O119" s="94">
        <v>0.1</v>
      </c>
      <c r="P119" s="94">
        <v>3.6</v>
      </c>
      <c r="Q119" s="94">
        <v>1.5</v>
      </c>
      <c r="R119" s="94">
        <v>0.1</v>
      </c>
      <c r="S119" s="94" t="s">
        <v>1795</v>
      </c>
      <c r="T119" s="96" t="s">
        <v>1101</v>
      </c>
      <c r="U119" s="194"/>
      <c r="V119" s="194"/>
      <c r="W119" s="194"/>
      <c r="X119" s="194"/>
      <c r="Y119" s="194"/>
    </row>
    <row r="120" spans="1:25" ht="14.25" customHeight="1" x14ac:dyDescent="0.2">
      <c r="A120" s="159" t="s">
        <v>165</v>
      </c>
      <c r="B120" s="158" t="s">
        <v>291</v>
      </c>
      <c r="C120" s="95"/>
      <c r="D120" s="159" t="s">
        <v>658</v>
      </c>
      <c r="E120" s="96" t="s">
        <v>2157</v>
      </c>
      <c r="F120" s="158" t="s">
        <v>462</v>
      </c>
      <c r="G120" s="94">
        <v>540</v>
      </c>
      <c r="H120" s="98" t="s">
        <v>1554</v>
      </c>
      <c r="I120" s="158" t="s">
        <v>1621</v>
      </c>
      <c r="J120" s="163">
        <v>500</v>
      </c>
      <c r="K120" s="94">
        <f t="shared" si="1"/>
        <v>1.08</v>
      </c>
      <c r="L120" s="94">
        <v>0</v>
      </c>
      <c r="M120" s="94">
        <v>21</v>
      </c>
      <c r="N120" s="94">
        <v>1.1000000000000001</v>
      </c>
      <c r="O120" s="94">
        <v>0.4</v>
      </c>
      <c r="P120" s="94">
        <v>4.0999999999999996</v>
      </c>
      <c r="Q120" s="94">
        <v>3.5</v>
      </c>
      <c r="R120" s="94">
        <v>0</v>
      </c>
      <c r="S120" s="94" t="s">
        <v>1795</v>
      </c>
      <c r="T120" s="96" t="s">
        <v>1102</v>
      </c>
      <c r="U120" s="194"/>
      <c r="V120" s="194"/>
      <c r="W120" s="194"/>
      <c r="X120" s="194"/>
      <c r="Y120" s="194"/>
    </row>
    <row r="121" spans="1:25" ht="14.25" customHeight="1" x14ac:dyDescent="0.2">
      <c r="A121" s="159" t="s">
        <v>166</v>
      </c>
      <c r="B121" s="158" t="s">
        <v>292</v>
      </c>
      <c r="C121" s="95"/>
      <c r="D121" s="159"/>
      <c r="E121" s="96" t="s">
        <v>1103</v>
      </c>
      <c r="F121" s="158" t="s">
        <v>1451</v>
      </c>
      <c r="G121" s="94">
        <v>430</v>
      </c>
      <c r="H121" s="98" t="s">
        <v>1554</v>
      </c>
      <c r="I121" s="96" t="s">
        <v>1622</v>
      </c>
      <c r="J121" s="163">
        <v>500</v>
      </c>
      <c r="K121" s="94">
        <f t="shared" si="1"/>
        <v>0.86</v>
      </c>
      <c r="L121" s="94">
        <v>25</v>
      </c>
      <c r="M121" s="94">
        <v>112</v>
      </c>
      <c r="N121" s="94">
        <v>10.5</v>
      </c>
      <c r="O121" s="94">
        <v>0.2</v>
      </c>
      <c r="P121" s="94">
        <v>16.899999999999999</v>
      </c>
      <c r="Q121" s="94">
        <v>4</v>
      </c>
      <c r="R121" s="94">
        <v>0</v>
      </c>
      <c r="S121" s="94" t="s">
        <v>1795</v>
      </c>
      <c r="T121" s="96" t="s">
        <v>1103</v>
      </c>
      <c r="U121" s="194"/>
      <c r="V121" s="194"/>
      <c r="W121" s="194"/>
      <c r="X121" s="194"/>
      <c r="Y121" s="194"/>
    </row>
    <row r="122" spans="1:25" ht="14.25" customHeight="1" x14ac:dyDescent="0.2">
      <c r="A122" s="159" t="s">
        <v>167</v>
      </c>
      <c r="B122" s="158" t="s">
        <v>293</v>
      </c>
      <c r="C122" s="95"/>
      <c r="D122" s="159" t="s">
        <v>659</v>
      </c>
      <c r="E122" s="96" t="s">
        <v>1104</v>
      </c>
      <c r="F122" s="158" t="s">
        <v>1448</v>
      </c>
      <c r="G122" s="94">
        <v>201</v>
      </c>
      <c r="H122" s="98" t="s">
        <v>1562</v>
      </c>
      <c r="I122" s="158" t="s">
        <v>1623</v>
      </c>
      <c r="J122" s="163">
        <v>200</v>
      </c>
      <c r="K122" s="94">
        <f t="shared" ref="K122:K180" si="2">ROUNDDOWN(G122/J122,2)</f>
        <v>1</v>
      </c>
      <c r="L122" s="94">
        <v>6</v>
      </c>
      <c r="M122" s="94">
        <v>13</v>
      </c>
      <c r="N122" s="94">
        <v>1.3</v>
      </c>
      <c r="O122" s="94">
        <v>0.2</v>
      </c>
      <c r="P122" s="94">
        <v>2.2000000000000002</v>
      </c>
      <c r="Q122" s="94">
        <v>1.9</v>
      </c>
      <c r="R122" s="94">
        <v>0.1</v>
      </c>
      <c r="S122" s="94" t="s">
        <v>1795</v>
      </c>
      <c r="T122" s="96" t="s">
        <v>1104</v>
      </c>
      <c r="U122" s="194"/>
      <c r="V122" s="194"/>
      <c r="W122" s="194"/>
      <c r="X122" s="194"/>
      <c r="Y122" s="194"/>
    </row>
    <row r="123" spans="1:25" ht="14.25" customHeight="1" x14ac:dyDescent="0.2">
      <c r="A123" s="157" t="s">
        <v>1835</v>
      </c>
      <c r="B123" s="94" t="s">
        <v>660</v>
      </c>
      <c r="D123" s="94" t="s">
        <v>661</v>
      </c>
      <c r="E123" s="96" t="s">
        <v>1105</v>
      </c>
      <c r="F123" s="158" t="s">
        <v>1448</v>
      </c>
      <c r="G123" s="94">
        <v>58</v>
      </c>
      <c r="H123" s="98" t="s">
        <v>1556</v>
      </c>
      <c r="I123" s="94" t="s">
        <v>1624</v>
      </c>
      <c r="J123" s="163">
        <v>50</v>
      </c>
      <c r="K123" s="94">
        <f t="shared" si="2"/>
        <v>1.1599999999999999</v>
      </c>
      <c r="L123" s="94">
        <v>0</v>
      </c>
      <c r="M123" s="94">
        <v>21</v>
      </c>
      <c r="N123" s="94">
        <v>2.1</v>
      </c>
      <c r="O123" s="94">
        <v>0.5</v>
      </c>
      <c r="P123" s="94">
        <v>3.3</v>
      </c>
      <c r="Q123" s="94">
        <v>1.9</v>
      </c>
      <c r="R123" s="94">
        <v>0</v>
      </c>
      <c r="S123" s="94" t="s">
        <v>1795</v>
      </c>
      <c r="T123" s="96" t="s">
        <v>1105</v>
      </c>
      <c r="U123" s="194"/>
      <c r="V123" s="194"/>
      <c r="W123" s="194"/>
      <c r="X123" s="194"/>
      <c r="Y123" s="194"/>
    </row>
    <row r="124" spans="1:25" ht="14.25" customHeight="1" x14ac:dyDescent="0.2">
      <c r="A124" s="159" t="s">
        <v>1836</v>
      </c>
      <c r="B124" s="158" t="s">
        <v>294</v>
      </c>
      <c r="C124" s="95"/>
      <c r="D124" s="159" t="s">
        <v>662</v>
      </c>
      <c r="E124" s="96" t="s">
        <v>1106</v>
      </c>
      <c r="F124" s="158"/>
      <c r="G124" s="94">
        <v>237</v>
      </c>
      <c r="H124" s="98" t="s">
        <v>1557</v>
      </c>
      <c r="I124" s="158" t="s">
        <v>1625</v>
      </c>
      <c r="J124" s="163">
        <v>1000</v>
      </c>
      <c r="K124" s="94">
        <f t="shared" si="2"/>
        <v>0.23</v>
      </c>
      <c r="L124" s="94">
        <v>10</v>
      </c>
      <c r="M124" s="94">
        <v>18</v>
      </c>
      <c r="N124" s="94">
        <v>0.5</v>
      </c>
      <c r="O124" s="94">
        <v>0.1</v>
      </c>
      <c r="P124" s="94">
        <v>4.0999999999999996</v>
      </c>
      <c r="Q124" s="94">
        <v>1.4</v>
      </c>
      <c r="R124" s="94">
        <v>0</v>
      </c>
      <c r="S124" s="94" t="s">
        <v>1795</v>
      </c>
      <c r="T124" s="96" t="s">
        <v>1106</v>
      </c>
      <c r="U124" s="194"/>
      <c r="V124" s="194"/>
      <c r="W124" s="194"/>
      <c r="X124" s="194"/>
      <c r="Y124" s="194"/>
    </row>
    <row r="125" spans="1:25" ht="14.25" customHeight="1" x14ac:dyDescent="0.2">
      <c r="A125" s="157" t="s">
        <v>1837</v>
      </c>
      <c r="B125" s="158" t="s">
        <v>294</v>
      </c>
      <c r="E125" s="96" t="s">
        <v>1107</v>
      </c>
      <c r="F125" s="158"/>
      <c r="G125" s="94">
        <v>648</v>
      </c>
      <c r="H125" s="98" t="s">
        <v>1557</v>
      </c>
      <c r="I125" s="94" t="s">
        <v>1626</v>
      </c>
      <c r="J125" s="163">
        <v>1000</v>
      </c>
      <c r="K125" s="94">
        <f t="shared" si="2"/>
        <v>0.64</v>
      </c>
      <c r="L125" s="94">
        <v>10</v>
      </c>
      <c r="M125" s="94">
        <v>18</v>
      </c>
      <c r="N125" s="94">
        <v>0.5</v>
      </c>
      <c r="O125" s="94">
        <v>0.1</v>
      </c>
      <c r="P125" s="94">
        <v>4.0999999999999996</v>
      </c>
      <c r="Q125" s="94">
        <v>1.4</v>
      </c>
      <c r="R125" s="94">
        <v>0</v>
      </c>
      <c r="S125" s="94" t="s">
        <v>1795</v>
      </c>
      <c r="T125" s="96" t="s">
        <v>1107</v>
      </c>
      <c r="U125" s="194"/>
      <c r="V125" s="194"/>
      <c r="W125" s="194"/>
      <c r="X125" s="194"/>
      <c r="Y125" s="194"/>
    </row>
    <row r="126" spans="1:25" ht="14.25" customHeight="1" x14ac:dyDescent="0.2">
      <c r="A126" s="159" t="s">
        <v>168</v>
      </c>
      <c r="B126" s="158" t="s">
        <v>295</v>
      </c>
      <c r="C126" s="95"/>
      <c r="D126" s="159" t="s">
        <v>663</v>
      </c>
      <c r="E126" s="96" t="s">
        <v>2158</v>
      </c>
      <c r="F126" s="158" t="s">
        <v>1452</v>
      </c>
      <c r="G126" s="94">
        <v>896</v>
      </c>
      <c r="H126" s="98" t="s">
        <v>1556</v>
      </c>
      <c r="I126" s="158" t="s">
        <v>1627</v>
      </c>
      <c r="J126" s="163">
        <v>1000</v>
      </c>
      <c r="K126" s="94">
        <f t="shared" si="2"/>
        <v>0.89</v>
      </c>
      <c r="L126" s="94">
        <v>0</v>
      </c>
      <c r="M126" s="94">
        <v>301</v>
      </c>
      <c r="N126" s="94">
        <v>9.6999999999999993</v>
      </c>
      <c r="O126" s="94">
        <v>0.8</v>
      </c>
      <c r="P126" s="94">
        <v>69.7</v>
      </c>
      <c r="Q126" s="94">
        <v>21.3</v>
      </c>
      <c r="R126" s="94">
        <v>0.5</v>
      </c>
      <c r="S126" s="94" t="s">
        <v>1795</v>
      </c>
      <c r="T126" s="96" t="s">
        <v>1108</v>
      </c>
      <c r="U126" s="194"/>
      <c r="V126" s="194"/>
      <c r="W126" s="194"/>
      <c r="X126" s="194"/>
      <c r="Y126" s="194"/>
    </row>
    <row r="127" spans="1:25" ht="14.25" customHeight="1" x14ac:dyDescent="0.2">
      <c r="A127" s="159" t="s">
        <v>169</v>
      </c>
      <c r="B127" s="158" t="s">
        <v>296</v>
      </c>
      <c r="C127" s="95"/>
      <c r="D127" s="159" t="s">
        <v>664</v>
      </c>
      <c r="E127" s="96" t="s">
        <v>2159</v>
      </c>
      <c r="F127" s="158" t="s">
        <v>1450</v>
      </c>
      <c r="G127" s="94">
        <v>247</v>
      </c>
      <c r="H127" s="98" t="s">
        <v>1556</v>
      </c>
      <c r="I127" s="158" t="s">
        <v>1628</v>
      </c>
      <c r="J127" s="163">
        <v>350</v>
      </c>
      <c r="K127" s="94">
        <f t="shared" si="2"/>
        <v>0.7</v>
      </c>
      <c r="L127" s="94">
        <v>0</v>
      </c>
      <c r="M127" s="94">
        <v>24</v>
      </c>
      <c r="N127" s="94">
        <v>0.7</v>
      </c>
      <c r="O127" s="94">
        <v>0.1</v>
      </c>
      <c r="P127" s="94">
        <v>7.1</v>
      </c>
      <c r="Q127" s="94">
        <v>0</v>
      </c>
      <c r="R127" s="94">
        <v>2.8</v>
      </c>
      <c r="S127" s="94" t="s">
        <v>1796</v>
      </c>
      <c r="T127" s="96" t="s">
        <v>1109</v>
      </c>
      <c r="U127" s="194"/>
      <c r="V127" s="194"/>
      <c r="W127" s="194"/>
      <c r="X127" s="194"/>
      <c r="Y127" s="194"/>
    </row>
    <row r="128" spans="1:25" ht="14.25" customHeight="1" x14ac:dyDescent="0.2">
      <c r="A128" s="159" t="s">
        <v>1838</v>
      </c>
      <c r="B128" s="158" t="s">
        <v>297</v>
      </c>
      <c r="C128" s="95"/>
      <c r="D128" s="159" t="s">
        <v>665</v>
      </c>
      <c r="E128" s="96" t="s">
        <v>1110</v>
      </c>
      <c r="F128" s="158" t="s">
        <v>1450</v>
      </c>
      <c r="G128" s="94">
        <v>130</v>
      </c>
      <c r="H128" s="98" t="s">
        <v>1556</v>
      </c>
      <c r="I128" s="158" t="s">
        <v>1629</v>
      </c>
      <c r="J128" s="163">
        <v>300</v>
      </c>
      <c r="K128" s="94">
        <f t="shared" si="2"/>
        <v>0.43</v>
      </c>
      <c r="L128" s="94">
        <v>0</v>
      </c>
      <c r="M128" s="94">
        <v>28</v>
      </c>
      <c r="N128" s="94">
        <v>1.4</v>
      </c>
      <c r="O128" s="94">
        <v>0.2</v>
      </c>
      <c r="P128" s="94">
        <v>5.3</v>
      </c>
      <c r="Q128" s="94">
        <v>0</v>
      </c>
      <c r="R128" s="94">
        <v>4.9000000000000004</v>
      </c>
      <c r="S128" s="94" t="s">
        <v>1796</v>
      </c>
      <c r="T128" s="96" t="s">
        <v>1110</v>
      </c>
      <c r="U128" s="194"/>
      <c r="V128" s="194"/>
      <c r="W128" s="194"/>
      <c r="X128" s="194"/>
      <c r="Y128" s="194"/>
    </row>
    <row r="129" spans="1:25" ht="14.25" customHeight="1" x14ac:dyDescent="0.2">
      <c r="A129" s="159" t="s">
        <v>1839</v>
      </c>
      <c r="B129" s="158" t="s">
        <v>297</v>
      </c>
      <c r="D129" s="94" t="s">
        <v>666</v>
      </c>
      <c r="E129" s="96" t="s">
        <v>1111</v>
      </c>
      <c r="F129" s="158" t="s">
        <v>1450</v>
      </c>
      <c r="G129" s="94">
        <v>257</v>
      </c>
      <c r="H129" s="98" t="s">
        <v>1556</v>
      </c>
      <c r="I129" s="94" t="s">
        <v>463</v>
      </c>
      <c r="J129" s="163">
        <v>1000</v>
      </c>
      <c r="K129" s="94">
        <f t="shared" si="2"/>
        <v>0.25</v>
      </c>
      <c r="L129" s="94">
        <v>0</v>
      </c>
      <c r="M129" s="94">
        <v>15</v>
      </c>
      <c r="N129" s="94">
        <v>0.9</v>
      </c>
      <c r="O129" s="94">
        <v>0.1</v>
      </c>
      <c r="P129" s="94">
        <v>2.9</v>
      </c>
      <c r="Q129" s="94">
        <v>0</v>
      </c>
      <c r="R129" s="94">
        <v>4.5999999999999996</v>
      </c>
      <c r="S129" s="94" t="s">
        <v>1796</v>
      </c>
      <c r="T129" s="96" t="s">
        <v>1111</v>
      </c>
      <c r="U129" s="194"/>
      <c r="V129" s="194"/>
      <c r="W129" s="194"/>
      <c r="X129" s="194"/>
      <c r="Y129" s="194"/>
    </row>
    <row r="130" spans="1:25" ht="14.25" customHeight="1" x14ac:dyDescent="0.2">
      <c r="A130" s="159" t="s">
        <v>170</v>
      </c>
      <c r="B130" s="158" t="s">
        <v>667</v>
      </c>
      <c r="C130" s="95"/>
      <c r="D130" s="159" t="s">
        <v>668</v>
      </c>
      <c r="E130" s="96" t="s">
        <v>1112</v>
      </c>
      <c r="F130" s="158" t="s">
        <v>1453</v>
      </c>
      <c r="G130" s="94">
        <v>119</v>
      </c>
      <c r="H130" s="98" t="s">
        <v>1556</v>
      </c>
      <c r="I130" s="158" t="s">
        <v>1630</v>
      </c>
      <c r="J130" s="163">
        <v>180</v>
      </c>
      <c r="K130" s="94">
        <f t="shared" si="2"/>
        <v>0.66</v>
      </c>
      <c r="L130" s="94">
        <v>0</v>
      </c>
      <c r="M130" s="94">
        <v>30</v>
      </c>
      <c r="N130" s="94">
        <v>3.5</v>
      </c>
      <c r="O130" s="94">
        <v>0.2</v>
      </c>
      <c r="P130" s="94">
        <v>5.5</v>
      </c>
      <c r="Q130" s="94">
        <v>3.3</v>
      </c>
      <c r="R130" s="94">
        <v>0</v>
      </c>
      <c r="S130" s="94" t="s">
        <v>1795</v>
      </c>
      <c r="T130" s="96" t="s">
        <v>1112</v>
      </c>
      <c r="U130" s="194"/>
      <c r="V130" s="194"/>
      <c r="W130" s="194"/>
      <c r="X130" s="194"/>
      <c r="Y130" s="194"/>
    </row>
    <row r="131" spans="1:25" ht="14.25" customHeight="1" x14ac:dyDescent="0.2">
      <c r="A131" s="159" t="s">
        <v>171</v>
      </c>
      <c r="B131" s="158" t="s">
        <v>298</v>
      </c>
      <c r="C131" s="95"/>
      <c r="D131" s="159"/>
      <c r="E131" s="96" t="s">
        <v>1113</v>
      </c>
      <c r="F131" s="158"/>
      <c r="G131" s="94">
        <v>194</v>
      </c>
      <c r="H131" s="98" t="s">
        <v>1557</v>
      </c>
      <c r="I131" s="158" t="s">
        <v>1631</v>
      </c>
      <c r="J131" s="163">
        <v>1000</v>
      </c>
      <c r="K131" s="94">
        <f t="shared" si="2"/>
        <v>0.19</v>
      </c>
      <c r="L131" s="94">
        <v>6</v>
      </c>
      <c r="M131" s="94">
        <v>37</v>
      </c>
      <c r="N131" s="94">
        <v>1</v>
      </c>
      <c r="O131" s="94">
        <v>0.1</v>
      </c>
      <c r="P131" s="94">
        <v>8.8000000000000007</v>
      </c>
      <c r="Q131" s="94">
        <v>1.6</v>
      </c>
      <c r="R131" s="94">
        <v>0</v>
      </c>
      <c r="S131" s="94" t="s">
        <v>1795</v>
      </c>
      <c r="T131" s="96" t="s">
        <v>1113</v>
      </c>
      <c r="U131" s="194"/>
      <c r="V131" s="194"/>
      <c r="W131" s="194"/>
      <c r="X131" s="194"/>
      <c r="Y131" s="194"/>
    </row>
    <row r="132" spans="1:25" ht="14.25" customHeight="1" x14ac:dyDescent="0.2">
      <c r="A132" s="159" t="s">
        <v>172</v>
      </c>
      <c r="B132" s="158" t="s">
        <v>299</v>
      </c>
      <c r="C132" s="95"/>
      <c r="D132" s="159" t="s">
        <v>669</v>
      </c>
      <c r="E132" s="96" t="s">
        <v>1114</v>
      </c>
      <c r="F132" s="158"/>
      <c r="G132" s="94">
        <v>117</v>
      </c>
      <c r="H132" s="98" t="s">
        <v>1562</v>
      </c>
      <c r="I132" s="158" t="s">
        <v>1623</v>
      </c>
      <c r="J132" s="163">
        <v>200</v>
      </c>
      <c r="K132" s="94">
        <f t="shared" si="2"/>
        <v>0.57999999999999996</v>
      </c>
      <c r="L132" s="94">
        <v>8</v>
      </c>
      <c r="M132" s="94">
        <v>38</v>
      </c>
      <c r="N132" s="94">
        <v>0.9</v>
      </c>
      <c r="O132" s="94">
        <v>0.1</v>
      </c>
      <c r="P132" s="94">
        <v>9</v>
      </c>
      <c r="Q132" s="94">
        <v>1.7</v>
      </c>
      <c r="R132" s="94">
        <v>0</v>
      </c>
      <c r="S132" s="94" t="s">
        <v>1795</v>
      </c>
      <c r="T132" s="96" t="s">
        <v>1114</v>
      </c>
      <c r="U132" s="194"/>
      <c r="V132" s="194"/>
      <c r="W132" s="194"/>
      <c r="X132" s="194"/>
      <c r="Y132" s="194"/>
    </row>
    <row r="133" spans="1:25" ht="14.25" customHeight="1" x14ac:dyDescent="0.2">
      <c r="A133" s="159" t="s">
        <v>173</v>
      </c>
      <c r="B133" s="158" t="s">
        <v>300</v>
      </c>
      <c r="C133" s="95"/>
      <c r="D133" s="159" t="s">
        <v>670</v>
      </c>
      <c r="E133" s="96" t="s">
        <v>1115</v>
      </c>
      <c r="F133" s="158"/>
      <c r="G133" s="94">
        <v>151</v>
      </c>
      <c r="H133" s="98" t="s">
        <v>460</v>
      </c>
      <c r="I133" s="158" t="s">
        <v>1632</v>
      </c>
      <c r="J133" s="163">
        <v>200</v>
      </c>
      <c r="K133" s="94">
        <f t="shared" si="2"/>
        <v>0.75</v>
      </c>
      <c r="L133" s="94">
        <v>15</v>
      </c>
      <c r="M133" s="94">
        <v>9</v>
      </c>
      <c r="N133" s="94">
        <v>0.6</v>
      </c>
      <c r="O133" s="94">
        <v>0.1</v>
      </c>
      <c r="P133" s="94">
        <v>2</v>
      </c>
      <c r="Q133" s="94">
        <v>1.2</v>
      </c>
      <c r="R133" s="94">
        <v>0.1</v>
      </c>
      <c r="S133" s="94" t="s">
        <v>1795</v>
      </c>
      <c r="T133" s="96" t="s">
        <v>1115</v>
      </c>
      <c r="U133" s="194"/>
      <c r="V133" s="194"/>
      <c r="W133" s="194"/>
      <c r="X133" s="194"/>
      <c r="Y133" s="194"/>
    </row>
    <row r="134" spans="1:25" ht="14.25" customHeight="1" x14ac:dyDescent="0.2">
      <c r="A134" s="159" t="s">
        <v>498</v>
      </c>
      <c r="B134" s="158" t="s">
        <v>483</v>
      </c>
      <c r="C134" s="95"/>
      <c r="D134" s="159"/>
      <c r="E134" s="96" t="s">
        <v>2080</v>
      </c>
      <c r="F134" s="158"/>
      <c r="G134" s="94">
        <v>1620</v>
      </c>
      <c r="H134" s="98" t="s">
        <v>1562</v>
      </c>
      <c r="I134" s="158" t="s">
        <v>1633</v>
      </c>
      <c r="J134" s="163">
        <v>3000</v>
      </c>
      <c r="K134" s="94">
        <f t="shared" si="2"/>
        <v>0.54</v>
      </c>
      <c r="L134" s="94">
        <v>30</v>
      </c>
      <c r="M134" s="94">
        <v>16</v>
      </c>
      <c r="N134" s="94">
        <v>0.5</v>
      </c>
      <c r="O134" s="94">
        <v>0.1</v>
      </c>
      <c r="P134" s="94">
        <v>3.8</v>
      </c>
      <c r="Q134" s="94">
        <v>1.3</v>
      </c>
      <c r="R134" s="94">
        <v>0</v>
      </c>
      <c r="S134" s="94" t="s">
        <v>1795</v>
      </c>
      <c r="T134" s="96" t="s">
        <v>2080</v>
      </c>
      <c r="U134" s="194"/>
      <c r="V134" s="194"/>
      <c r="W134" s="194"/>
      <c r="X134" s="194"/>
      <c r="Y134" s="194"/>
    </row>
    <row r="135" spans="1:25" ht="14.25" customHeight="1" x14ac:dyDescent="0.2">
      <c r="A135" s="159" t="s">
        <v>174</v>
      </c>
      <c r="B135" s="158" t="s">
        <v>301</v>
      </c>
      <c r="C135" s="95"/>
      <c r="D135" s="159"/>
      <c r="E135" s="96" t="s">
        <v>1116</v>
      </c>
      <c r="F135" s="158"/>
      <c r="G135" s="94">
        <v>173</v>
      </c>
      <c r="H135" s="98" t="s">
        <v>458</v>
      </c>
      <c r="I135" s="158" t="s">
        <v>1634</v>
      </c>
      <c r="J135" s="163">
        <v>250</v>
      </c>
      <c r="K135" s="94">
        <f t="shared" si="2"/>
        <v>0.69</v>
      </c>
      <c r="L135" s="94">
        <v>50</v>
      </c>
      <c r="M135" s="94">
        <v>92</v>
      </c>
      <c r="N135" s="94">
        <v>3.6</v>
      </c>
      <c r="O135" s="94">
        <v>1.7</v>
      </c>
      <c r="P135" s="94">
        <v>16.8</v>
      </c>
      <c r="Q135" s="94">
        <v>3</v>
      </c>
      <c r="R135" s="94">
        <v>0</v>
      </c>
      <c r="S135" s="94" t="s">
        <v>1795</v>
      </c>
      <c r="T135" s="96" t="s">
        <v>1116</v>
      </c>
      <c r="U135" s="194"/>
      <c r="V135" s="194"/>
      <c r="W135" s="194"/>
      <c r="X135" s="194"/>
      <c r="Y135" s="194"/>
    </row>
    <row r="136" spans="1:25" ht="14.25" customHeight="1" x14ac:dyDescent="0.2">
      <c r="A136" s="167" t="s">
        <v>2050</v>
      </c>
      <c r="B136" s="158" t="s">
        <v>302</v>
      </c>
      <c r="C136" s="95"/>
      <c r="D136" s="159" t="s">
        <v>671</v>
      </c>
      <c r="E136" s="96" t="s">
        <v>1117</v>
      </c>
      <c r="F136" s="158" t="s">
        <v>1423</v>
      </c>
      <c r="G136" s="94">
        <v>378</v>
      </c>
      <c r="H136" s="98" t="s">
        <v>1554</v>
      </c>
      <c r="I136" s="158" t="s">
        <v>463</v>
      </c>
      <c r="J136" s="163">
        <v>1000</v>
      </c>
      <c r="K136" s="94">
        <f t="shared" si="2"/>
        <v>0.37</v>
      </c>
      <c r="L136" s="94">
        <v>0</v>
      </c>
      <c r="M136" s="94">
        <v>99</v>
      </c>
      <c r="N136" s="94">
        <v>2.9</v>
      </c>
      <c r="O136" s="94">
        <v>1.5</v>
      </c>
      <c r="P136" s="94">
        <v>19.399999999999999</v>
      </c>
      <c r="Q136" s="94">
        <v>2.8</v>
      </c>
      <c r="R136" s="94">
        <v>0</v>
      </c>
      <c r="S136" s="94" t="s">
        <v>1795</v>
      </c>
      <c r="T136" s="96" t="s">
        <v>1117</v>
      </c>
      <c r="U136" s="194"/>
      <c r="V136" s="194"/>
      <c r="W136" s="194"/>
      <c r="X136" s="194"/>
      <c r="Y136" s="194"/>
    </row>
    <row r="137" spans="1:25" ht="14.25" customHeight="1" x14ac:dyDescent="0.2">
      <c r="A137" s="159" t="s">
        <v>175</v>
      </c>
      <c r="B137" s="158" t="s">
        <v>303</v>
      </c>
      <c r="C137" s="95"/>
      <c r="D137" s="159" t="s">
        <v>672</v>
      </c>
      <c r="E137" s="96" t="s">
        <v>2160</v>
      </c>
      <c r="F137" s="158" t="s">
        <v>1454</v>
      </c>
      <c r="G137" s="94">
        <v>108</v>
      </c>
      <c r="H137" s="98" t="s">
        <v>452</v>
      </c>
      <c r="I137" s="158" t="s">
        <v>1635</v>
      </c>
      <c r="J137" s="163">
        <v>425</v>
      </c>
      <c r="K137" s="94">
        <f t="shared" si="2"/>
        <v>0.25</v>
      </c>
      <c r="L137" s="94">
        <v>0</v>
      </c>
      <c r="M137" s="94">
        <v>84</v>
      </c>
      <c r="N137" s="94">
        <v>1.7</v>
      </c>
      <c r="O137" s="94">
        <v>0.5</v>
      </c>
      <c r="P137" s="94">
        <v>18.600000000000001</v>
      </c>
      <c r="Q137" s="94">
        <v>1.8</v>
      </c>
      <c r="R137" s="94">
        <v>0.7</v>
      </c>
      <c r="S137" s="94" t="s">
        <v>1795</v>
      </c>
      <c r="T137" s="96" t="s">
        <v>1118</v>
      </c>
      <c r="U137" s="194"/>
      <c r="V137" s="194"/>
      <c r="W137" s="194"/>
      <c r="X137" s="194"/>
      <c r="Y137" s="194"/>
    </row>
    <row r="138" spans="1:25" ht="14.25" customHeight="1" x14ac:dyDescent="0.2">
      <c r="A138" s="159" t="s">
        <v>176</v>
      </c>
      <c r="B138" s="158" t="s">
        <v>304</v>
      </c>
      <c r="C138" s="95"/>
      <c r="D138" s="159" t="s">
        <v>673</v>
      </c>
      <c r="E138" s="96" t="s">
        <v>2161</v>
      </c>
      <c r="F138" s="158">
        <v>0</v>
      </c>
      <c r="G138" s="94">
        <v>132</v>
      </c>
      <c r="H138" s="98" t="s">
        <v>1562</v>
      </c>
      <c r="I138" s="158" t="s">
        <v>1636</v>
      </c>
      <c r="J138" s="163">
        <v>140</v>
      </c>
      <c r="K138" s="94">
        <f t="shared" si="2"/>
        <v>0.94</v>
      </c>
      <c r="L138" s="94">
        <v>3</v>
      </c>
      <c r="M138" s="94">
        <v>19</v>
      </c>
      <c r="N138" s="94">
        <v>0.7</v>
      </c>
      <c r="O138" s="94">
        <v>0.1</v>
      </c>
      <c r="P138" s="94">
        <v>4.7</v>
      </c>
      <c r="Q138" s="94">
        <v>1</v>
      </c>
      <c r="R138" s="94">
        <v>0</v>
      </c>
      <c r="S138" s="94" t="s">
        <v>1795</v>
      </c>
      <c r="T138" s="96" t="s">
        <v>1119</v>
      </c>
      <c r="U138" s="194"/>
      <c r="V138" s="194"/>
      <c r="W138" s="194"/>
      <c r="X138" s="194"/>
      <c r="Y138" s="194"/>
    </row>
    <row r="139" spans="1:25" ht="14.25" customHeight="1" x14ac:dyDescent="0.2">
      <c r="A139" s="159" t="s">
        <v>234</v>
      </c>
      <c r="B139" s="158" t="s">
        <v>305</v>
      </c>
      <c r="C139" s="95"/>
      <c r="D139" s="159" t="s">
        <v>674</v>
      </c>
      <c r="E139" s="96" t="s">
        <v>1120</v>
      </c>
      <c r="F139" s="158">
        <v>0</v>
      </c>
      <c r="G139" s="94">
        <v>245</v>
      </c>
      <c r="H139" s="98" t="s">
        <v>1556</v>
      </c>
      <c r="I139" s="158" t="s">
        <v>1637</v>
      </c>
      <c r="J139" s="163">
        <v>200</v>
      </c>
      <c r="K139" s="94">
        <f t="shared" si="2"/>
        <v>1.22</v>
      </c>
      <c r="L139" s="94">
        <v>2</v>
      </c>
      <c r="M139" s="94">
        <v>29</v>
      </c>
      <c r="N139" s="94">
        <v>1.1000000000000001</v>
      </c>
      <c r="O139" s="94">
        <v>0.1</v>
      </c>
      <c r="P139" s="94">
        <v>7.2</v>
      </c>
      <c r="Q139" s="94">
        <v>1.4</v>
      </c>
      <c r="R139" s="94">
        <v>0</v>
      </c>
      <c r="S139" s="94" t="s">
        <v>1795</v>
      </c>
      <c r="T139" s="96" t="s">
        <v>1120</v>
      </c>
      <c r="U139" s="194"/>
      <c r="V139" s="194"/>
      <c r="W139" s="194"/>
      <c r="X139" s="194"/>
      <c r="Y139" s="194"/>
    </row>
    <row r="140" spans="1:25" ht="14.25" customHeight="1" x14ac:dyDescent="0.2">
      <c r="A140" s="159" t="s">
        <v>177</v>
      </c>
      <c r="B140" s="158" t="s">
        <v>306</v>
      </c>
      <c r="C140" s="95"/>
      <c r="D140" s="159" t="s">
        <v>675</v>
      </c>
      <c r="E140" s="96" t="s">
        <v>1121</v>
      </c>
      <c r="F140" s="158" t="s">
        <v>1455</v>
      </c>
      <c r="G140" s="94">
        <v>97</v>
      </c>
      <c r="H140" s="98" t="s">
        <v>452</v>
      </c>
      <c r="I140" s="158" t="s">
        <v>1638</v>
      </c>
      <c r="J140" s="163">
        <v>240</v>
      </c>
      <c r="K140" s="94">
        <f t="shared" si="2"/>
        <v>0.4</v>
      </c>
      <c r="L140" s="94">
        <v>0</v>
      </c>
      <c r="M140" s="94">
        <v>20</v>
      </c>
      <c r="N140" s="94">
        <v>0.9</v>
      </c>
      <c r="O140" s="94">
        <v>0.2</v>
      </c>
      <c r="P140" s="94">
        <v>4.4000000000000004</v>
      </c>
      <c r="Q140" s="94">
        <v>1.3</v>
      </c>
      <c r="R140" s="94">
        <v>0</v>
      </c>
      <c r="S140" s="94" t="s">
        <v>1795</v>
      </c>
      <c r="T140" s="96" t="s">
        <v>1121</v>
      </c>
      <c r="U140" s="194"/>
      <c r="V140" s="194"/>
      <c r="W140" s="194"/>
      <c r="X140" s="194"/>
      <c r="Y140" s="194"/>
    </row>
    <row r="141" spans="1:25" ht="14.25" customHeight="1" x14ac:dyDescent="0.2">
      <c r="A141" s="157" t="s">
        <v>1840</v>
      </c>
      <c r="B141" s="94" t="s">
        <v>676</v>
      </c>
      <c r="E141" s="96" t="s">
        <v>1122</v>
      </c>
      <c r="F141" s="158"/>
      <c r="G141" s="94">
        <v>324</v>
      </c>
      <c r="H141" s="98" t="s">
        <v>1562</v>
      </c>
      <c r="I141" s="94" t="s">
        <v>1639</v>
      </c>
      <c r="J141" s="163">
        <v>150</v>
      </c>
      <c r="K141" s="94">
        <f t="shared" si="2"/>
        <v>2.16</v>
      </c>
      <c r="L141" s="94">
        <v>20</v>
      </c>
      <c r="M141" s="94">
        <v>18</v>
      </c>
      <c r="N141" s="94">
        <v>1.1000000000000001</v>
      </c>
      <c r="O141" s="94">
        <v>0.2</v>
      </c>
      <c r="P141" s="94">
        <v>3.9</v>
      </c>
      <c r="Q141" s="94">
        <v>2</v>
      </c>
      <c r="R141" s="94">
        <v>0</v>
      </c>
      <c r="S141" s="94" t="s">
        <v>1795</v>
      </c>
      <c r="T141" s="96" t="s">
        <v>1122</v>
      </c>
      <c r="U141" s="194"/>
      <c r="V141" s="194"/>
      <c r="W141" s="194"/>
      <c r="X141" s="194"/>
      <c r="Y141" s="194"/>
    </row>
    <row r="142" spans="1:25" ht="14.25" customHeight="1" x14ac:dyDescent="0.2">
      <c r="A142" s="167" t="s">
        <v>1841</v>
      </c>
      <c r="B142" s="158" t="s">
        <v>307</v>
      </c>
      <c r="C142" s="95"/>
      <c r="D142" s="159" t="s">
        <v>677</v>
      </c>
      <c r="E142" s="96" t="s">
        <v>1123</v>
      </c>
      <c r="F142" s="158"/>
      <c r="G142" s="94">
        <v>724</v>
      </c>
      <c r="H142" s="98" t="s">
        <v>1557</v>
      </c>
      <c r="I142" s="158" t="s">
        <v>1640</v>
      </c>
      <c r="J142" s="163">
        <v>1000</v>
      </c>
      <c r="K142" s="94">
        <f t="shared" si="2"/>
        <v>0.72</v>
      </c>
      <c r="L142" s="94">
        <v>10</v>
      </c>
      <c r="M142" s="94">
        <v>22</v>
      </c>
      <c r="N142" s="94">
        <v>1.1000000000000001</v>
      </c>
      <c r="O142" s="94">
        <v>0.1</v>
      </c>
      <c r="P142" s="94">
        <v>5.0999999999999996</v>
      </c>
      <c r="Q142" s="94">
        <v>2.2000000000000002</v>
      </c>
      <c r="R142" s="94">
        <v>0</v>
      </c>
      <c r="S142" s="94" t="s">
        <v>1795</v>
      </c>
      <c r="T142" s="96" t="s">
        <v>1123</v>
      </c>
      <c r="U142" s="194"/>
      <c r="V142" s="194"/>
      <c r="W142" s="194"/>
      <c r="X142" s="194"/>
      <c r="Y142" s="194"/>
    </row>
    <row r="143" spans="1:25" ht="14.25" customHeight="1" x14ac:dyDescent="0.2">
      <c r="A143" s="157" t="s">
        <v>1842</v>
      </c>
      <c r="B143" s="94" t="s">
        <v>678</v>
      </c>
      <c r="D143" s="94" t="s">
        <v>679</v>
      </c>
      <c r="E143" s="96" t="s">
        <v>2162</v>
      </c>
      <c r="F143" s="158" t="s">
        <v>1423</v>
      </c>
      <c r="G143" s="94">
        <v>258</v>
      </c>
      <c r="H143" s="98" t="s">
        <v>1556</v>
      </c>
      <c r="I143" s="94" t="s">
        <v>457</v>
      </c>
      <c r="J143" s="163">
        <v>500</v>
      </c>
      <c r="K143" s="94">
        <f t="shared" si="2"/>
        <v>0.51</v>
      </c>
      <c r="L143" s="94">
        <v>0</v>
      </c>
      <c r="M143" s="94">
        <v>28</v>
      </c>
      <c r="N143" s="94">
        <v>4.7</v>
      </c>
      <c r="O143" s="94">
        <v>0.1</v>
      </c>
      <c r="P143" s="94">
        <v>4.3</v>
      </c>
      <c r="Q143" s="94">
        <v>4.3</v>
      </c>
      <c r="R143" s="94">
        <v>0</v>
      </c>
      <c r="S143" s="94" t="s">
        <v>1795</v>
      </c>
      <c r="T143" s="96" t="s">
        <v>1124</v>
      </c>
      <c r="U143" s="194"/>
      <c r="V143" s="194"/>
      <c r="W143" s="194"/>
      <c r="X143" s="194"/>
      <c r="Y143" s="194"/>
    </row>
    <row r="144" spans="1:25" ht="14.25" customHeight="1" x14ac:dyDescent="0.2">
      <c r="A144" s="159" t="s">
        <v>235</v>
      </c>
      <c r="B144" s="158" t="s">
        <v>308</v>
      </c>
      <c r="C144" s="95"/>
      <c r="D144" s="159"/>
      <c r="E144" s="96" t="s">
        <v>1125</v>
      </c>
      <c r="F144" s="158"/>
      <c r="G144" s="94">
        <v>270</v>
      </c>
      <c r="H144" s="98" t="s">
        <v>458</v>
      </c>
      <c r="I144" s="158" t="s">
        <v>1613</v>
      </c>
      <c r="J144" s="163">
        <v>200</v>
      </c>
      <c r="K144" s="94">
        <f t="shared" si="2"/>
        <v>1.35</v>
      </c>
      <c r="L144" s="94">
        <v>15</v>
      </c>
      <c r="M144" s="94">
        <v>17</v>
      </c>
      <c r="N144" s="94">
        <v>1</v>
      </c>
      <c r="O144" s="94">
        <v>0.1</v>
      </c>
      <c r="P144" s="94">
        <v>3.9</v>
      </c>
      <c r="Q144" s="94">
        <v>2.6</v>
      </c>
      <c r="R144" s="94">
        <v>0</v>
      </c>
      <c r="S144" s="94" t="s">
        <v>1795</v>
      </c>
      <c r="T144" s="96" t="s">
        <v>1125</v>
      </c>
      <c r="U144" s="194"/>
      <c r="V144" s="194"/>
      <c r="W144" s="194"/>
      <c r="X144" s="194"/>
      <c r="Y144" s="194"/>
    </row>
    <row r="145" spans="1:25" ht="14.25" customHeight="1" x14ac:dyDescent="0.2">
      <c r="A145" s="159" t="s">
        <v>178</v>
      </c>
      <c r="B145" s="158" t="s">
        <v>98</v>
      </c>
      <c r="C145" s="95"/>
      <c r="D145" s="159" t="s">
        <v>680</v>
      </c>
      <c r="E145" s="96" t="s">
        <v>1126</v>
      </c>
      <c r="F145" s="158"/>
      <c r="G145" s="94">
        <v>156</v>
      </c>
      <c r="H145" s="98" t="s">
        <v>460</v>
      </c>
      <c r="I145" s="158" t="s">
        <v>1641</v>
      </c>
      <c r="J145" s="163">
        <v>100</v>
      </c>
      <c r="K145" s="94">
        <f t="shared" si="2"/>
        <v>1.56</v>
      </c>
      <c r="L145" s="94">
        <v>5</v>
      </c>
      <c r="M145" s="94">
        <v>21</v>
      </c>
      <c r="N145" s="94">
        <v>1.7</v>
      </c>
      <c r="O145" s="94">
        <v>0.3</v>
      </c>
      <c r="P145" s="94">
        <v>4</v>
      </c>
      <c r="Q145" s="94">
        <v>2.7</v>
      </c>
      <c r="R145" s="94">
        <v>0</v>
      </c>
      <c r="S145" s="94" t="s">
        <v>1795</v>
      </c>
      <c r="T145" s="96" t="s">
        <v>1126</v>
      </c>
      <c r="U145" s="194"/>
      <c r="V145" s="194"/>
      <c r="W145" s="194"/>
      <c r="X145" s="194"/>
      <c r="Y145" s="194"/>
    </row>
    <row r="146" spans="1:25" ht="14.25" customHeight="1" x14ac:dyDescent="0.2">
      <c r="A146" s="159" t="s">
        <v>179</v>
      </c>
      <c r="B146" s="158" t="s">
        <v>309</v>
      </c>
      <c r="C146" s="95"/>
      <c r="D146" s="159" t="s">
        <v>681</v>
      </c>
      <c r="E146" s="96" t="s">
        <v>2079</v>
      </c>
      <c r="F146" s="158"/>
      <c r="G146" s="94">
        <v>259</v>
      </c>
      <c r="H146" s="98" t="s">
        <v>1557</v>
      </c>
      <c r="I146" s="158" t="s">
        <v>1642</v>
      </c>
      <c r="J146" s="163">
        <v>1000</v>
      </c>
      <c r="K146" s="94">
        <f t="shared" si="2"/>
        <v>0.25</v>
      </c>
      <c r="L146" s="94">
        <v>3</v>
      </c>
      <c r="M146" s="94">
        <v>39</v>
      </c>
      <c r="N146" s="94">
        <v>0.7</v>
      </c>
      <c r="O146" s="94">
        <v>0.2</v>
      </c>
      <c r="P146" s="94">
        <v>9.3000000000000007</v>
      </c>
      <c r="Q146" s="94">
        <v>2.8</v>
      </c>
      <c r="R146" s="94">
        <v>0.1</v>
      </c>
      <c r="S146" s="94" t="s">
        <v>1795</v>
      </c>
      <c r="T146" s="96" t="s">
        <v>2078</v>
      </c>
      <c r="U146" s="194"/>
      <c r="V146" s="194"/>
      <c r="W146" s="194"/>
      <c r="X146" s="194"/>
      <c r="Y146" s="194"/>
    </row>
    <row r="147" spans="1:25" ht="14.25" customHeight="1" x14ac:dyDescent="0.2">
      <c r="A147" s="159" t="s">
        <v>180</v>
      </c>
      <c r="B147" s="158" t="s">
        <v>310</v>
      </c>
      <c r="C147" s="95"/>
      <c r="D147" s="159" t="s">
        <v>684</v>
      </c>
      <c r="E147" s="96" t="s">
        <v>2163</v>
      </c>
      <c r="F147" s="158"/>
      <c r="G147" s="94">
        <v>56</v>
      </c>
      <c r="H147" s="98" t="s">
        <v>1562</v>
      </c>
      <c r="I147" s="158" t="s">
        <v>1643</v>
      </c>
      <c r="J147" s="163">
        <v>50</v>
      </c>
      <c r="K147" s="94">
        <f t="shared" si="2"/>
        <v>1.1200000000000001</v>
      </c>
      <c r="L147" s="94">
        <v>9</v>
      </c>
      <c r="M147" s="94">
        <v>136</v>
      </c>
      <c r="N147" s="94">
        <v>6.4</v>
      </c>
      <c r="O147" s="94">
        <v>0.9</v>
      </c>
      <c r="P147" s="94">
        <v>27.5</v>
      </c>
      <c r="Q147" s="94">
        <v>6.2</v>
      </c>
      <c r="R147" s="94">
        <v>0</v>
      </c>
      <c r="S147" s="94" t="s">
        <v>1795</v>
      </c>
      <c r="T147" s="96" t="s">
        <v>1128</v>
      </c>
      <c r="U147" s="194"/>
      <c r="V147" s="194"/>
      <c r="W147" s="194"/>
      <c r="X147" s="194"/>
      <c r="Y147" s="194"/>
    </row>
    <row r="148" spans="1:25" ht="14.25" customHeight="1" x14ac:dyDescent="0.2">
      <c r="A148" s="159" t="s">
        <v>181</v>
      </c>
      <c r="B148" s="158" t="s">
        <v>311</v>
      </c>
      <c r="C148" s="95"/>
      <c r="D148" s="159" t="s">
        <v>685</v>
      </c>
      <c r="E148" s="96" t="s">
        <v>1129</v>
      </c>
      <c r="F148" s="158" t="s">
        <v>1423</v>
      </c>
      <c r="G148" s="94">
        <v>280</v>
      </c>
      <c r="H148" s="98" t="s">
        <v>1556</v>
      </c>
      <c r="I148" s="158" t="s">
        <v>1644</v>
      </c>
      <c r="J148" s="163">
        <v>500</v>
      </c>
      <c r="K148" s="94">
        <f t="shared" si="2"/>
        <v>0.56000000000000005</v>
      </c>
      <c r="L148" s="94">
        <v>0</v>
      </c>
      <c r="M148" s="94">
        <v>45</v>
      </c>
      <c r="N148" s="94">
        <v>1.9</v>
      </c>
      <c r="O148" s="94">
        <v>0.3</v>
      </c>
      <c r="P148" s="94">
        <v>10.6</v>
      </c>
      <c r="Q148" s="94">
        <v>3.8</v>
      </c>
      <c r="R148" s="94">
        <v>0</v>
      </c>
      <c r="S148" s="94" t="s">
        <v>1795</v>
      </c>
      <c r="T148" s="96" t="s">
        <v>1129</v>
      </c>
      <c r="U148" s="194"/>
      <c r="V148" s="194"/>
      <c r="W148" s="194"/>
      <c r="X148" s="194"/>
      <c r="Y148" s="194"/>
    </row>
    <row r="149" spans="1:25" ht="14.25" customHeight="1" x14ac:dyDescent="0.2">
      <c r="A149" s="159" t="s">
        <v>182</v>
      </c>
      <c r="B149" s="158" t="s">
        <v>312</v>
      </c>
      <c r="C149" s="95"/>
      <c r="D149" s="159" t="s">
        <v>686</v>
      </c>
      <c r="E149" s="96" t="s">
        <v>1130</v>
      </c>
      <c r="F149" s="158"/>
      <c r="G149" s="94">
        <v>605</v>
      </c>
      <c r="H149" s="98" t="s">
        <v>1557</v>
      </c>
      <c r="I149" s="158" t="s">
        <v>1645</v>
      </c>
      <c r="J149" s="163">
        <v>1000</v>
      </c>
      <c r="K149" s="94">
        <f t="shared" si="2"/>
        <v>0.6</v>
      </c>
      <c r="L149" s="94">
        <v>40</v>
      </c>
      <c r="M149" s="94">
        <v>34</v>
      </c>
      <c r="N149" s="94">
        <v>1.4</v>
      </c>
      <c r="O149" s="94">
        <v>0.1</v>
      </c>
      <c r="P149" s="94">
        <v>8.3000000000000007</v>
      </c>
      <c r="Q149" s="94">
        <v>2.5</v>
      </c>
      <c r="R149" s="94">
        <v>0</v>
      </c>
      <c r="S149" s="94" t="s">
        <v>1795</v>
      </c>
      <c r="T149" s="96" t="s">
        <v>1130</v>
      </c>
      <c r="U149" s="194"/>
      <c r="V149" s="194"/>
      <c r="W149" s="194"/>
      <c r="X149" s="194"/>
      <c r="Y149" s="194"/>
    </row>
    <row r="150" spans="1:25" ht="14.25" customHeight="1" x14ac:dyDescent="0.2">
      <c r="A150" s="159" t="s">
        <v>183</v>
      </c>
      <c r="B150" s="158" t="s">
        <v>313</v>
      </c>
      <c r="C150" s="95"/>
      <c r="D150" s="159" t="s">
        <v>687</v>
      </c>
      <c r="E150" s="96" t="s">
        <v>1131</v>
      </c>
      <c r="F150" s="158"/>
      <c r="G150" s="94">
        <v>174</v>
      </c>
      <c r="H150" s="98" t="s">
        <v>459</v>
      </c>
      <c r="I150" s="158" t="s">
        <v>464</v>
      </c>
      <c r="J150" s="163">
        <v>100</v>
      </c>
      <c r="K150" s="94">
        <f t="shared" si="2"/>
        <v>1.74</v>
      </c>
      <c r="L150" s="94">
        <v>7</v>
      </c>
      <c r="M150" s="94">
        <v>30</v>
      </c>
      <c r="N150" s="94">
        <v>1.9</v>
      </c>
      <c r="O150" s="94">
        <v>0.3</v>
      </c>
      <c r="P150" s="94">
        <v>6.5</v>
      </c>
      <c r="Q150" s="94">
        <v>3.2</v>
      </c>
      <c r="R150" s="94">
        <v>0</v>
      </c>
      <c r="S150" s="94" t="s">
        <v>1795</v>
      </c>
      <c r="T150" s="96" t="s">
        <v>1131</v>
      </c>
      <c r="U150" s="194"/>
      <c r="V150" s="194"/>
      <c r="W150" s="194"/>
      <c r="X150" s="194"/>
      <c r="Y150" s="194"/>
    </row>
    <row r="151" spans="1:25" ht="14.25" customHeight="1" x14ac:dyDescent="0.2">
      <c r="A151" s="159" t="s">
        <v>184</v>
      </c>
      <c r="B151" s="158" t="s">
        <v>314</v>
      </c>
      <c r="C151" s="95"/>
      <c r="D151" s="159" t="s">
        <v>688</v>
      </c>
      <c r="E151" s="96" t="s">
        <v>1132</v>
      </c>
      <c r="F151" s="158"/>
      <c r="G151" s="94">
        <v>205</v>
      </c>
      <c r="H151" s="98" t="s">
        <v>1557</v>
      </c>
      <c r="I151" s="158" t="s">
        <v>1646</v>
      </c>
      <c r="J151" s="163">
        <v>1000</v>
      </c>
      <c r="K151" s="94">
        <f t="shared" si="2"/>
        <v>0.2</v>
      </c>
      <c r="L151" s="94">
        <v>6</v>
      </c>
      <c r="M151" s="94">
        <v>14</v>
      </c>
      <c r="N151" s="94">
        <v>0.8</v>
      </c>
      <c r="O151" s="94">
        <v>0.1</v>
      </c>
      <c r="P151" s="94">
        <v>3.2</v>
      </c>
      <c r="Q151" s="94">
        <v>1.3</v>
      </c>
      <c r="R151" s="94">
        <v>0</v>
      </c>
      <c r="S151" s="94" t="s">
        <v>1795</v>
      </c>
      <c r="T151" s="96" t="s">
        <v>1132</v>
      </c>
      <c r="U151" s="194"/>
      <c r="V151" s="194"/>
      <c r="W151" s="194"/>
      <c r="X151" s="194"/>
      <c r="Y151" s="194"/>
    </row>
    <row r="152" spans="1:25" ht="14.25" customHeight="1" x14ac:dyDescent="0.2">
      <c r="A152" s="157" t="s">
        <v>1843</v>
      </c>
      <c r="B152" s="94" t="s">
        <v>689</v>
      </c>
      <c r="D152" s="94" t="s">
        <v>690</v>
      </c>
      <c r="E152" s="94" t="s">
        <v>1133</v>
      </c>
      <c r="F152" s="94" t="s">
        <v>1456</v>
      </c>
      <c r="G152" s="94">
        <v>486</v>
      </c>
      <c r="H152" s="98" t="s">
        <v>1556</v>
      </c>
      <c r="I152" s="94" t="s">
        <v>1647</v>
      </c>
      <c r="J152" s="94">
        <v>500</v>
      </c>
      <c r="K152" s="94">
        <f t="shared" si="2"/>
        <v>0.97</v>
      </c>
      <c r="L152" s="94">
        <v>0</v>
      </c>
      <c r="M152" s="94">
        <v>46</v>
      </c>
      <c r="N152" s="94">
        <v>2.8</v>
      </c>
      <c r="O152" s="94">
        <v>0.3</v>
      </c>
      <c r="P152" s="94">
        <v>7.9</v>
      </c>
      <c r="Q152" s="94">
        <v>2.7</v>
      </c>
      <c r="R152" s="94">
        <v>2.2000000000000002</v>
      </c>
      <c r="S152" s="94" t="s">
        <v>1795</v>
      </c>
      <c r="T152" s="94" t="s">
        <v>1133</v>
      </c>
      <c r="U152" s="194"/>
      <c r="V152" s="194"/>
      <c r="W152" s="194"/>
      <c r="X152" s="194"/>
      <c r="Y152" s="194"/>
    </row>
    <row r="153" spans="1:25" ht="14.25" customHeight="1" x14ac:dyDescent="0.2">
      <c r="A153" s="159" t="s">
        <v>499</v>
      </c>
      <c r="B153" s="158" t="s">
        <v>691</v>
      </c>
      <c r="C153" s="95"/>
      <c r="D153" s="159"/>
      <c r="E153" s="96" t="s">
        <v>1134</v>
      </c>
      <c r="F153" s="158"/>
      <c r="G153" s="94">
        <v>270</v>
      </c>
      <c r="H153" s="98" t="s">
        <v>1556</v>
      </c>
      <c r="I153" s="158" t="s">
        <v>1648</v>
      </c>
      <c r="J153" s="163">
        <v>20</v>
      </c>
      <c r="K153" s="94">
        <f t="shared" si="2"/>
        <v>13.5</v>
      </c>
      <c r="L153" s="94">
        <v>20</v>
      </c>
      <c r="M153" s="94">
        <v>24</v>
      </c>
      <c r="N153" s="94">
        <v>2</v>
      </c>
      <c r="O153" s="94">
        <v>0.6</v>
      </c>
      <c r="P153" s="94">
        <v>4</v>
      </c>
      <c r="Q153" s="94">
        <v>4</v>
      </c>
      <c r="R153" s="94">
        <v>0</v>
      </c>
      <c r="S153" s="94" t="s">
        <v>1795</v>
      </c>
      <c r="T153" s="96" t="s">
        <v>1134</v>
      </c>
      <c r="U153" s="194"/>
      <c r="V153" s="194"/>
      <c r="W153" s="194"/>
      <c r="X153" s="194"/>
      <c r="Y153" s="194"/>
    </row>
    <row r="154" spans="1:25" ht="14.25" customHeight="1" x14ac:dyDescent="0.2">
      <c r="A154" s="159" t="s">
        <v>185</v>
      </c>
      <c r="B154" s="158" t="s">
        <v>315</v>
      </c>
      <c r="C154" s="95"/>
      <c r="D154" s="159" t="s">
        <v>692</v>
      </c>
      <c r="E154" s="96" t="s">
        <v>1135</v>
      </c>
      <c r="F154" s="158"/>
      <c r="G154" s="94">
        <v>133</v>
      </c>
      <c r="H154" s="98" t="s">
        <v>1556</v>
      </c>
      <c r="I154" s="158" t="s">
        <v>1649</v>
      </c>
      <c r="J154" s="163">
        <v>30</v>
      </c>
      <c r="K154" s="94">
        <f t="shared" si="2"/>
        <v>4.43</v>
      </c>
      <c r="L154" s="94">
        <v>10</v>
      </c>
      <c r="M154" s="94">
        <v>43</v>
      </c>
      <c r="N154" s="94">
        <v>4</v>
      </c>
      <c r="O154" s="94">
        <v>0.7</v>
      </c>
      <c r="P154" s="94">
        <v>7.8</v>
      </c>
      <c r="Q154" s="94">
        <v>6.8</v>
      </c>
      <c r="R154" s="94">
        <v>0</v>
      </c>
      <c r="S154" s="94" t="s">
        <v>1795</v>
      </c>
      <c r="T154" s="96" t="s">
        <v>1135</v>
      </c>
      <c r="U154" s="194"/>
      <c r="V154" s="194"/>
      <c r="W154" s="194"/>
      <c r="X154" s="194"/>
      <c r="Y154" s="194"/>
    </row>
    <row r="155" spans="1:25" ht="14.25" customHeight="1" x14ac:dyDescent="0.2">
      <c r="A155" s="159" t="s">
        <v>236</v>
      </c>
      <c r="B155" s="158" t="s">
        <v>316</v>
      </c>
      <c r="C155" s="95"/>
      <c r="D155" s="159" t="s">
        <v>693</v>
      </c>
      <c r="E155" s="96" t="s">
        <v>1136</v>
      </c>
      <c r="F155" s="158"/>
      <c r="G155" s="94">
        <v>144</v>
      </c>
      <c r="H155" s="98" t="s">
        <v>460</v>
      </c>
      <c r="I155" s="158" t="s">
        <v>1650</v>
      </c>
      <c r="J155" s="163">
        <v>50</v>
      </c>
      <c r="K155" s="94">
        <f t="shared" si="2"/>
        <v>2.88</v>
      </c>
      <c r="L155" s="94">
        <v>25</v>
      </c>
      <c r="M155" s="94">
        <v>15</v>
      </c>
      <c r="N155" s="94">
        <v>0.8</v>
      </c>
      <c r="O155" s="94">
        <v>0.1</v>
      </c>
      <c r="P155" s="94">
        <v>3.1</v>
      </c>
      <c r="Q155" s="94">
        <v>1.2</v>
      </c>
      <c r="R155" s="94">
        <v>0</v>
      </c>
      <c r="S155" s="94" t="s">
        <v>1795</v>
      </c>
      <c r="T155" s="96" t="s">
        <v>1136</v>
      </c>
      <c r="U155" s="194"/>
      <c r="V155" s="194"/>
      <c r="W155" s="194"/>
      <c r="X155" s="194"/>
      <c r="Y155" s="194"/>
    </row>
    <row r="156" spans="1:25" ht="14.25" customHeight="1" x14ac:dyDescent="0.2">
      <c r="A156" s="157" t="s">
        <v>1844</v>
      </c>
      <c r="B156" s="94" t="s">
        <v>694</v>
      </c>
      <c r="E156" s="96" t="s">
        <v>1137</v>
      </c>
      <c r="F156" s="158"/>
      <c r="G156" s="94">
        <v>1512</v>
      </c>
      <c r="H156" s="98" t="s">
        <v>1557</v>
      </c>
      <c r="I156" s="94" t="s">
        <v>1651</v>
      </c>
      <c r="J156" s="163">
        <v>1000</v>
      </c>
      <c r="K156" s="94">
        <f t="shared" si="2"/>
        <v>1.51</v>
      </c>
      <c r="L156" s="94">
        <v>10</v>
      </c>
      <c r="M156" s="94">
        <v>41</v>
      </c>
      <c r="N156" s="94">
        <v>1.6</v>
      </c>
      <c r="O156" s="94">
        <v>0.1</v>
      </c>
      <c r="P156" s="94">
        <v>9.3000000000000007</v>
      </c>
      <c r="Q156" s="94">
        <v>2.7</v>
      </c>
      <c r="R156" s="94">
        <v>0.1</v>
      </c>
      <c r="S156" s="94" t="s">
        <v>1795</v>
      </c>
      <c r="T156" s="96" t="s">
        <v>1137</v>
      </c>
      <c r="U156" s="194"/>
      <c r="V156" s="194"/>
      <c r="W156" s="194"/>
      <c r="X156" s="194"/>
      <c r="Y156" s="194"/>
    </row>
    <row r="157" spans="1:25" ht="14.25" customHeight="1" x14ac:dyDescent="0.2">
      <c r="A157" s="159" t="s">
        <v>186</v>
      </c>
      <c r="B157" s="158" t="s">
        <v>317</v>
      </c>
      <c r="C157" s="95"/>
      <c r="D157" s="159" t="s">
        <v>695</v>
      </c>
      <c r="E157" s="96" t="s">
        <v>1138</v>
      </c>
      <c r="F157" s="158"/>
      <c r="G157" s="94">
        <v>767</v>
      </c>
      <c r="H157" s="98" t="s">
        <v>1557</v>
      </c>
      <c r="I157" s="158" t="s">
        <v>1652</v>
      </c>
      <c r="J157" s="163">
        <v>1000</v>
      </c>
      <c r="K157" s="94">
        <f t="shared" si="2"/>
        <v>0.76</v>
      </c>
      <c r="L157" s="94">
        <v>15</v>
      </c>
      <c r="M157" s="94">
        <v>22</v>
      </c>
      <c r="N157" s="94">
        <v>0.9</v>
      </c>
      <c r="O157" s="94">
        <v>0.2</v>
      </c>
      <c r="P157" s="94">
        <v>5.0999999999999996</v>
      </c>
      <c r="Q157" s="94">
        <v>2.2999999999999998</v>
      </c>
      <c r="R157" s="94">
        <v>0</v>
      </c>
      <c r="S157" s="94" t="s">
        <v>1795</v>
      </c>
      <c r="T157" s="96" t="s">
        <v>1138</v>
      </c>
      <c r="U157" s="194"/>
      <c r="V157" s="194"/>
      <c r="W157" s="194"/>
      <c r="X157" s="194"/>
      <c r="Y157" s="194"/>
    </row>
    <row r="158" spans="1:25" ht="14.25" customHeight="1" x14ac:dyDescent="0.2">
      <c r="A158" s="159" t="s">
        <v>187</v>
      </c>
      <c r="B158" s="158" t="s">
        <v>318</v>
      </c>
      <c r="C158" s="95"/>
      <c r="D158" s="159" t="s">
        <v>696</v>
      </c>
      <c r="E158" s="96" t="s">
        <v>1139</v>
      </c>
      <c r="F158" s="158"/>
      <c r="G158" s="94">
        <v>198</v>
      </c>
      <c r="H158" s="98" t="s">
        <v>1562</v>
      </c>
      <c r="I158" s="158" t="s">
        <v>1653</v>
      </c>
      <c r="J158" s="163">
        <v>150</v>
      </c>
      <c r="K158" s="94">
        <f t="shared" si="2"/>
        <v>1.32</v>
      </c>
      <c r="L158" s="94">
        <v>10</v>
      </c>
      <c r="M158" s="94">
        <v>30</v>
      </c>
      <c r="N158" s="94">
        <v>1</v>
      </c>
      <c r="O158" s="94">
        <v>0.2</v>
      </c>
      <c r="P158" s="94">
        <v>7.2</v>
      </c>
      <c r="Q158" s="94">
        <v>1.6</v>
      </c>
      <c r="R158" s="94">
        <v>0</v>
      </c>
      <c r="S158" s="94" t="s">
        <v>1795</v>
      </c>
      <c r="T158" s="96" t="s">
        <v>1139</v>
      </c>
      <c r="U158" s="194"/>
      <c r="V158" s="194"/>
      <c r="W158" s="194"/>
      <c r="X158" s="194"/>
      <c r="Y158" s="194"/>
    </row>
    <row r="159" spans="1:25" ht="14.25" customHeight="1" x14ac:dyDescent="0.2">
      <c r="A159" s="159" t="s">
        <v>188</v>
      </c>
      <c r="B159" s="158" t="s">
        <v>319</v>
      </c>
      <c r="C159" s="95"/>
      <c r="D159" s="159" t="s">
        <v>697</v>
      </c>
      <c r="E159" s="96" t="s">
        <v>1140</v>
      </c>
      <c r="F159" s="158"/>
      <c r="G159" s="94">
        <v>198</v>
      </c>
      <c r="H159" s="98" t="s">
        <v>1562</v>
      </c>
      <c r="I159" s="158" t="s">
        <v>1653</v>
      </c>
      <c r="J159" s="163">
        <v>150</v>
      </c>
      <c r="K159" s="94">
        <f t="shared" si="2"/>
        <v>1.32</v>
      </c>
      <c r="L159" s="94">
        <v>10</v>
      </c>
      <c r="M159" s="94">
        <v>27</v>
      </c>
      <c r="N159" s="94">
        <v>0.8</v>
      </c>
      <c r="O159" s="94">
        <v>0.2</v>
      </c>
      <c r="P159" s="94">
        <v>6.6</v>
      </c>
      <c r="Q159" s="94">
        <v>1.3</v>
      </c>
      <c r="R159" s="94">
        <v>0</v>
      </c>
      <c r="S159" s="94" t="s">
        <v>1795</v>
      </c>
      <c r="T159" s="96" t="s">
        <v>1140</v>
      </c>
      <c r="U159" s="194"/>
      <c r="V159" s="194"/>
      <c r="W159" s="194"/>
      <c r="X159" s="194"/>
      <c r="Y159" s="194"/>
    </row>
    <row r="160" spans="1:25" ht="14.25" customHeight="1" x14ac:dyDescent="0.2">
      <c r="A160" s="159" t="s">
        <v>189</v>
      </c>
      <c r="B160" s="158" t="s">
        <v>320</v>
      </c>
      <c r="C160" s="95"/>
      <c r="D160" s="159" t="s">
        <v>698</v>
      </c>
      <c r="E160" s="96" t="s">
        <v>2164</v>
      </c>
      <c r="F160" s="158" t="s">
        <v>462</v>
      </c>
      <c r="G160" s="94">
        <v>702</v>
      </c>
      <c r="H160" s="98" t="s">
        <v>1556</v>
      </c>
      <c r="I160" s="158" t="s">
        <v>463</v>
      </c>
      <c r="J160" s="163">
        <v>1000</v>
      </c>
      <c r="K160" s="94">
        <f t="shared" si="2"/>
        <v>0.7</v>
      </c>
      <c r="L160" s="94">
        <v>0</v>
      </c>
      <c r="M160" s="94">
        <v>8</v>
      </c>
      <c r="N160" s="94">
        <v>0.3</v>
      </c>
      <c r="O160" s="94">
        <v>0</v>
      </c>
      <c r="P160" s="94">
        <v>1.9</v>
      </c>
      <c r="Q160" s="94">
        <v>1.1000000000000001</v>
      </c>
      <c r="R160" s="94">
        <v>0.1</v>
      </c>
      <c r="S160" s="94" t="s">
        <v>1795</v>
      </c>
      <c r="T160" s="96" t="s">
        <v>1141</v>
      </c>
      <c r="U160" s="194"/>
      <c r="V160" s="194"/>
      <c r="W160" s="194"/>
      <c r="X160" s="194"/>
      <c r="Y160" s="194"/>
    </row>
    <row r="161" spans="1:25" ht="14.25" customHeight="1" x14ac:dyDescent="0.2">
      <c r="A161" s="159" t="s">
        <v>190</v>
      </c>
      <c r="B161" s="158" t="s">
        <v>321</v>
      </c>
      <c r="C161" s="95"/>
      <c r="D161" s="159" t="s">
        <v>699</v>
      </c>
      <c r="E161" s="96" t="s">
        <v>1142</v>
      </c>
      <c r="F161" s="158"/>
      <c r="G161" s="94">
        <v>186</v>
      </c>
      <c r="H161" s="98" t="s">
        <v>1562</v>
      </c>
      <c r="I161" s="158" t="s">
        <v>1654</v>
      </c>
      <c r="J161" s="163">
        <v>250</v>
      </c>
      <c r="K161" s="94">
        <f t="shared" si="2"/>
        <v>0.74</v>
      </c>
      <c r="L161" s="94">
        <v>50</v>
      </c>
      <c r="M161" s="94">
        <v>33</v>
      </c>
      <c r="N161" s="94">
        <v>4.3</v>
      </c>
      <c r="O161" s="94">
        <v>0.5</v>
      </c>
      <c r="P161" s="94">
        <v>5.2</v>
      </c>
      <c r="Q161" s="94">
        <v>4.4000000000000004</v>
      </c>
      <c r="R161" s="94">
        <v>0.1</v>
      </c>
      <c r="S161" s="94" t="s">
        <v>1795</v>
      </c>
      <c r="T161" s="96" t="s">
        <v>1142</v>
      </c>
      <c r="U161" s="194"/>
      <c r="V161" s="194"/>
      <c r="W161" s="194"/>
      <c r="X161" s="194"/>
      <c r="Y161" s="194"/>
    </row>
    <row r="162" spans="1:25" ht="14.25" customHeight="1" x14ac:dyDescent="0.2">
      <c r="A162" s="159" t="s">
        <v>191</v>
      </c>
      <c r="B162" s="158" t="s">
        <v>322</v>
      </c>
      <c r="C162" s="95"/>
      <c r="D162" s="159" t="s">
        <v>700</v>
      </c>
      <c r="E162" s="96" t="s">
        <v>2165</v>
      </c>
      <c r="F162" s="158" t="s">
        <v>1423</v>
      </c>
      <c r="G162" s="94">
        <v>216</v>
      </c>
      <c r="H162" s="98" t="s">
        <v>1556</v>
      </c>
      <c r="I162" s="158" t="s">
        <v>457</v>
      </c>
      <c r="J162" s="163">
        <v>500</v>
      </c>
      <c r="K162" s="94">
        <f t="shared" si="2"/>
        <v>0.43</v>
      </c>
      <c r="L162" s="94">
        <v>0</v>
      </c>
      <c r="M162" s="94">
        <v>27</v>
      </c>
      <c r="N162" s="94">
        <v>3.5</v>
      </c>
      <c r="O162" s="94">
        <v>0.4</v>
      </c>
      <c r="P162" s="94">
        <v>4.3</v>
      </c>
      <c r="Q162" s="94">
        <v>3.7</v>
      </c>
      <c r="R162" s="94">
        <v>0</v>
      </c>
      <c r="S162" s="94" t="s">
        <v>1795</v>
      </c>
      <c r="T162" s="96" t="s">
        <v>1143</v>
      </c>
      <c r="U162" s="194"/>
      <c r="V162" s="194"/>
      <c r="W162" s="194"/>
      <c r="X162" s="194"/>
      <c r="Y162" s="194"/>
    </row>
    <row r="163" spans="1:25" ht="14.25" customHeight="1" x14ac:dyDescent="0.2">
      <c r="A163" s="159" t="s">
        <v>192</v>
      </c>
      <c r="B163" s="158" t="s">
        <v>323</v>
      </c>
      <c r="C163" s="95"/>
      <c r="D163" s="159" t="s">
        <v>701</v>
      </c>
      <c r="E163" s="96" t="s">
        <v>1144</v>
      </c>
      <c r="F163" s="158"/>
      <c r="G163" s="94">
        <v>179</v>
      </c>
      <c r="H163" s="98" t="s">
        <v>460</v>
      </c>
      <c r="I163" s="158" t="s">
        <v>1655</v>
      </c>
      <c r="J163" s="163">
        <v>200</v>
      </c>
      <c r="K163" s="94">
        <f t="shared" si="2"/>
        <v>0.89</v>
      </c>
      <c r="L163" s="94">
        <v>10</v>
      </c>
      <c r="M163" s="94">
        <v>20</v>
      </c>
      <c r="N163" s="94">
        <v>2.2000000000000002</v>
      </c>
      <c r="O163" s="94">
        <v>0.4</v>
      </c>
      <c r="P163" s="94">
        <v>3.1</v>
      </c>
      <c r="Q163" s="94">
        <v>2.8</v>
      </c>
      <c r="R163" s="94">
        <v>0</v>
      </c>
      <c r="S163" s="94" t="s">
        <v>1795</v>
      </c>
      <c r="T163" s="96" t="s">
        <v>1144</v>
      </c>
      <c r="U163" s="194"/>
      <c r="V163" s="194"/>
      <c r="W163" s="194"/>
      <c r="X163" s="194"/>
      <c r="Y163" s="194"/>
    </row>
    <row r="164" spans="1:25" ht="14.25" customHeight="1" x14ac:dyDescent="0.2">
      <c r="A164" s="159" t="s">
        <v>193</v>
      </c>
      <c r="B164" s="158" t="s">
        <v>324</v>
      </c>
      <c r="C164" s="95"/>
      <c r="D164" s="159" t="s">
        <v>702</v>
      </c>
      <c r="E164" s="96" t="s">
        <v>1145</v>
      </c>
      <c r="F164" s="158"/>
      <c r="G164" s="94">
        <v>90</v>
      </c>
      <c r="H164" s="98" t="s">
        <v>459</v>
      </c>
      <c r="I164" s="158" t="s">
        <v>1656</v>
      </c>
      <c r="J164" s="163">
        <v>50</v>
      </c>
      <c r="K164" s="94">
        <f t="shared" si="2"/>
        <v>1.8</v>
      </c>
      <c r="L164" s="94">
        <v>35</v>
      </c>
      <c r="M164" s="94">
        <v>20</v>
      </c>
      <c r="N164" s="94">
        <v>1.9</v>
      </c>
      <c r="O164" s="94">
        <v>0.1</v>
      </c>
      <c r="P164" s="94">
        <v>4.0999999999999996</v>
      </c>
      <c r="Q164" s="94">
        <v>2.9</v>
      </c>
      <c r="R164" s="94">
        <v>0</v>
      </c>
      <c r="S164" s="94" t="s">
        <v>1795</v>
      </c>
      <c r="T164" s="96" t="s">
        <v>1145</v>
      </c>
      <c r="U164" s="194"/>
      <c r="V164" s="194"/>
      <c r="W164" s="194"/>
      <c r="X164" s="194"/>
      <c r="Y164" s="194"/>
    </row>
    <row r="165" spans="1:25" ht="14.25" customHeight="1" x14ac:dyDescent="0.2">
      <c r="A165" s="159" t="s">
        <v>237</v>
      </c>
      <c r="B165" s="158" t="s">
        <v>325</v>
      </c>
      <c r="C165" s="95"/>
      <c r="D165" s="159" t="s">
        <v>703</v>
      </c>
      <c r="E165" s="96" t="s">
        <v>1146</v>
      </c>
      <c r="F165" s="158"/>
      <c r="G165" s="94">
        <v>240</v>
      </c>
      <c r="H165" s="98" t="s">
        <v>1556</v>
      </c>
      <c r="I165" s="158" t="s">
        <v>1657</v>
      </c>
      <c r="J165" s="163">
        <v>50</v>
      </c>
      <c r="K165" s="94">
        <f t="shared" si="2"/>
        <v>4.8</v>
      </c>
      <c r="L165" s="94">
        <v>3</v>
      </c>
      <c r="M165" s="94">
        <v>12</v>
      </c>
      <c r="N165" s="94">
        <v>0.9</v>
      </c>
      <c r="O165" s="94">
        <v>0.1</v>
      </c>
      <c r="P165" s="94">
        <v>2.6</v>
      </c>
      <c r="Q165" s="94">
        <v>2.1</v>
      </c>
      <c r="R165" s="94">
        <v>0</v>
      </c>
      <c r="S165" s="94" t="s">
        <v>1795</v>
      </c>
      <c r="T165" s="96" t="s">
        <v>1146</v>
      </c>
      <c r="U165" s="194"/>
      <c r="V165" s="194"/>
      <c r="W165" s="194"/>
      <c r="X165" s="194"/>
      <c r="Y165" s="194"/>
    </row>
    <row r="166" spans="1:25" ht="14.25" customHeight="1" x14ac:dyDescent="0.2">
      <c r="A166" s="159" t="s">
        <v>194</v>
      </c>
      <c r="B166" s="158" t="s">
        <v>326</v>
      </c>
      <c r="C166" s="95"/>
      <c r="D166" s="159" t="s">
        <v>704</v>
      </c>
      <c r="E166" s="96" t="s">
        <v>1147</v>
      </c>
      <c r="F166" s="158" t="s">
        <v>1448</v>
      </c>
      <c r="G166" s="94">
        <v>39</v>
      </c>
      <c r="H166" s="98" t="s">
        <v>1556</v>
      </c>
      <c r="I166" s="158" t="s">
        <v>1580</v>
      </c>
      <c r="J166" s="163">
        <v>200</v>
      </c>
      <c r="K166" s="94">
        <f t="shared" si="2"/>
        <v>0.19</v>
      </c>
      <c r="L166" s="94">
        <v>4</v>
      </c>
      <c r="M166" s="94">
        <v>37</v>
      </c>
      <c r="N166" s="94">
        <v>3.7</v>
      </c>
      <c r="O166" s="94">
        <v>1.5</v>
      </c>
      <c r="P166" s="94">
        <v>2.2999999999999998</v>
      </c>
      <c r="Q166" s="94">
        <v>2.2999999999999998</v>
      </c>
      <c r="R166" s="94">
        <v>0</v>
      </c>
      <c r="S166" s="94" t="s">
        <v>1795</v>
      </c>
      <c r="T166" s="96" t="s">
        <v>1147</v>
      </c>
      <c r="U166" s="194"/>
      <c r="V166" s="194"/>
      <c r="W166" s="194"/>
      <c r="X166" s="194"/>
      <c r="Y166" s="194"/>
    </row>
    <row r="167" spans="1:25" ht="14.25" customHeight="1" x14ac:dyDescent="0.2">
      <c r="A167" s="159" t="s">
        <v>195</v>
      </c>
      <c r="B167" s="158" t="s">
        <v>327</v>
      </c>
      <c r="C167" s="95"/>
      <c r="D167" s="159"/>
      <c r="E167" s="96" t="s">
        <v>1148</v>
      </c>
      <c r="F167" s="158"/>
      <c r="G167" s="94">
        <v>270</v>
      </c>
      <c r="H167" s="98" t="s">
        <v>1556</v>
      </c>
      <c r="I167" s="158" t="s">
        <v>464</v>
      </c>
      <c r="J167" s="163">
        <v>100</v>
      </c>
      <c r="K167" s="94">
        <f t="shared" si="2"/>
        <v>2.7</v>
      </c>
      <c r="L167" s="94">
        <v>0</v>
      </c>
      <c r="M167" s="94">
        <v>38</v>
      </c>
      <c r="N167" s="94">
        <v>4.8</v>
      </c>
      <c r="O167" s="94">
        <v>0.5</v>
      </c>
      <c r="P167" s="94">
        <v>6.3</v>
      </c>
      <c r="Q167" s="94">
        <v>5.9</v>
      </c>
      <c r="R167" s="94">
        <v>0</v>
      </c>
      <c r="S167" s="94" t="s">
        <v>1795</v>
      </c>
      <c r="T167" s="96" t="s">
        <v>1148</v>
      </c>
      <c r="U167" s="194"/>
      <c r="V167" s="194"/>
      <c r="W167" s="194"/>
      <c r="X167" s="194"/>
      <c r="Y167" s="194"/>
    </row>
    <row r="168" spans="1:25" ht="14.25" customHeight="1" x14ac:dyDescent="0.2">
      <c r="A168" s="159" t="s">
        <v>1845</v>
      </c>
      <c r="B168" s="158" t="s">
        <v>705</v>
      </c>
      <c r="C168" s="95"/>
      <c r="D168" s="159"/>
      <c r="E168" s="96" t="s">
        <v>1149</v>
      </c>
      <c r="F168" s="158"/>
      <c r="G168" s="94">
        <v>194</v>
      </c>
      <c r="H168" s="98" t="s">
        <v>1556</v>
      </c>
      <c r="I168" s="158" t="s">
        <v>1648</v>
      </c>
      <c r="J168" s="163">
        <v>20</v>
      </c>
      <c r="K168" s="94">
        <f t="shared" si="2"/>
        <v>9.6999999999999993</v>
      </c>
      <c r="L168" s="94">
        <v>10</v>
      </c>
      <c r="M168" s="94">
        <v>24</v>
      </c>
      <c r="N168" s="94">
        <v>0.7</v>
      </c>
      <c r="O168" s="94">
        <v>0.1</v>
      </c>
      <c r="P168" s="94">
        <v>6</v>
      </c>
      <c r="Q168" s="94">
        <v>2.5</v>
      </c>
      <c r="R168" s="94">
        <v>0</v>
      </c>
      <c r="S168" s="94" t="s">
        <v>1795</v>
      </c>
      <c r="T168" s="96" t="s">
        <v>1149</v>
      </c>
      <c r="U168" s="194"/>
      <c r="V168" s="194"/>
      <c r="W168" s="194"/>
      <c r="X168" s="194"/>
      <c r="Y168" s="194"/>
    </row>
    <row r="169" spans="1:25" ht="14.25" customHeight="1" x14ac:dyDescent="0.2">
      <c r="A169" s="159" t="s">
        <v>196</v>
      </c>
      <c r="B169" s="158" t="s">
        <v>328</v>
      </c>
      <c r="C169" s="95"/>
      <c r="D169" s="159" t="s">
        <v>706</v>
      </c>
      <c r="E169" s="96" t="s">
        <v>1150</v>
      </c>
      <c r="F169" s="158" t="s">
        <v>1448</v>
      </c>
      <c r="G169" s="94">
        <v>208</v>
      </c>
      <c r="H169" s="98" t="s">
        <v>1562</v>
      </c>
      <c r="I169" s="158" t="s">
        <v>1658</v>
      </c>
      <c r="J169" s="163">
        <v>330</v>
      </c>
      <c r="K169" s="94">
        <f t="shared" si="2"/>
        <v>0.63</v>
      </c>
      <c r="L169" s="94">
        <v>2</v>
      </c>
      <c r="M169" s="94">
        <v>12</v>
      </c>
      <c r="N169" s="94">
        <v>0.6</v>
      </c>
      <c r="O169" s="94">
        <v>0.1</v>
      </c>
      <c r="P169" s="94">
        <v>2.8</v>
      </c>
      <c r="Q169" s="94">
        <v>1.1000000000000001</v>
      </c>
      <c r="R169" s="94">
        <v>0</v>
      </c>
      <c r="S169" s="94" t="s">
        <v>1795</v>
      </c>
      <c r="T169" s="96" t="s">
        <v>1150</v>
      </c>
      <c r="U169" s="194"/>
      <c r="V169" s="194"/>
      <c r="W169" s="194"/>
      <c r="X169" s="194"/>
      <c r="Y169" s="194"/>
    </row>
    <row r="170" spans="1:25" ht="14.25" customHeight="1" x14ac:dyDescent="0.2">
      <c r="A170" s="159" t="s">
        <v>197</v>
      </c>
      <c r="B170" s="158" t="s">
        <v>329</v>
      </c>
      <c r="C170" s="95"/>
      <c r="D170" s="159" t="s">
        <v>707</v>
      </c>
      <c r="E170" s="96" t="s">
        <v>1151</v>
      </c>
      <c r="F170" s="158"/>
      <c r="G170" s="94">
        <v>144</v>
      </c>
      <c r="H170" s="98" t="s">
        <v>1562</v>
      </c>
      <c r="I170" s="158" t="s">
        <v>1659</v>
      </c>
      <c r="J170" s="163">
        <v>90</v>
      </c>
      <c r="K170" s="94">
        <f t="shared" si="2"/>
        <v>1.6</v>
      </c>
      <c r="L170" s="94">
        <v>10</v>
      </c>
      <c r="M170" s="94">
        <v>14</v>
      </c>
      <c r="N170" s="94">
        <v>1</v>
      </c>
      <c r="O170" s="94">
        <v>0.2</v>
      </c>
      <c r="P170" s="94">
        <v>2.7</v>
      </c>
      <c r="Q170" s="94">
        <v>1.8</v>
      </c>
      <c r="R170" s="94">
        <v>0</v>
      </c>
      <c r="S170" s="94" t="s">
        <v>1795</v>
      </c>
      <c r="T170" s="96" t="s">
        <v>1151</v>
      </c>
      <c r="U170" s="194"/>
      <c r="V170" s="194"/>
      <c r="W170" s="194"/>
      <c r="X170" s="194"/>
      <c r="Y170" s="194"/>
    </row>
    <row r="171" spans="1:25" ht="14.25" customHeight="1" x14ac:dyDescent="0.2">
      <c r="A171" s="159" t="s">
        <v>198</v>
      </c>
      <c r="B171" s="158" t="s">
        <v>330</v>
      </c>
      <c r="C171" s="95"/>
      <c r="D171" s="159" t="s">
        <v>708</v>
      </c>
      <c r="E171" s="96" t="s">
        <v>1152</v>
      </c>
      <c r="F171" s="158"/>
      <c r="G171" s="94">
        <v>210</v>
      </c>
      <c r="H171" s="98" t="s">
        <v>1562</v>
      </c>
      <c r="I171" s="158" t="s">
        <v>1660</v>
      </c>
      <c r="J171" s="163">
        <v>220</v>
      </c>
      <c r="K171" s="94">
        <f t="shared" si="2"/>
        <v>0.95</v>
      </c>
      <c r="L171" s="94">
        <v>6</v>
      </c>
      <c r="M171" s="94">
        <v>16</v>
      </c>
      <c r="N171" s="94">
        <v>1.4</v>
      </c>
      <c r="O171" s="94">
        <v>0.1</v>
      </c>
      <c r="P171" s="94">
        <v>3.3</v>
      </c>
      <c r="Q171" s="94">
        <v>1.9</v>
      </c>
      <c r="R171" s="94">
        <v>0</v>
      </c>
      <c r="S171" s="94" t="s">
        <v>1795</v>
      </c>
      <c r="T171" s="96" t="s">
        <v>1152</v>
      </c>
      <c r="U171" s="194"/>
      <c r="V171" s="194"/>
      <c r="W171" s="194"/>
      <c r="X171" s="194"/>
      <c r="Y171" s="194"/>
    </row>
    <row r="172" spans="1:25" ht="14.25" customHeight="1" x14ac:dyDescent="0.2">
      <c r="A172" s="159" t="s">
        <v>199</v>
      </c>
      <c r="B172" s="158" t="s">
        <v>331</v>
      </c>
      <c r="C172" s="95"/>
      <c r="D172" s="159" t="s">
        <v>709</v>
      </c>
      <c r="E172" s="96" t="s">
        <v>1153</v>
      </c>
      <c r="F172" s="158" t="s">
        <v>1448</v>
      </c>
      <c r="G172" s="94">
        <v>210</v>
      </c>
      <c r="H172" s="98" t="s">
        <v>1562</v>
      </c>
      <c r="I172" s="158" t="s">
        <v>1660</v>
      </c>
      <c r="J172" s="163">
        <v>220</v>
      </c>
      <c r="K172" s="94">
        <f t="shared" si="2"/>
        <v>0.95</v>
      </c>
      <c r="L172" s="94">
        <v>6</v>
      </c>
      <c r="M172" s="94">
        <v>16</v>
      </c>
      <c r="N172" s="94">
        <v>1.2</v>
      </c>
      <c r="O172" s="94">
        <v>0.2</v>
      </c>
      <c r="P172" s="94">
        <v>3.2</v>
      </c>
      <c r="Q172" s="94">
        <v>2</v>
      </c>
      <c r="R172" s="94">
        <v>0</v>
      </c>
      <c r="S172" s="94" t="s">
        <v>1795</v>
      </c>
      <c r="T172" s="96" t="s">
        <v>1153</v>
      </c>
      <c r="U172" s="194"/>
      <c r="V172" s="194"/>
      <c r="W172" s="194"/>
      <c r="X172" s="194"/>
      <c r="Y172" s="194"/>
    </row>
    <row r="173" spans="1:25" ht="14.25" customHeight="1" x14ac:dyDescent="0.2">
      <c r="A173" s="159" t="s">
        <v>200</v>
      </c>
      <c r="B173" s="158" t="s">
        <v>332</v>
      </c>
      <c r="C173" s="95"/>
      <c r="D173" s="159"/>
      <c r="E173" s="96" t="s">
        <v>465</v>
      </c>
      <c r="F173" s="158"/>
      <c r="G173" s="94">
        <v>1944</v>
      </c>
      <c r="H173" s="98" t="s">
        <v>1557</v>
      </c>
      <c r="I173" s="158" t="s">
        <v>1661</v>
      </c>
      <c r="J173" s="163">
        <v>1000</v>
      </c>
      <c r="K173" s="94">
        <f t="shared" si="2"/>
        <v>1.94</v>
      </c>
      <c r="L173" s="94">
        <v>20</v>
      </c>
      <c r="M173" s="94">
        <v>66</v>
      </c>
      <c r="N173" s="94">
        <v>1.9</v>
      </c>
      <c r="O173" s="94">
        <v>0.1</v>
      </c>
      <c r="P173" s="94">
        <v>15.5</v>
      </c>
      <c r="Q173" s="94">
        <v>2</v>
      </c>
      <c r="R173" s="94">
        <v>0.1</v>
      </c>
      <c r="S173" s="94" t="s">
        <v>1795</v>
      </c>
      <c r="T173" s="96" t="s">
        <v>465</v>
      </c>
      <c r="U173" s="194"/>
      <c r="V173" s="194"/>
      <c r="W173" s="194"/>
      <c r="X173" s="194"/>
      <c r="Y173" s="194"/>
    </row>
    <row r="174" spans="1:25" ht="14.25" customHeight="1" x14ac:dyDescent="0.2">
      <c r="A174" s="157" t="s">
        <v>1846</v>
      </c>
      <c r="B174" s="94" t="s">
        <v>710</v>
      </c>
      <c r="D174" s="94" t="s">
        <v>711</v>
      </c>
      <c r="E174" s="96" t="s">
        <v>1154</v>
      </c>
      <c r="F174" s="158" t="s">
        <v>1457</v>
      </c>
      <c r="G174" s="94">
        <v>119</v>
      </c>
      <c r="H174" s="98" t="s">
        <v>1556</v>
      </c>
      <c r="I174" s="94" t="s">
        <v>1577</v>
      </c>
      <c r="J174" s="163">
        <v>150</v>
      </c>
      <c r="K174" s="94">
        <f t="shared" si="2"/>
        <v>0.79</v>
      </c>
      <c r="L174" s="94">
        <v>0</v>
      </c>
      <c r="M174" s="94">
        <v>66</v>
      </c>
      <c r="N174" s="94">
        <v>1.3</v>
      </c>
      <c r="O174" s="94">
        <v>0.1</v>
      </c>
      <c r="P174" s="94">
        <v>16.100000000000001</v>
      </c>
      <c r="Q174" s="94">
        <v>2.2999999999999998</v>
      </c>
      <c r="R174" s="94">
        <v>0</v>
      </c>
      <c r="S174" s="94" t="s">
        <v>1795</v>
      </c>
      <c r="T174" s="96" t="s">
        <v>1154</v>
      </c>
      <c r="U174" s="194"/>
      <c r="V174" s="194"/>
      <c r="W174" s="194"/>
      <c r="X174" s="194"/>
      <c r="Y174" s="194"/>
    </row>
    <row r="175" spans="1:25" ht="14.25" customHeight="1" x14ac:dyDescent="0.2">
      <c r="A175" s="159" t="s">
        <v>1847</v>
      </c>
      <c r="B175" s="158" t="s">
        <v>466</v>
      </c>
      <c r="C175" s="95"/>
      <c r="D175" s="159"/>
      <c r="E175" s="96" t="s">
        <v>466</v>
      </c>
      <c r="F175" s="158"/>
      <c r="G175" s="94">
        <v>1620</v>
      </c>
      <c r="H175" s="98" t="s">
        <v>1556</v>
      </c>
      <c r="I175" s="158" t="s">
        <v>1662</v>
      </c>
      <c r="J175" s="163">
        <v>50</v>
      </c>
      <c r="K175" s="94">
        <f t="shared" si="2"/>
        <v>32.4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 t="s">
        <v>1795</v>
      </c>
      <c r="T175" s="96" t="s">
        <v>466</v>
      </c>
      <c r="U175" s="194"/>
      <c r="V175" s="194"/>
      <c r="W175" s="194"/>
      <c r="X175" s="194"/>
      <c r="Y175" s="194"/>
    </row>
    <row r="176" spans="1:25" ht="14.25" customHeight="1" x14ac:dyDescent="0.2">
      <c r="A176" s="159" t="s">
        <v>1848</v>
      </c>
      <c r="B176" s="158" t="s">
        <v>712</v>
      </c>
      <c r="C176" s="95"/>
      <c r="D176" s="159" t="s">
        <v>713</v>
      </c>
      <c r="E176" s="96" t="s">
        <v>1155</v>
      </c>
      <c r="F176" s="158" t="s">
        <v>1448</v>
      </c>
      <c r="G176" s="94">
        <v>234</v>
      </c>
      <c r="H176" s="98" t="s">
        <v>1556</v>
      </c>
      <c r="I176" s="158" t="s">
        <v>1663</v>
      </c>
      <c r="J176" s="163">
        <v>20</v>
      </c>
      <c r="K176" s="94">
        <f t="shared" si="2"/>
        <v>11.7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 t="s">
        <v>1795</v>
      </c>
      <c r="T176" s="96" t="s">
        <v>1155</v>
      </c>
      <c r="U176" s="194"/>
      <c r="V176" s="194"/>
      <c r="W176" s="194"/>
      <c r="X176" s="194"/>
      <c r="Y176" s="194"/>
    </row>
    <row r="177" spans="1:25" ht="14.25" customHeight="1" x14ac:dyDescent="0.2">
      <c r="A177" s="159" t="s">
        <v>201</v>
      </c>
      <c r="B177" s="158" t="s">
        <v>333</v>
      </c>
      <c r="C177" s="95"/>
      <c r="D177" s="159"/>
      <c r="E177" s="96" t="s">
        <v>1156</v>
      </c>
      <c r="F177" s="158"/>
      <c r="G177" s="94">
        <v>194</v>
      </c>
      <c r="H177" s="98" t="s">
        <v>451</v>
      </c>
      <c r="I177" s="158" t="s">
        <v>1580</v>
      </c>
      <c r="J177" s="163">
        <v>200</v>
      </c>
      <c r="K177" s="94">
        <f t="shared" si="2"/>
        <v>0.97</v>
      </c>
      <c r="L177" s="94">
        <v>30</v>
      </c>
      <c r="M177" s="94">
        <v>187</v>
      </c>
      <c r="N177" s="94">
        <v>2.5</v>
      </c>
      <c r="O177" s="94">
        <v>18.7</v>
      </c>
      <c r="P177" s="94">
        <v>6.2</v>
      </c>
      <c r="Q177" s="94">
        <v>5.3</v>
      </c>
      <c r="R177" s="94">
        <v>0</v>
      </c>
      <c r="S177" s="94" t="s">
        <v>1795</v>
      </c>
      <c r="T177" s="96" t="s">
        <v>1156</v>
      </c>
      <c r="U177" s="194"/>
      <c r="V177" s="194"/>
      <c r="W177" s="194"/>
      <c r="X177" s="194"/>
      <c r="Y177" s="194"/>
    </row>
    <row r="178" spans="1:25" ht="14.25" customHeight="1" x14ac:dyDescent="0.2">
      <c r="A178" s="157" t="s">
        <v>1849</v>
      </c>
      <c r="B178" s="94" t="s">
        <v>714</v>
      </c>
      <c r="E178" s="96" t="s">
        <v>2166</v>
      </c>
      <c r="F178" s="158" t="e">
        <v>#N/A</v>
      </c>
      <c r="G178" s="94">
        <v>626</v>
      </c>
      <c r="H178" s="98" t="s">
        <v>1564</v>
      </c>
      <c r="I178" s="94" t="s">
        <v>1664</v>
      </c>
      <c r="J178" s="163">
        <v>290</v>
      </c>
      <c r="K178" s="94">
        <f t="shared" si="2"/>
        <v>2.15</v>
      </c>
      <c r="L178" s="94">
        <v>2</v>
      </c>
      <c r="M178" s="94">
        <v>34</v>
      </c>
      <c r="N178" s="94">
        <v>0.9</v>
      </c>
      <c r="O178" s="94">
        <v>0.1</v>
      </c>
      <c r="P178" s="94">
        <v>8.5</v>
      </c>
      <c r="Q178" s="94">
        <v>1.4</v>
      </c>
      <c r="R178" s="94">
        <v>0</v>
      </c>
      <c r="S178" s="94" t="s">
        <v>1795</v>
      </c>
      <c r="T178" s="96" t="s">
        <v>1157</v>
      </c>
      <c r="U178" s="194"/>
      <c r="V178" s="194"/>
      <c r="W178" s="194"/>
      <c r="X178" s="194"/>
      <c r="Y178" s="194"/>
    </row>
    <row r="179" spans="1:25" ht="14.25" customHeight="1" x14ac:dyDescent="0.2">
      <c r="A179" s="157" t="s">
        <v>1850</v>
      </c>
      <c r="B179" s="94" t="s">
        <v>714</v>
      </c>
      <c r="D179" s="94" t="s">
        <v>715</v>
      </c>
      <c r="E179" s="96" t="s">
        <v>1158</v>
      </c>
      <c r="F179" s="158" t="s">
        <v>1458</v>
      </c>
      <c r="G179" s="94">
        <v>572</v>
      </c>
      <c r="H179" s="98" t="s">
        <v>1564</v>
      </c>
      <c r="I179" s="94" t="s">
        <v>457</v>
      </c>
      <c r="J179" s="163">
        <v>500</v>
      </c>
      <c r="K179" s="94">
        <f t="shared" si="2"/>
        <v>1.1399999999999999</v>
      </c>
      <c r="L179" s="94">
        <v>0</v>
      </c>
      <c r="M179" s="94">
        <v>34</v>
      </c>
      <c r="N179" s="94">
        <v>0.9</v>
      </c>
      <c r="O179" s="94">
        <v>0.1</v>
      </c>
      <c r="P179" s="94">
        <v>8.5</v>
      </c>
      <c r="Q179" s="94">
        <v>1.4</v>
      </c>
      <c r="R179" s="94">
        <v>0</v>
      </c>
      <c r="S179" s="94" t="s">
        <v>1795</v>
      </c>
      <c r="T179" s="96" t="s">
        <v>1158</v>
      </c>
      <c r="U179" s="194"/>
      <c r="V179" s="194"/>
      <c r="W179" s="194"/>
      <c r="X179" s="194"/>
      <c r="Y179" s="194"/>
    </row>
    <row r="180" spans="1:25" ht="14.25" customHeight="1" x14ac:dyDescent="0.2">
      <c r="A180" s="159" t="s">
        <v>202</v>
      </c>
      <c r="B180" s="158" t="s">
        <v>334</v>
      </c>
      <c r="C180" s="95"/>
      <c r="D180" s="159" t="s">
        <v>716</v>
      </c>
      <c r="E180" s="96" t="s">
        <v>1159</v>
      </c>
      <c r="F180" s="158" t="s">
        <v>1459</v>
      </c>
      <c r="G180" s="94">
        <v>680</v>
      </c>
      <c r="H180" s="98" t="s">
        <v>1564</v>
      </c>
      <c r="I180" s="158" t="s">
        <v>1665</v>
      </c>
      <c r="J180" s="163">
        <v>845</v>
      </c>
      <c r="K180" s="94">
        <f t="shared" si="2"/>
        <v>0.8</v>
      </c>
      <c r="L180" s="94">
        <v>0</v>
      </c>
      <c r="M180" s="94">
        <v>251</v>
      </c>
      <c r="N180" s="94">
        <v>0.5</v>
      </c>
      <c r="O180" s="94">
        <v>0</v>
      </c>
      <c r="P180" s="94">
        <v>62.2</v>
      </c>
      <c r="Q180" s="94">
        <v>0</v>
      </c>
      <c r="R180" s="94">
        <v>0</v>
      </c>
      <c r="S180" s="94" t="s">
        <v>1796</v>
      </c>
      <c r="T180" s="96" t="s">
        <v>1159</v>
      </c>
      <c r="U180" s="194"/>
      <c r="V180" s="194"/>
      <c r="W180" s="194"/>
      <c r="X180" s="194"/>
      <c r="Y180" s="194"/>
    </row>
    <row r="181" spans="1:25" ht="14.25" customHeight="1" x14ac:dyDescent="0.2">
      <c r="A181" s="159" t="s">
        <v>717</v>
      </c>
      <c r="B181" s="158" t="s">
        <v>1785</v>
      </c>
      <c r="D181" s="94" t="s">
        <v>718</v>
      </c>
      <c r="E181" s="96" t="s">
        <v>1160</v>
      </c>
      <c r="F181" s="158" t="s">
        <v>1423</v>
      </c>
      <c r="G181" s="94">
        <v>477</v>
      </c>
      <c r="H181" s="98" t="s">
        <v>1564</v>
      </c>
      <c r="I181" s="94" t="s">
        <v>457</v>
      </c>
      <c r="J181" s="163">
        <v>500</v>
      </c>
      <c r="K181" s="94">
        <f t="shared" ref="K181:K240" si="3">ROUNDDOWN(G181/J181,2)</f>
        <v>0.95</v>
      </c>
      <c r="L181" s="94">
        <v>0</v>
      </c>
      <c r="M181" s="94">
        <v>49</v>
      </c>
      <c r="N181" s="94">
        <v>0.5</v>
      </c>
      <c r="O181" s="94">
        <v>0.1</v>
      </c>
      <c r="P181" s="94">
        <v>12.9</v>
      </c>
      <c r="Q181" s="94">
        <v>3.3</v>
      </c>
      <c r="R181" s="94">
        <v>0</v>
      </c>
      <c r="S181" s="94" t="s">
        <v>1795</v>
      </c>
      <c r="T181" s="96" t="s">
        <v>1160</v>
      </c>
      <c r="U181" s="194"/>
      <c r="V181" s="194"/>
      <c r="W181" s="194"/>
      <c r="X181" s="194"/>
      <c r="Y181" s="194"/>
    </row>
    <row r="182" spans="1:25" ht="14.25" customHeight="1" x14ac:dyDescent="0.2">
      <c r="A182" s="159" t="s">
        <v>1851</v>
      </c>
      <c r="B182" s="158" t="s">
        <v>719</v>
      </c>
      <c r="E182" s="94" t="s">
        <v>2167</v>
      </c>
      <c r="F182" s="158" t="s">
        <v>1460</v>
      </c>
      <c r="G182" s="94">
        <v>1058</v>
      </c>
      <c r="H182" s="98" t="s">
        <v>1564</v>
      </c>
      <c r="I182" s="94" t="s">
        <v>1666</v>
      </c>
      <c r="J182" s="163">
        <v>700</v>
      </c>
      <c r="K182" s="94">
        <f t="shared" si="3"/>
        <v>1.51</v>
      </c>
      <c r="L182" s="94">
        <v>25</v>
      </c>
      <c r="M182" s="94">
        <v>54</v>
      </c>
      <c r="N182" s="94">
        <v>1</v>
      </c>
      <c r="O182" s="94">
        <v>0.1</v>
      </c>
      <c r="P182" s="94">
        <v>14.9</v>
      </c>
      <c r="Q182" s="94">
        <v>2.5</v>
      </c>
      <c r="R182" s="94">
        <v>9.9</v>
      </c>
      <c r="S182" s="94" t="s">
        <v>1796</v>
      </c>
      <c r="T182" s="94" t="s">
        <v>1161</v>
      </c>
      <c r="U182" s="194"/>
      <c r="V182" s="194"/>
      <c r="W182" s="194"/>
      <c r="X182" s="194"/>
      <c r="Y182" s="194"/>
    </row>
    <row r="183" spans="1:25" ht="14.25" customHeight="1" x14ac:dyDescent="0.2">
      <c r="A183" s="159" t="s">
        <v>1852</v>
      </c>
      <c r="B183" s="158" t="s">
        <v>719</v>
      </c>
      <c r="D183" s="98" t="e">
        <v>#N/A</v>
      </c>
      <c r="E183" s="94" t="s">
        <v>2168</v>
      </c>
      <c r="F183" s="158" t="s">
        <v>1461</v>
      </c>
      <c r="G183" s="94">
        <v>1026</v>
      </c>
      <c r="H183" s="98" t="s">
        <v>1564</v>
      </c>
      <c r="I183" s="94" t="s">
        <v>1667</v>
      </c>
      <c r="J183" s="163">
        <v>1000</v>
      </c>
      <c r="K183" s="94">
        <f t="shared" si="3"/>
        <v>1.02</v>
      </c>
      <c r="L183" s="94">
        <v>25</v>
      </c>
      <c r="M183" s="94">
        <v>96</v>
      </c>
      <c r="N183" s="94">
        <v>1.5</v>
      </c>
      <c r="O183" s="94">
        <v>0.6</v>
      </c>
      <c r="P183" s="94">
        <v>21.1</v>
      </c>
      <c r="Q183" s="94">
        <v>2.5</v>
      </c>
      <c r="R183" s="94">
        <v>7.6</v>
      </c>
      <c r="S183" s="94" t="s">
        <v>1795</v>
      </c>
      <c r="T183" s="94" t="s">
        <v>1162</v>
      </c>
      <c r="U183" s="194"/>
      <c r="V183" s="194"/>
      <c r="W183" s="194"/>
      <c r="X183" s="194"/>
      <c r="Y183" s="194"/>
    </row>
    <row r="184" spans="1:25" ht="14.25" customHeight="1" x14ac:dyDescent="0.2">
      <c r="A184" s="157" t="s">
        <v>1853</v>
      </c>
      <c r="B184" s="94" t="s">
        <v>720</v>
      </c>
      <c r="D184" s="94" t="s">
        <v>721</v>
      </c>
      <c r="E184" s="96" t="s">
        <v>2169</v>
      </c>
      <c r="F184" s="158" t="s">
        <v>1462</v>
      </c>
      <c r="G184" s="94">
        <v>705</v>
      </c>
      <c r="H184" s="98" t="s">
        <v>1564</v>
      </c>
      <c r="I184" s="94" t="s">
        <v>1668</v>
      </c>
      <c r="J184" s="163">
        <v>320</v>
      </c>
      <c r="K184" s="94">
        <f t="shared" si="3"/>
        <v>2.2000000000000002</v>
      </c>
      <c r="L184" s="94">
        <v>0</v>
      </c>
      <c r="M184" s="94">
        <v>41</v>
      </c>
      <c r="N184" s="94">
        <v>1.2</v>
      </c>
      <c r="O184" s="94">
        <v>0.5</v>
      </c>
      <c r="P184" s="94">
        <v>8</v>
      </c>
      <c r="Q184" s="94">
        <v>0</v>
      </c>
      <c r="R184" s="94">
        <v>15.2</v>
      </c>
      <c r="S184" s="94" t="s">
        <v>1796</v>
      </c>
      <c r="T184" s="96" t="s">
        <v>1163</v>
      </c>
      <c r="U184" s="194"/>
      <c r="V184" s="194"/>
      <c r="W184" s="194"/>
      <c r="X184" s="194"/>
      <c r="Y184" s="194"/>
    </row>
    <row r="185" spans="1:25" ht="14.25" customHeight="1" x14ac:dyDescent="0.2">
      <c r="A185" s="159" t="s">
        <v>203</v>
      </c>
      <c r="B185" s="158" t="s">
        <v>335</v>
      </c>
      <c r="C185" s="95"/>
      <c r="D185" s="159" t="s">
        <v>722</v>
      </c>
      <c r="E185" s="96" t="s">
        <v>1164</v>
      </c>
      <c r="F185" s="158" t="s">
        <v>1443</v>
      </c>
      <c r="G185" s="94">
        <v>275</v>
      </c>
      <c r="H185" s="98" t="s">
        <v>452</v>
      </c>
      <c r="I185" s="158" t="s">
        <v>1669</v>
      </c>
      <c r="J185" s="163">
        <v>480</v>
      </c>
      <c r="K185" s="94">
        <f t="shared" si="3"/>
        <v>0.56999999999999995</v>
      </c>
      <c r="L185" s="94">
        <v>0</v>
      </c>
      <c r="M185" s="94">
        <v>64</v>
      </c>
      <c r="N185" s="94">
        <v>0.5</v>
      </c>
      <c r="O185" s="94">
        <v>0.1</v>
      </c>
      <c r="P185" s="94">
        <v>15.3</v>
      </c>
      <c r="Q185" s="94">
        <v>0.5</v>
      </c>
      <c r="R185" s="94">
        <v>0</v>
      </c>
      <c r="S185" s="94" t="s">
        <v>1795</v>
      </c>
      <c r="T185" s="96" t="s">
        <v>1164</v>
      </c>
      <c r="U185" s="194"/>
      <c r="V185" s="194"/>
      <c r="W185" s="194"/>
      <c r="X185" s="194"/>
      <c r="Y185" s="194"/>
    </row>
    <row r="186" spans="1:25" ht="14.25" customHeight="1" x14ac:dyDescent="0.2">
      <c r="A186" s="159" t="s">
        <v>204</v>
      </c>
      <c r="B186" s="158" t="s">
        <v>336</v>
      </c>
      <c r="C186" s="95"/>
      <c r="D186" s="159" t="s">
        <v>723</v>
      </c>
      <c r="E186" s="96" t="s">
        <v>1165</v>
      </c>
      <c r="F186" s="158"/>
      <c r="G186" s="94">
        <v>90</v>
      </c>
      <c r="H186" s="98" t="s">
        <v>1562</v>
      </c>
      <c r="I186" s="158" t="s">
        <v>1670</v>
      </c>
      <c r="J186" s="163">
        <v>120</v>
      </c>
      <c r="K186" s="94">
        <f t="shared" si="3"/>
        <v>0.75</v>
      </c>
      <c r="L186" s="94">
        <v>35</v>
      </c>
      <c r="M186" s="94">
        <v>46</v>
      </c>
      <c r="N186" s="94">
        <v>0.9</v>
      </c>
      <c r="O186" s="94">
        <v>0.1</v>
      </c>
      <c r="P186" s="94">
        <v>11.8</v>
      </c>
      <c r="Q186" s="94">
        <v>1</v>
      </c>
      <c r="R186" s="94">
        <v>0</v>
      </c>
      <c r="S186" s="94" t="s">
        <v>1795</v>
      </c>
      <c r="T186" s="96" t="s">
        <v>1165</v>
      </c>
      <c r="U186" s="194"/>
      <c r="V186" s="194"/>
      <c r="W186" s="194"/>
      <c r="X186" s="194"/>
      <c r="Y186" s="194"/>
    </row>
    <row r="187" spans="1:25" ht="14.25" customHeight="1" x14ac:dyDescent="0.2">
      <c r="A187" s="159" t="s">
        <v>205</v>
      </c>
      <c r="B187" s="158" t="s">
        <v>337</v>
      </c>
      <c r="C187" s="95"/>
      <c r="D187" s="159" t="s">
        <v>724</v>
      </c>
      <c r="E187" s="96" t="s">
        <v>2170</v>
      </c>
      <c r="F187" s="158" t="s">
        <v>1463</v>
      </c>
      <c r="G187" s="94">
        <v>227</v>
      </c>
      <c r="H187" s="98" t="s">
        <v>458</v>
      </c>
      <c r="I187" s="158" t="s">
        <v>1599</v>
      </c>
      <c r="J187" s="163">
        <v>1000</v>
      </c>
      <c r="K187" s="94">
        <f t="shared" si="3"/>
        <v>0.22</v>
      </c>
      <c r="L187" s="94">
        <v>0</v>
      </c>
      <c r="M187" s="94">
        <v>42</v>
      </c>
      <c r="N187" s="94">
        <v>0.7</v>
      </c>
      <c r="O187" s="94">
        <v>0.1</v>
      </c>
      <c r="P187" s="94">
        <v>10.7</v>
      </c>
      <c r="Q187" s="94">
        <v>0.2</v>
      </c>
      <c r="R187" s="94">
        <v>0</v>
      </c>
      <c r="S187" s="94" t="s">
        <v>1795</v>
      </c>
      <c r="T187" s="96" t="s">
        <v>1166</v>
      </c>
      <c r="U187" s="194"/>
      <c r="V187" s="194"/>
      <c r="W187" s="194"/>
      <c r="X187" s="194"/>
      <c r="Y187" s="194"/>
    </row>
    <row r="188" spans="1:25" ht="14.25" customHeight="1" x14ac:dyDescent="0.2">
      <c r="A188" s="159" t="s">
        <v>206</v>
      </c>
      <c r="B188" s="158" t="s">
        <v>338</v>
      </c>
      <c r="C188" s="95"/>
      <c r="D188" s="159" t="s">
        <v>725</v>
      </c>
      <c r="E188" s="96" t="s">
        <v>1167</v>
      </c>
      <c r="F188" s="158" t="s">
        <v>1464</v>
      </c>
      <c r="G188" s="94">
        <v>734</v>
      </c>
      <c r="H188" s="98" t="s">
        <v>1554</v>
      </c>
      <c r="I188" s="158" t="s">
        <v>1671</v>
      </c>
      <c r="J188" s="163">
        <v>600</v>
      </c>
      <c r="K188" s="94">
        <f t="shared" si="3"/>
        <v>1.22</v>
      </c>
      <c r="L188" s="94">
        <v>0</v>
      </c>
      <c r="M188" s="94">
        <v>264</v>
      </c>
      <c r="N188" s="94">
        <v>0.3</v>
      </c>
      <c r="O188" s="94">
        <v>0</v>
      </c>
      <c r="P188" s="94">
        <v>68.7</v>
      </c>
      <c r="Q188" s="94">
        <v>0.3</v>
      </c>
      <c r="R188" s="94">
        <v>0</v>
      </c>
      <c r="S188" s="94" t="s">
        <v>1796</v>
      </c>
      <c r="T188" s="96" t="s">
        <v>1167</v>
      </c>
      <c r="U188" s="194"/>
      <c r="V188" s="194"/>
      <c r="W188" s="194"/>
      <c r="X188" s="194"/>
      <c r="Y188" s="194"/>
    </row>
    <row r="189" spans="1:25" ht="14.25" customHeight="1" x14ac:dyDescent="0.2">
      <c r="A189" s="159" t="s">
        <v>207</v>
      </c>
      <c r="B189" s="158" t="s">
        <v>153</v>
      </c>
      <c r="C189" s="95"/>
      <c r="D189" s="159" t="s">
        <v>726</v>
      </c>
      <c r="E189" s="96" t="s">
        <v>1168</v>
      </c>
      <c r="F189" s="158" t="s">
        <v>1448</v>
      </c>
      <c r="G189" s="94">
        <v>69</v>
      </c>
      <c r="H189" s="98" t="s">
        <v>1562</v>
      </c>
      <c r="I189" s="158" t="s">
        <v>1672</v>
      </c>
      <c r="J189" s="163">
        <v>90</v>
      </c>
      <c r="K189" s="94">
        <f t="shared" si="3"/>
        <v>0.76</v>
      </c>
      <c r="L189" s="94">
        <v>15</v>
      </c>
      <c r="M189" s="94">
        <v>53</v>
      </c>
      <c r="N189" s="94">
        <v>1</v>
      </c>
      <c r="O189" s="94">
        <v>0.1</v>
      </c>
      <c r="P189" s="94">
        <v>13.5</v>
      </c>
      <c r="Q189" s="94">
        <v>2.5</v>
      </c>
      <c r="R189" s="94">
        <v>0</v>
      </c>
      <c r="S189" s="94" t="s">
        <v>1795</v>
      </c>
      <c r="T189" s="96" t="s">
        <v>1168</v>
      </c>
      <c r="U189" s="194"/>
      <c r="V189" s="194"/>
      <c r="W189" s="194"/>
      <c r="X189" s="194"/>
      <c r="Y189" s="194"/>
    </row>
    <row r="190" spans="1:25" ht="14.25" customHeight="1" x14ac:dyDescent="0.2">
      <c r="A190" s="167" t="s">
        <v>500</v>
      </c>
      <c r="B190" s="158" t="s">
        <v>339</v>
      </c>
      <c r="C190" s="95"/>
      <c r="D190" s="159" t="s">
        <v>727</v>
      </c>
      <c r="E190" s="96" t="s">
        <v>1169</v>
      </c>
      <c r="F190" s="158" t="s">
        <v>1448</v>
      </c>
      <c r="G190" s="94">
        <v>132</v>
      </c>
      <c r="H190" s="98" t="s">
        <v>1562</v>
      </c>
      <c r="I190" s="158" t="s">
        <v>1654</v>
      </c>
      <c r="J190" s="163">
        <v>250</v>
      </c>
      <c r="K190" s="94">
        <f t="shared" si="3"/>
        <v>0.52</v>
      </c>
      <c r="L190" s="94">
        <v>30</v>
      </c>
      <c r="M190" s="94">
        <v>38</v>
      </c>
      <c r="N190" s="94">
        <v>0.9</v>
      </c>
      <c r="O190" s="94">
        <v>0.1</v>
      </c>
      <c r="P190" s="94">
        <v>9.6</v>
      </c>
      <c r="Q190" s="94">
        <v>0.6</v>
      </c>
      <c r="R190" s="94">
        <v>0</v>
      </c>
      <c r="S190" s="94" t="s">
        <v>1795</v>
      </c>
      <c r="T190" s="96" t="s">
        <v>1169</v>
      </c>
      <c r="U190" s="194"/>
      <c r="V190" s="194"/>
      <c r="W190" s="194"/>
      <c r="X190" s="194"/>
      <c r="Y190" s="194"/>
    </row>
    <row r="191" spans="1:25" ht="14.25" customHeight="1" x14ac:dyDescent="0.2">
      <c r="A191" s="167" t="s">
        <v>501</v>
      </c>
      <c r="B191" s="158" t="s">
        <v>340</v>
      </c>
      <c r="C191" s="95"/>
      <c r="D191" s="159" t="s">
        <v>728</v>
      </c>
      <c r="E191" s="96" t="s">
        <v>1170</v>
      </c>
      <c r="F191" s="158" t="s">
        <v>1448</v>
      </c>
      <c r="G191" s="94">
        <v>132</v>
      </c>
      <c r="H191" s="98" t="s">
        <v>1562</v>
      </c>
      <c r="I191" s="158" t="s">
        <v>1654</v>
      </c>
      <c r="J191" s="163">
        <v>250</v>
      </c>
      <c r="K191" s="94">
        <f t="shared" si="3"/>
        <v>0.52</v>
      </c>
      <c r="L191" s="94">
        <v>30</v>
      </c>
      <c r="M191" s="94">
        <v>38</v>
      </c>
      <c r="N191" s="94">
        <v>0.9</v>
      </c>
      <c r="O191" s="94">
        <v>0.1</v>
      </c>
      <c r="P191" s="94">
        <v>9.6</v>
      </c>
      <c r="Q191" s="94">
        <v>0.6</v>
      </c>
      <c r="R191" s="94">
        <v>0</v>
      </c>
      <c r="S191" s="94" t="s">
        <v>1795</v>
      </c>
      <c r="T191" s="96" t="s">
        <v>1170</v>
      </c>
      <c r="U191" s="194"/>
      <c r="V191" s="194"/>
      <c r="W191" s="194"/>
      <c r="X191" s="194"/>
      <c r="Y191" s="194"/>
    </row>
    <row r="192" spans="1:25" ht="14.25" customHeight="1" x14ac:dyDescent="0.2">
      <c r="A192" s="159" t="s">
        <v>208</v>
      </c>
      <c r="B192" s="158" t="s">
        <v>341</v>
      </c>
      <c r="C192" s="95"/>
      <c r="D192" s="159"/>
      <c r="E192" s="96" t="s">
        <v>2171</v>
      </c>
      <c r="F192" s="158" t="s">
        <v>1463</v>
      </c>
      <c r="G192" s="94">
        <v>346</v>
      </c>
      <c r="H192" s="98" t="s">
        <v>458</v>
      </c>
      <c r="I192" s="158" t="s">
        <v>1599</v>
      </c>
      <c r="J192" s="163">
        <v>1000</v>
      </c>
      <c r="K192" s="94">
        <f t="shared" si="3"/>
        <v>0.34</v>
      </c>
      <c r="L192" s="94">
        <v>0</v>
      </c>
      <c r="M192" s="94">
        <v>35</v>
      </c>
      <c r="N192" s="94">
        <v>0.7</v>
      </c>
      <c r="O192" s="94">
        <v>0.1</v>
      </c>
      <c r="P192" s="94">
        <v>8.8000000000000007</v>
      </c>
      <c r="Q192" s="94">
        <v>0.2</v>
      </c>
      <c r="R192" s="94">
        <v>0</v>
      </c>
      <c r="S192" s="94" t="s">
        <v>1795</v>
      </c>
      <c r="T192" s="96" t="s">
        <v>1171</v>
      </c>
      <c r="U192" s="194"/>
      <c r="V192" s="194"/>
      <c r="W192" s="194"/>
      <c r="X192" s="194"/>
      <c r="Y192" s="194"/>
    </row>
    <row r="193" spans="1:25" ht="14.25" customHeight="1" x14ac:dyDescent="0.2">
      <c r="A193" s="159" t="s">
        <v>209</v>
      </c>
      <c r="B193" s="158" t="s">
        <v>342</v>
      </c>
      <c r="C193" s="95"/>
      <c r="D193" s="159" t="s">
        <v>729</v>
      </c>
      <c r="E193" s="96" t="s">
        <v>2172</v>
      </c>
      <c r="F193" s="158" t="s">
        <v>1443</v>
      </c>
      <c r="G193" s="94">
        <v>324</v>
      </c>
      <c r="H193" s="98" t="s">
        <v>452</v>
      </c>
      <c r="I193" s="158" t="s">
        <v>1673</v>
      </c>
      <c r="J193" s="163">
        <v>230</v>
      </c>
      <c r="K193" s="94">
        <f t="shared" si="3"/>
        <v>1.4</v>
      </c>
      <c r="L193" s="94">
        <v>15</v>
      </c>
      <c r="M193" s="94">
        <v>74</v>
      </c>
      <c r="N193" s="94">
        <v>0.6</v>
      </c>
      <c r="O193" s="94">
        <v>0.1</v>
      </c>
      <c r="P193" s="94">
        <v>17.600000000000001</v>
      </c>
      <c r="Q193" s="94">
        <v>1</v>
      </c>
      <c r="R193" s="94">
        <v>0</v>
      </c>
      <c r="S193" s="94" t="s">
        <v>1795</v>
      </c>
      <c r="T193" s="96" t="s">
        <v>1172</v>
      </c>
      <c r="U193" s="194"/>
      <c r="V193" s="194"/>
      <c r="W193" s="194"/>
      <c r="X193" s="194"/>
      <c r="Y193" s="194"/>
    </row>
    <row r="194" spans="1:25" ht="14.25" customHeight="1" x14ac:dyDescent="0.2">
      <c r="A194" s="159" t="s">
        <v>210</v>
      </c>
      <c r="B194" s="158" t="s">
        <v>343</v>
      </c>
      <c r="C194" s="95"/>
      <c r="D194" s="159"/>
      <c r="E194" s="96" t="s">
        <v>1173</v>
      </c>
      <c r="F194" s="158"/>
      <c r="G194" s="94">
        <v>2052</v>
      </c>
      <c r="H194" s="98" t="s">
        <v>1562</v>
      </c>
      <c r="I194" s="158" t="s">
        <v>1674</v>
      </c>
      <c r="J194" s="163">
        <v>4000</v>
      </c>
      <c r="K194" s="94">
        <f t="shared" si="3"/>
        <v>0.51</v>
      </c>
      <c r="L194" s="94">
        <v>40</v>
      </c>
      <c r="M194" s="94">
        <v>37</v>
      </c>
      <c r="N194" s="94">
        <v>0.6</v>
      </c>
      <c r="O194" s="94">
        <v>0.1</v>
      </c>
      <c r="P194" s="94">
        <v>9.5</v>
      </c>
      <c r="Q194" s="94">
        <v>0.3</v>
      </c>
      <c r="R194" s="94">
        <v>0</v>
      </c>
      <c r="S194" s="94" t="s">
        <v>1795</v>
      </c>
      <c r="T194" s="96" t="s">
        <v>1173</v>
      </c>
      <c r="U194" s="194"/>
      <c r="V194" s="194"/>
      <c r="W194" s="194"/>
      <c r="X194" s="194"/>
      <c r="Y194" s="194"/>
    </row>
    <row r="195" spans="1:25" ht="14.25" customHeight="1" x14ac:dyDescent="0.2">
      <c r="A195" s="167" t="s">
        <v>1854</v>
      </c>
      <c r="B195" s="158" t="s">
        <v>344</v>
      </c>
      <c r="C195" s="95"/>
      <c r="D195" s="159" t="s">
        <v>730</v>
      </c>
      <c r="E195" s="96" t="s">
        <v>2173</v>
      </c>
      <c r="F195" s="158" t="s">
        <v>1454</v>
      </c>
      <c r="G195" s="94">
        <v>342</v>
      </c>
      <c r="H195" s="98" t="s">
        <v>452</v>
      </c>
      <c r="I195" s="158" t="s">
        <v>1675</v>
      </c>
      <c r="J195" s="163">
        <v>480</v>
      </c>
      <c r="K195" s="94">
        <f t="shared" si="3"/>
        <v>0.71</v>
      </c>
      <c r="L195" s="94">
        <v>0</v>
      </c>
      <c r="M195" s="94">
        <v>85</v>
      </c>
      <c r="N195" s="94">
        <v>0.2</v>
      </c>
      <c r="O195" s="94">
        <v>0.1</v>
      </c>
      <c r="P195" s="94">
        <v>20.7</v>
      </c>
      <c r="Q195" s="94">
        <v>1</v>
      </c>
      <c r="R195" s="94">
        <v>0</v>
      </c>
      <c r="S195" s="94" t="s">
        <v>1795</v>
      </c>
      <c r="T195" s="96" t="s">
        <v>1174</v>
      </c>
      <c r="U195" s="194"/>
      <c r="V195" s="194"/>
      <c r="W195" s="194"/>
      <c r="X195" s="194"/>
      <c r="Y195" s="194"/>
    </row>
    <row r="196" spans="1:25" ht="14.25" customHeight="1" x14ac:dyDescent="0.2">
      <c r="A196" s="159" t="s">
        <v>211</v>
      </c>
      <c r="B196" s="158" t="s">
        <v>154</v>
      </c>
      <c r="C196" s="95"/>
      <c r="D196" s="159" t="s">
        <v>731</v>
      </c>
      <c r="E196" s="96" t="s">
        <v>1175</v>
      </c>
      <c r="F196" s="158"/>
      <c r="G196" s="94">
        <v>498</v>
      </c>
      <c r="H196" s="98" t="s">
        <v>458</v>
      </c>
      <c r="I196" s="158" t="s">
        <v>1676</v>
      </c>
      <c r="J196" s="163">
        <v>1200</v>
      </c>
      <c r="K196" s="94">
        <f t="shared" si="3"/>
        <v>0.41</v>
      </c>
      <c r="L196" s="94">
        <v>45</v>
      </c>
      <c r="M196" s="94">
        <v>51</v>
      </c>
      <c r="N196" s="94">
        <v>0.6</v>
      </c>
      <c r="O196" s="94">
        <v>0.1</v>
      </c>
      <c r="P196" s="94">
        <v>13.4</v>
      </c>
      <c r="Q196" s="94">
        <v>1.5</v>
      </c>
      <c r="R196" s="94">
        <v>0</v>
      </c>
      <c r="S196" s="94" t="s">
        <v>1795</v>
      </c>
      <c r="T196" s="96" t="s">
        <v>1175</v>
      </c>
      <c r="U196" s="194"/>
      <c r="V196" s="194"/>
      <c r="W196" s="194"/>
      <c r="X196" s="194"/>
      <c r="Y196" s="194"/>
    </row>
    <row r="197" spans="1:25" ht="14.25" customHeight="1" x14ac:dyDescent="0.2">
      <c r="A197" s="159" t="s">
        <v>212</v>
      </c>
      <c r="B197" s="158" t="s">
        <v>345</v>
      </c>
      <c r="C197" s="95"/>
      <c r="D197" s="159" t="s">
        <v>732</v>
      </c>
      <c r="E197" s="96" t="s">
        <v>2174</v>
      </c>
      <c r="F197" s="158" t="s">
        <v>1465</v>
      </c>
      <c r="G197" s="94">
        <v>162</v>
      </c>
      <c r="H197" s="98" t="s">
        <v>452</v>
      </c>
      <c r="I197" s="158" t="s">
        <v>1677</v>
      </c>
      <c r="J197" s="163">
        <v>340</v>
      </c>
      <c r="K197" s="94">
        <f t="shared" si="3"/>
        <v>0.47</v>
      </c>
      <c r="L197" s="94">
        <v>0</v>
      </c>
      <c r="M197" s="94">
        <v>84</v>
      </c>
      <c r="N197" s="94">
        <v>0.4</v>
      </c>
      <c r="O197" s="94">
        <v>0.1</v>
      </c>
      <c r="P197" s="94">
        <v>20.3</v>
      </c>
      <c r="Q197" s="94">
        <v>0.5</v>
      </c>
      <c r="R197" s="94">
        <v>0</v>
      </c>
      <c r="S197" s="94" t="s">
        <v>1795</v>
      </c>
      <c r="T197" s="96" t="s">
        <v>1176</v>
      </c>
      <c r="U197" s="194"/>
      <c r="V197" s="194"/>
      <c r="W197" s="194"/>
      <c r="X197" s="194"/>
      <c r="Y197" s="194"/>
    </row>
    <row r="198" spans="1:25" ht="14.25" customHeight="1" x14ac:dyDescent="0.2">
      <c r="A198" s="159" t="s">
        <v>213</v>
      </c>
      <c r="B198" s="158" t="s">
        <v>155</v>
      </c>
      <c r="C198" s="95"/>
      <c r="D198" s="159" t="s">
        <v>733</v>
      </c>
      <c r="E198" s="96" t="s">
        <v>1177</v>
      </c>
      <c r="F198" s="158" t="s">
        <v>1448</v>
      </c>
      <c r="G198" s="94">
        <v>57</v>
      </c>
      <c r="H198" s="98" t="s">
        <v>458</v>
      </c>
      <c r="I198" s="158" t="s">
        <v>1678</v>
      </c>
      <c r="J198" s="163">
        <v>120</v>
      </c>
      <c r="K198" s="94">
        <f t="shared" si="3"/>
        <v>0.47</v>
      </c>
      <c r="L198" s="94">
        <v>40</v>
      </c>
      <c r="M198" s="94">
        <v>86</v>
      </c>
      <c r="N198" s="94">
        <v>1.1000000000000001</v>
      </c>
      <c r="O198" s="94">
        <v>0.2</v>
      </c>
      <c r="P198" s="94">
        <v>22.5</v>
      </c>
      <c r="Q198" s="94">
        <v>1.1000000000000001</v>
      </c>
      <c r="R198" s="94">
        <v>0</v>
      </c>
      <c r="S198" s="94" t="s">
        <v>1795</v>
      </c>
      <c r="T198" s="96" t="s">
        <v>1177</v>
      </c>
      <c r="U198" s="194"/>
      <c r="V198" s="194"/>
      <c r="W198" s="194"/>
      <c r="X198" s="194"/>
      <c r="Y198" s="194"/>
    </row>
    <row r="199" spans="1:25" ht="14.25" customHeight="1" x14ac:dyDescent="0.2">
      <c r="A199" s="159" t="s">
        <v>214</v>
      </c>
      <c r="B199" s="158" t="s">
        <v>346</v>
      </c>
      <c r="C199" s="95"/>
      <c r="D199" s="159"/>
      <c r="E199" s="96" t="s">
        <v>2175</v>
      </c>
      <c r="F199" s="158"/>
      <c r="G199" s="94">
        <v>275</v>
      </c>
      <c r="H199" s="98" t="s">
        <v>1554</v>
      </c>
      <c r="I199" s="158" t="s">
        <v>1595</v>
      </c>
      <c r="J199" s="163">
        <v>300</v>
      </c>
      <c r="K199" s="94">
        <f t="shared" si="3"/>
        <v>0.91</v>
      </c>
      <c r="L199" s="94">
        <v>15</v>
      </c>
      <c r="M199" s="94">
        <v>59</v>
      </c>
      <c r="N199" s="94">
        <v>0.4</v>
      </c>
      <c r="O199" s="94">
        <v>0.1</v>
      </c>
      <c r="P199" s="94">
        <v>15.7</v>
      </c>
      <c r="Q199" s="94">
        <v>0.5</v>
      </c>
      <c r="R199" s="94">
        <v>0</v>
      </c>
      <c r="S199" s="94" t="s">
        <v>1795</v>
      </c>
      <c r="T199" s="96" t="s">
        <v>1178</v>
      </c>
      <c r="U199" s="194"/>
      <c r="V199" s="194"/>
      <c r="W199" s="194"/>
      <c r="X199" s="194"/>
      <c r="Y199" s="194"/>
    </row>
    <row r="200" spans="1:25" ht="14.25" customHeight="1" x14ac:dyDescent="0.2">
      <c r="A200" s="159" t="s">
        <v>215</v>
      </c>
      <c r="B200" s="158" t="s">
        <v>347</v>
      </c>
      <c r="C200" s="95"/>
      <c r="D200" s="159" t="s">
        <v>734</v>
      </c>
      <c r="E200" s="96" t="s">
        <v>1179</v>
      </c>
      <c r="F200" s="158" t="s">
        <v>1466</v>
      </c>
      <c r="G200" s="94">
        <v>183</v>
      </c>
      <c r="H200" s="98" t="s">
        <v>1554</v>
      </c>
      <c r="I200" s="158" t="s">
        <v>1679</v>
      </c>
      <c r="J200" s="163">
        <v>110</v>
      </c>
      <c r="K200" s="94">
        <f t="shared" si="3"/>
        <v>1.66</v>
      </c>
      <c r="L200" s="94">
        <v>0</v>
      </c>
      <c r="M200" s="94">
        <v>301</v>
      </c>
      <c r="N200" s="94">
        <v>2.7</v>
      </c>
      <c r="O200" s="94">
        <v>0.2</v>
      </c>
      <c r="P200" s="94">
        <v>80.7</v>
      </c>
      <c r="Q200" s="94">
        <v>4.0999999999999996</v>
      </c>
      <c r="R200" s="94">
        <v>0</v>
      </c>
      <c r="S200" s="94" t="s">
        <v>1795</v>
      </c>
      <c r="T200" s="96" t="s">
        <v>1179</v>
      </c>
      <c r="U200" s="194"/>
      <c r="V200" s="194"/>
      <c r="W200" s="194"/>
      <c r="X200" s="194"/>
      <c r="Y200" s="194"/>
    </row>
    <row r="201" spans="1:25" ht="14.25" customHeight="1" x14ac:dyDescent="0.2">
      <c r="A201" s="157" t="s">
        <v>1855</v>
      </c>
      <c r="B201" s="94" t="s">
        <v>735</v>
      </c>
      <c r="E201" s="96" t="s">
        <v>2176</v>
      </c>
      <c r="F201" s="158" t="s">
        <v>1467</v>
      </c>
      <c r="G201" s="94">
        <v>524</v>
      </c>
      <c r="H201" s="98" t="s">
        <v>1554</v>
      </c>
      <c r="I201" s="94" t="s">
        <v>457</v>
      </c>
      <c r="J201" s="163">
        <v>500</v>
      </c>
      <c r="K201" s="94">
        <f t="shared" si="3"/>
        <v>1.04</v>
      </c>
      <c r="L201" s="94">
        <v>0</v>
      </c>
      <c r="M201" s="94">
        <v>64</v>
      </c>
      <c r="N201" s="94">
        <v>0.6</v>
      </c>
      <c r="O201" s="94">
        <v>0.1</v>
      </c>
      <c r="P201" s="94">
        <v>16.899999999999999</v>
      </c>
      <c r="Q201" s="94">
        <v>1.3</v>
      </c>
      <c r="R201" s="94">
        <v>0</v>
      </c>
      <c r="S201" s="94" t="s">
        <v>1795</v>
      </c>
      <c r="T201" s="96" t="s">
        <v>1180</v>
      </c>
      <c r="U201" s="194"/>
      <c r="V201" s="194"/>
      <c r="W201" s="194"/>
      <c r="X201" s="194"/>
      <c r="Y201" s="194"/>
    </row>
    <row r="202" spans="1:25" ht="14.25" customHeight="1" x14ac:dyDescent="0.2">
      <c r="A202" s="157" t="s">
        <v>1856</v>
      </c>
      <c r="B202" s="94" t="s">
        <v>1786</v>
      </c>
      <c r="E202" s="96" t="s">
        <v>1181</v>
      </c>
      <c r="F202" s="158"/>
      <c r="G202" s="94">
        <v>1620</v>
      </c>
      <c r="H202" s="98" t="s">
        <v>1562</v>
      </c>
      <c r="I202" s="94" t="s">
        <v>1680</v>
      </c>
      <c r="J202" s="163">
        <v>1100</v>
      </c>
      <c r="K202" s="94">
        <f t="shared" si="3"/>
        <v>1.47</v>
      </c>
      <c r="L202" s="94">
        <v>45</v>
      </c>
      <c r="M202" s="94">
        <v>42</v>
      </c>
      <c r="N202" s="94">
        <v>1</v>
      </c>
      <c r="O202" s="94">
        <v>0.1</v>
      </c>
      <c r="P202" s="94">
        <v>10.4</v>
      </c>
      <c r="Q202" s="94">
        <v>0.5</v>
      </c>
      <c r="R202" s="94">
        <v>0</v>
      </c>
      <c r="S202" s="94" t="s">
        <v>1795</v>
      </c>
      <c r="T202" s="96" t="s">
        <v>1181</v>
      </c>
      <c r="U202" s="194"/>
      <c r="V202" s="194"/>
      <c r="W202" s="194"/>
      <c r="X202" s="194"/>
      <c r="Y202" s="194"/>
    </row>
    <row r="203" spans="1:25" ht="14.25" customHeight="1" x14ac:dyDescent="0.2">
      <c r="A203" s="157" t="s">
        <v>1857</v>
      </c>
      <c r="B203" s="94" t="s">
        <v>1787</v>
      </c>
      <c r="E203" s="96" t="s">
        <v>1182</v>
      </c>
      <c r="F203" s="158"/>
      <c r="G203" s="94">
        <v>1026</v>
      </c>
      <c r="H203" s="98" t="s">
        <v>1562</v>
      </c>
      <c r="I203" s="94" t="s">
        <v>1680</v>
      </c>
      <c r="J203" s="163">
        <v>1100</v>
      </c>
      <c r="K203" s="94">
        <f t="shared" si="3"/>
        <v>0.93</v>
      </c>
      <c r="L203" s="94">
        <v>45</v>
      </c>
      <c r="M203" s="94">
        <v>42</v>
      </c>
      <c r="N203" s="94">
        <v>1</v>
      </c>
      <c r="O203" s="94">
        <v>0.1</v>
      </c>
      <c r="P203" s="94">
        <v>10.4</v>
      </c>
      <c r="Q203" s="94">
        <v>0.5</v>
      </c>
      <c r="R203" s="94">
        <v>0</v>
      </c>
      <c r="S203" s="94" t="s">
        <v>1795</v>
      </c>
      <c r="T203" s="96" t="s">
        <v>1182</v>
      </c>
      <c r="U203" s="194"/>
      <c r="V203" s="194"/>
      <c r="W203" s="194"/>
      <c r="X203" s="194"/>
      <c r="Y203" s="194"/>
    </row>
    <row r="204" spans="1:25" ht="14.25" customHeight="1" x14ac:dyDescent="0.2">
      <c r="A204" s="167" t="s">
        <v>502</v>
      </c>
      <c r="B204" s="158" t="s">
        <v>490</v>
      </c>
      <c r="C204" s="95"/>
      <c r="D204" s="159" t="s">
        <v>736</v>
      </c>
      <c r="E204" s="96" t="s">
        <v>2177</v>
      </c>
      <c r="F204" s="158" t="s">
        <v>1468</v>
      </c>
      <c r="G204" s="94">
        <v>189</v>
      </c>
      <c r="H204" s="98" t="s">
        <v>452</v>
      </c>
      <c r="I204" s="158" t="s">
        <v>1681</v>
      </c>
      <c r="J204" s="163">
        <v>250</v>
      </c>
      <c r="K204" s="94">
        <f t="shared" si="3"/>
        <v>0.75</v>
      </c>
      <c r="L204" s="94">
        <v>0</v>
      </c>
      <c r="M204" s="94">
        <v>85</v>
      </c>
      <c r="N204" s="94">
        <v>0.5</v>
      </c>
      <c r="O204" s="94">
        <v>0.1</v>
      </c>
      <c r="P204" s="94">
        <v>20.6</v>
      </c>
      <c r="Q204" s="94">
        <v>1.4</v>
      </c>
      <c r="R204" s="94">
        <v>0</v>
      </c>
      <c r="S204" s="94" t="s">
        <v>1795</v>
      </c>
      <c r="T204" s="96" t="s">
        <v>1183</v>
      </c>
      <c r="U204" s="194"/>
      <c r="V204" s="194"/>
      <c r="W204" s="194"/>
      <c r="X204" s="194"/>
      <c r="Y204" s="194"/>
    </row>
    <row r="205" spans="1:25" ht="14.25" customHeight="1" x14ac:dyDescent="0.2">
      <c r="A205" s="167" t="s">
        <v>503</v>
      </c>
      <c r="B205" s="158" t="s">
        <v>491</v>
      </c>
      <c r="C205" s="95"/>
      <c r="D205" s="159" t="s">
        <v>737</v>
      </c>
      <c r="E205" s="96" t="s">
        <v>2178</v>
      </c>
      <c r="F205" s="158" t="s">
        <v>1443</v>
      </c>
      <c r="G205" s="94">
        <v>324</v>
      </c>
      <c r="H205" s="98" t="s">
        <v>452</v>
      </c>
      <c r="I205" s="158" t="s">
        <v>1675</v>
      </c>
      <c r="J205" s="163">
        <v>480</v>
      </c>
      <c r="K205" s="94">
        <f t="shared" si="3"/>
        <v>0.67</v>
      </c>
      <c r="L205" s="94">
        <v>0</v>
      </c>
      <c r="M205" s="94">
        <v>85</v>
      </c>
      <c r="N205" s="94">
        <v>0.5</v>
      </c>
      <c r="O205" s="94">
        <v>0.1</v>
      </c>
      <c r="P205" s="94">
        <v>20.6</v>
      </c>
      <c r="Q205" s="94">
        <v>1.4</v>
      </c>
      <c r="R205" s="94">
        <v>0</v>
      </c>
      <c r="S205" s="94" t="s">
        <v>1795</v>
      </c>
      <c r="T205" s="96" t="s">
        <v>1184</v>
      </c>
      <c r="U205" s="194"/>
      <c r="V205" s="194"/>
      <c r="W205" s="194"/>
      <c r="X205" s="194"/>
      <c r="Y205" s="194"/>
    </row>
    <row r="206" spans="1:25" ht="14.25" customHeight="1" x14ac:dyDescent="0.2">
      <c r="A206" s="167" t="s">
        <v>1858</v>
      </c>
      <c r="B206" s="158" t="s">
        <v>348</v>
      </c>
      <c r="C206" s="95"/>
      <c r="D206" s="159"/>
      <c r="E206" s="96" t="s">
        <v>1185</v>
      </c>
      <c r="F206" s="158"/>
      <c r="G206" s="94">
        <v>302</v>
      </c>
      <c r="H206" s="97" t="s">
        <v>1562</v>
      </c>
      <c r="I206" s="158" t="s">
        <v>1682</v>
      </c>
      <c r="J206" s="163">
        <v>40</v>
      </c>
      <c r="K206" s="94">
        <f t="shared" si="3"/>
        <v>7.55</v>
      </c>
      <c r="L206" s="94">
        <v>0</v>
      </c>
      <c r="M206" s="94">
        <v>59</v>
      </c>
      <c r="N206" s="94">
        <v>1.2</v>
      </c>
      <c r="O206" s="94">
        <v>0.5</v>
      </c>
      <c r="P206" s="94">
        <v>14.2</v>
      </c>
      <c r="Q206" s="94">
        <v>6.9</v>
      </c>
      <c r="R206" s="94">
        <v>0</v>
      </c>
      <c r="S206" s="94" t="s">
        <v>1795</v>
      </c>
      <c r="T206" s="96" t="s">
        <v>1185</v>
      </c>
      <c r="U206" s="194"/>
      <c r="V206" s="194"/>
      <c r="W206" s="194"/>
      <c r="X206" s="194"/>
      <c r="Y206" s="194"/>
    </row>
    <row r="207" spans="1:25" ht="14.25" customHeight="1" x14ac:dyDescent="0.2">
      <c r="A207" s="167" t="s">
        <v>1859</v>
      </c>
      <c r="B207" s="158" t="s">
        <v>348</v>
      </c>
      <c r="C207" s="95"/>
      <c r="D207" s="161" t="s">
        <v>738</v>
      </c>
      <c r="E207" s="96" t="s">
        <v>1186</v>
      </c>
      <c r="F207" s="158" t="s">
        <v>1469</v>
      </c>
      <c r="G207" s="94">
        <v>609</v>
      </c>
      <c r="H207" s="98" t="s">
        <v>1556</v>
      </c>
      <c r="I207" s="158" t="s">
        <v>464</v>
      </c>
      <c r="J207" s="163">
        <v>100</v>
      </c>
      <c r="K207" s="94">
        <f t="shared" si="3"/>
        <v>6.09</v>
      </c>
      <c r="L207" s="94">
        <v>0</v>
      </c>
      <c r="M207" s="94">
        <v>59</v>
      </c>
      <c r="N207" s="94">
        <v>1.2</v>
      </c>
      <c r="O207" s="94">
        <v>0.5</v>
      </c>
      <c r="P207" s="94">
        <v>14.2</v>
      </c>
      <c r="Q207" s="94">
        <v>6.9</v>
      </c>
      <c r="R207" s="94">
        <v>0</v>
      </c>
      <c r="S207" s="94" t="s">
        <v>1795</v>
      </c>
      <c r="T207" s="96" t="s">
        <v>1186</v>
      </c>
      <c r="U207" s="194"/>
      <c r="V207" s="194"/>
      <c r="W207" s="194"/>
      <c r="X207" s="194"/>
      <c r="Y207" s="194"/>
    </row>
    <row r="208" spans="1:25" ht="14.25" customHeight="1" x14ac:dyDescent="0.2">
      <c r="A208" s="159" t="s">
        <v>45</v>
      </c>
      <c r="B208" s="158" t="s">
        <v>157</v>
      </c>
      <c r="C208" s="95"/>
      <c r="D208" s="159" t="s">
        <v>739</v>
      </c>
      <c r="E208" s="96" t="s">
        <v>1187</v>
      </c>
      <c r="F208" s="158"/>
      <c r="G208" s="94">
        <v>165</v>
      </c>
      <c r="H208" s="98" t="s">
        <v>1562</v>
      </c>
      <c r="I208" s="158" t="s">
        <v>1683</v>
      </c>
      <c r="J208" s="163">
        <v>210</v>
      </c>
      <c r="K208" s="94">
        <f t="shared" si="3"/>
        <v>0.78</v>
      </c>
      <c r="L208" s="94">
        <v>15</v>
      </c>
      <c r="M208" s="94">
        <v>57</v>
      </c>
      <c r="N208" s="94">
        <v>0.1</v>
      </c>
      <c r="O208" s="94">
        <v>0.2</v>
      </c>
      <c r="P208" s="94">
        <v>15.5</v>
      </c>
      <c r="Q208" s="94">
        <v>1.4</v>
      </c>
      <c r="R208" s="94">
        <v>0</v>
      </c>
      <c r="S208" s="94" t="s">
        <v>1795</v>
      </c>
      <c r="T208" s="96" t="s">
        <v>1187</v>
      </c>
      <c r="U208" s="194"/>
      <c r="V208" s="194"/>
      <c r="W208" s="194"/>
      <c r="X208" s="194"/>
      <c r="Y208" s="194"/>
    </row>
    <row r="209" spans="1:25" ht="14.25" customHeight="1" x14ac:dyDescent="0.2">
      <c r="A209" s="159" t="s">
        <v>46</v>
      </c>
      <c r="B209" s="158" t="s">
        <v>349</v>
      </c>
      <c r="C209" s="95"/>
      <c r="D209" s="159" t="s">
        <v>740</v>
      </c>
      <c r="E209" s="96" t="s">
        <v>2179</v>
      </c>
      <c r="F209" s="158" t="s">
        <v>1470</v>
      </c>
      <c r="G209" s="94">
        <v>227</v>
      </c>
      <c r="H209" s="98" t="s">
        <v>458</v>
      </c>
      <c r="I209" s="158" t="s">
        <v>1599</v>
      </c>
      <c r="J209" s="163">
        <v>1000</v>
      </c>
      <c r="K209" s="94">
        <f t="shared" si="3"/>
        <v>0.22</v>
      </c>
      <c r="L209" s="94">
        <v>0</v>
      </c>
      <c r="M209" s="94">
        <v>43</v>
      </c>
      <c r="N209" s="94">
        <v>0.1</v>
      </c>
      <c r="O209" s="94">
        <v>0.2</v>
      </c>
      <c r="P209" s="94">
        <v>11.4</v>
      </c>
      <c r="Q209" s="94">
        <v>0</v>
      </c>
      <c r="R209" s="94">
        <v>0</v>
      </c>
      <c r="S209" s="94" t="s">
        <v>1795</v>
      </c>
      <c r="T209" s="96" t="s">
        <v>1188</v>
      </c>
      <c r="U209" s="194"/>
      <c r="V209" s="194"/>
      <c r="W209" s="194"/>
      <c r="X209" s="194"/>
      <c r="Y209" s="194"/>
    </row>
    <row r="210" spans="1:25" ht="14.25" customHeight="1" x14ac:dyDescent="0.2">
      <c r="A210" s="157" t="s">
        <v>1860</v>
      </c>
      <c r="B210" s="94" t="s">
        <v>741</v>
      </c>
      <c r="D210" s="94" t="s">
        <v>742</v>
      </c>
      <c r="E210" s="96" t="s">
        <v>2180</v>
      </c>
      <c r="F210" s="158" t="s">
        <v>1471</v>
      </c>
      <c r="G210" s="94">
        <v>378</v>
      </c>
      <c r="H210" s="98" t="s">
        <v>452</v>
      </c>
      <c r="I210" s="94" t="s">
        <v>1684</v>
      </c>
      <c r="J210" s="163">
        <v>205</v>
      </c>
      <c r="K210" s="94">
        <f t="shared" si="3"/>
        <v>1.84</v>
      </c>
      <c r="L210" s="94">
        <v>0</v>
      </c>
      <c r="M210" s="94">
        <v>70</v>
      </c>
      <c r="N210" s="94">
        <v>0</v>
      </c>
      <c r="O210" s="94">
        <v>0</v>
      </c>
      <c r="P210" s="94">
        <v>17.5</v>
      </c>
      <c r="Q210" s="94">
        <v>0</v>
      </c>
      <c r="R210" s="94">
        <v>0</v>
      </c>
      <c r="S210" s="94" t="s">
        <v>1796</v>
      </c>
      <c r="T210" s="96" t="s">
        <v>1189</v>
      </c>
      <c r="U210" s="194"/>
      <c r="V210" s="194"/>
      <c r="W210" s="194"/>
      <c r="X210" s="194"/>
      <c r="Y210" s="194"/>
    </row>
    <row r="211" spans="1:25" ht="14.25" customHeight="1" x14ac:dyDescent="0.2">
      <c r="A211" s="159" t="s">
        <v>47</v>
      </c>
      <c r="B211" s="158" t="s">
        <v>350</v>
      </c>
      <c r="C211" s="95"/>
      <c r="D211" s="159" t="s">
        <v>743</v>
      </c>
      <c r="E211" s="96" t="s">
        <v>1190</v>
      </c>
      <c r="F211" s="158"/>
      <c r="G211" s="94">
        <v>48</v>
      </c>
      <c r="H211" s="98" t="s">
        <v>1562</v>
      </c>
      <c r="I211" s="158" t="s">
        <v>1685</v>
      </c>
      <c r="J211" s="163">
        <v>80</v>
      </c>
      <c r="K211" s="94">
        <f t="shared" si="3"/>
        <v>0.6</v>
      </c>
      <c r="L211" s="94">
        <v>3</v>
      </c>
      <c r="M211" s="94">
        <v>54</v>
      </c>
      <c r="N211" s="94">
        <v>0.9</v>
      </c>
      <c r="O211" s="94">
        <v>0.7</v>
      </c>
      <c r="P211" s="94">
        <v>12.5</v>
      </c>
      <c r="Q211" s="94">
        <v>4.9000000000000004</v>
      </c>
      <c r="R211" s="94">
        <v>0</v>
      </c>
      <c r="S211" s="94" t="s">
        <v>1795</v>
      </c>
      <c r="T211" s="96" t="s">
        <v>1190</v>
      </c>
      <c r="U211" s="194"/>
      <c r="V211" s="194"/>
      <c r="W211" s="194"/>
      <c r="X211" s="194"/>
      <c r="Y211" s="194"/>
    </row>
    <row r="212" spans="1:25" ht="14.25" customHeight="1" x14ac:dyDescent="0.2">
      <c r="A212" s="157" t="s">
        <v>1861</v>
      </c>
      <c r="B212" s="94" t="s">
        <v>744</v>
      </c>
      <c r="D212" s="94" t="s">
        <v>745</v>
      </c>
      <c r="E212" s="96" t="s">
        <v>2181</v>
      </c>
      <c r="F212" s="158" t="s">
        <v>1472</v>
      </c>
      <c r="G212" s="94">
        <v>265</v>
      </c>
      <c r="H212" s="98" t="s">
        <v>458</v>
      </c>
      <c r="I212" s="94" t="s">
        <v>1686</v>
      </c>
      <c r="J212" s="163">
        <v>120</v>
      </c>
      <c r="K212" s="94">
        <f t="shared" si="3"/>
        <v>2.2000000000000002</v>
      </c>
      <c r="L212" s="94">
        <v>0</v>
      </c>
      <c r="M212" s="94">
        <v>26</v>
      </c>
      <c r="N212" s="94">
        <v>0.4</v>
      </c>
      <c r="O212" s="94">
        <v>0.2</v>
      </c>
      <c r="P212" s="94">
        <v>8.6</v>
      </c>
      <c r="Q212" s="94">
        <v>0</v>
      </c>
      <c r="R212" s="94">
        <v>0</v>
      </c>
      <c r="S212" s="94" t="s">
        <v>1795</v>
      </c>
      <c r="T212" s="96" t="s">
        <v>1191</v>
      </c>
      <c r="U212" s="194"/>
      <c r="V212" s="194"/>
      <c r="W212" s="194"/>
      <c r="X212" s="194"/>
      <c r="Y212" s="194"/>
    </row>
    <row r="213" spans="1:25" ht="14.25" customHeight="1" x14ac:dyDescent="0.2">
      <c r="A213" s="159" t="s">
        <v>504</v>
      </c>
      <c r="B213" s="158" t="s">
        <v>746</v>
      </c>
      <c r="C213" s="95"/>
      <c r="D213" s="95" t="s">
        <v>747</v>
      </c>
      <c r="E213" s="96" t="s">
        <v>2182</v>
      </c>
      <c r="F213" s="158" t="s">
        <v>1454</v>
      </c>
      <c r="G213" s="94">
        <v>323</v>
      </c>
      <c r="H213" s="97" t="s">
        <v>452</v>
      </c>
      <c r="I213" s="158" t="s">
        <v>1687</v>
      </c>
      <c r="J213" s="163">
        <v>500</v>
      </c>
      <c r="K213" s="94">
        <f t="shared" si="3"/>
        <v>0.64</v>
      </c>
      <c r="L213" s="94">
        <v>0</v>
      </c>
      <c r="M213" s="94">
        <v>67</v>
      </c>
      <c r="N213" s="94">
        <v>0.5</v>
      </c>
      <c r="O213" s="94">
        <v>0.1</v>
      </c>
      <c r="P213" s="94">
        <v>15.9</v>
      </c>
      <c r="Q213" s="94">
        <v>1.4</v>
      </c>
      <c r="R213" s="94">
        <v>0</v>
      </c>
      <c r="S213" s="94" t="s">
        <v>1796</v>
      </c>
      <c r="T213" s="96" t="s">
        <v>1192</v>
      </c>
      <c r="U213" s="194"/>
      <c r="V213" s="194"/>
      <c r="W213" s="194"/>
      <c r="X213" s="194"/>
      <c r="Y213" s="194"/>
    </row>
    <row r="214" spans="1:25" ht="14.25" customHeight="1" x14ac:dyDescent="0.2">
      <c r="A214" s="159" t="s">
        <v>48</v>
      </c>
      <c r="B214" s="158" t="s">
        <v>351</v>
      </c>
      <c r="C214" s="95"/>
      <c r="D214" s="159" t="s">
        <v>748</v>
      </c>
      <c r="E214" s="96" t="s">
        <v>1193</v>
      </c>
      <c r="F214" s="158"/>
      <c r="G214" s="94">
        <v>78</v>
      </c>
      <c r="H214" s="98" t="s">
        <v>1556</v>
      </c>
      <c r="I214" s="158" t="s">
        <v>464</v>
      </c>
      <c r="J214" s="163">
        <v>100</v>
      </c>
      <c r="K214" s="94">
        <f t="shared" si="3"/>
        <v>0.78</v>
      </c>
      <c r="L214" s="94">
        <v>15</v>
      </c>
      <c r="M214" s="94">
        <v>22</v>
      </c>
      <c r="N214" s="94">
        <v>2.7</v>
      </c>
      <c r="O214" s="94">
        <v>0.2</v>
      </c>
      <c r="P214" s="94">
        <v>7.6</v>
      </c>
      <c r="Q214" s="94">
        <v>3.9</v>
      </c>
      <c r="R214" s="94">
        <v>0</v>
      </c>
      <c r="S214" s="94" t="s">
        <v>1795</v>
      </c>
      <c r="T214" s="96" t="s">
        <v>1193</v>
      </c>
      <c r="U214" s="194"/>
      <c r="V214" s="194"/>
      <c r="W214" s="194"/>
      <c r="X214" s="194"/>
      <c r="Y214" s="194"/>
    </row>
    <row r="215" spans="1:25" ht="14.25" customHeight="1" x14ac:dyDescent="0.2">
      <c r="A215" s="157" t="s">
        <v>1862</v>
      </c>
      <c r="B215" s="94" t="s">
        <v>749</v>
      </c>
      <c r="D215" s="94" t="s">
        <v>750</v>
      </c>
      <c r="E215" s="96" t="s">
        <v>1194</v>
      </c>
      <c r="F215" s="158" t="s">
        <v>1473</v>
      </c>
      <c r="G215" s="94">
        <v>495</v>
      </c>
      <c r="H215" s="98" t="s">
        <v>458</v>
      </c>
      <c r="I215" s="94" t="s">
        <v>1688</v>
      </c>
      <c r="J215" s="163">
        <v>370</v>
      </c>
      <c r="K215" s="94">
        <f t="shared" si="3"/>
        <v>1.33</v>
      </c>
      <c r="L215" s="94">
        <v>0</v>
      </c>
      <c r="M215" s="94">
        <v>97</v>
      </c>
      <c r="N215" s="94">
        <v>4</v>
      </c>
      <c r="O215" s="94">
        <v>0.2</v>
      </c>
      <c r="P215" s="94">
        <v>19.8</v>
      </c>
      <c r="Q215" s="94">
        <v>2.6</v>
      </c>
      <c r="R215" s="94">
        <v>4.24</v>
      </c>
      <c r="S215" s="94" t="s">
        <v>1796</v>
      </c>
      <c r="T215" s="96" t="s">
        <v>1194</v>
      </c>
      <c r="U215" s="194"/>
      <c r="V215" s="194"/>
      <c r="W215" s="194"/>
      <c r="X215" s="194"/>
      <c r="Y215" s="194"/>
    </row>
    <row r="216" spans="1:25" ht="14.25" customHeight="1" x14ac:dyDescent="0.2">
      <c r="A216" s="159" t="s">
        <v>49</v>
      </c>
      <c r="B216" s="158" t="s">
        <v>158</v>
      </c>
      <c r="C216" s="95"/>
      <c r="D216" s="159" t="s">
        <v>751</v>
      </c>
      <c r="E216" s="96" t="s">
        <v>1195</v>
      </c>
      <c r="F216" s="158" t="s">
        <v>1474</v>
      </c>
      <c r="G216" s="94">
        <v>292</v>
      </c>
      <c r="H216" s="98" t="s">
        <v>1554</v>
      </c>
      <c r="I216" s="158" t="s">
        <v>464</v>
      </c>
      <c r="J216" s="163">
        <v>100</v>
      </c>
      <c r="K216" s="94">
        <f t="shared" si="3"/>
        <v>2.92</v>
      </c>
      <c r="L216" s="94">
        <v>0</v>
      </c>
      <c r="M216" s="94">
        <v>167</v>
      </c>
      <c r="N216" s="94">
        <v>7.9</v>
      </c>
      <c r="O216" s="94">
        <v>2.1</v>
      </c>
      <c r="P216" s="94">
        <v>71.099999999999994</v>
      </c>
      <c r="Q216" s="94">
        <v>57.4</v>
      </c>
      <c r="R216" s="94">
        <v>0.1</v>
      </c>
      <c r="S216" s="94" t="s">
        <v>1795</v>
      </c>
      <c r="T216" s="96" t="s">
        <v>1195</v>
      </c>
      <c r="U216" s="194"/>
      <c r="V216" s="194"/>
      <c r="W216" s="194"/>
      <c r="X216" s="194"/>
      <c r="Y216" s="194"/>
    </row>
    <row r="217" spans="1:25" ht="14.25" customHeight="1" x14ac:dyDescent="0.2">
      <c r="A217" s="159" t="s">
        <v>1863</v>
      </c>
      <c r="B217" s="158" t="s">
        <v>352</v>
      </c>
      <c r="C217" s="95"/>
      <c r="D217" s="159" t="s">
        <v>752</v>
      </c>
      <c r="E217" s="96" t="s">
        <v>1196</v>
      </c>
      <c r="F217" s="158"/>
      <c r="G217" s="94">
        <v>174</v>
      </c>
      <c r="H217" s="98" t="s">
        <v>1554</v>
      </c>
      <c r="I217" s="158" t="s">
        <v>1689</v>
      </c>
      <c r="J217" s="163">
        <v>80</v>
      </c>
      <c r="K217" s="94">
        <f t="shared" si="3"/>
        <v>2.17</v>
      </c>
      <c r="L217" s="94">
        <v>20</v>
      </c>
      <c r="M217" s="94">
        <v>19</v>
      </c>
      <c r="N217" s="94">
        <v>3</v>
      </c>
      <c r="O217" s="94">
        <v>0.3</v>
      </c>
      <c r="P217" s="94">
        <v>5.7</v>
      </c>
      <c r="Q217" s="94">
        <v>4.2</v>
      </c>
      <c r="R217" s="94">
        <v>0</v>
      </c>
      <c r="S217" s="94" t="s">
        <v>1795</v>
      </c>
      <c r="T217" s="96" t="s">
        <v>1196</v>
      </c>
      <c r="U217" s="194"/>
      <c r="V217" s="194"/>
      <c r="W217" s="194"/>
      <c r="X217" s="194"/>
      <c r="Y217" s="194"/>
    </row>
    <row r="218" spans="1:25" ht="14.25" customHeight="1" x14ac:dyDescent="0.2">
      <c r="A218" s="159" t="s">
        <v>50</v>
      </c>
      <c r="B218" s="158" t="s">
        <v>353</v>
      </c>
      <c r="C218" s="95"/>
      <c r="D218" s="159" t="s">
        <v>753</v>
      </c>
      <c r="E218" s="96" t="s">
        <v>1197</v>
      </c>
      <c r="F218" s="158" t="s">
        <v>1474</v>
      </c>
      <c r="G218" s="94">
        <v>1188</v>
      </c>
      <c r="H218" s="98" t="s">
        <v>1554</v>
      </c>
      <c r="I218" s="158" t="s">
        <v>1595</v>
      </c>
      <c r="J218" s="163">
        <v>300</v>
      </c>
      <c r="K218" s="94">
        <f t="shared" si="3"/>
        <v>3.96</v>
      </c>
      <c r="L218" s="94">
        <v>0</v>
      </c>
      <c r="M218" s="94">
        <v>182</v>
      </c>
      <c r="N218" s="94">
        <v>19.3</v>
      </c>
      <c r="O218" s="94">
        <v>3.7</v>
      </c>
      <c r="P218" s="94">
        <v>63.4</v>
      </c>
      <c r="Q218" s="94">
        <v>41</v>
      </c>
      <c r="R218" s="94">
        <v>0</v>
      </c>
      <c r="S218" s="94" t="s">
        <v>1795</v>
      </c>
      <c r="T218" s="96" t="s">
        <v>1197</v>
      </c>
      <c r="U218" s="194"/>
      <c r="V218" s="194"/>
      <c r="W218" s="194"/>
      <c r="X218" s="194"/>
      <c r="Y218" s="194"/>
    </row>
    <row r="219" spans="1:25" ht="14.25" customHeight="1" x14ac:dyDescent="0.2">
      <c r="A219" s="159" t="s">
        <v>51</v>
      </c>
      <c r="B219" s="158" t="s">
        <v>354</v>
      </c>
      <c r="C219" s="95"/>
      <c r="D219" s="159" t="s">
        <v>754</v>
      </c>
      <c r="E219" s="96" t="s">
        <v>1198</v>
      </c>
      <c r="F219" s="158" t="s">
        <v>1448</v>
      </c>
      <c r="G219" s="94">
        <v>114</v>
      </c>
      <c r="H219" s="98" t="s">
        <v>1554</v>
      </c>
      <c r="I219" s="158" t="s">
        <v>464</v>
      </c>
      <c r="J219" s="163">
        <v>100</v>
      </c>
      <c r="K219" s="94">
        <f t="shared" si="3"/>
        <v>1.1399999999999999</v>
      </c>
      <c r="L219" s="94">
        <v>10</v>
      </c>
      <c r="M219" s="94">
        <v>18</v>
      </c>
      <c r="N219" s="94">
        <v>2.7</v>
      </c>
      <c r="O219" s="94">
        <v>0.6</v>
      </c>
      <c r="P219" s="94">
        <v>5</v>
      </c>
      <c r="Q219" s="94">
        <v>3.7</v>
      </c>
      <c r="R219" s="94">
        <v>0</v>
      </c>
      <c r="S219" s="94" t="s">
        <v>1795</v>
      </c>
      <c r="T219" s="96" t="s">
        <v>1198</v>
      </c>
      <c r="U219" s="194"/>
      <c r="V219" s="194"/>
      <c r="W219" s="194"/>
      <c r="X219" s="194"/>
      <c r="Y219" s="194"/>
    </row>
    <row r="220" spans="1:25" ht="14.25" customHeight="1" x14ac:dyDescent="0.2">
      <c r="A220" s="157" t="s">
        <v>1864</v>
      </c>
      <c r="B220" s="94" t="s">
        <v>755</v>
      </c>
      <c r="D220" s="94" t="s">
        <v>756</v>
      </c>
      <c r="E220" s="96" t="s">
        <v>1199</v>
      </c>
      <c r="F220" s="158"/>
      <c r="G220" s="94">
        <v>90</v>
      </c>
      <c r="H220" s="98" t="s">
        <v>1554</v>
      </c>
      <c r="I220" s="94" t="s">
        <v>464</v>
      </c>
      <c r="J220" s="163">
        <v>100</v>
      </c>
      <c r="K220" s="94">
        <f t="shared" si="3"/>
        <v>0.9</v>
      </c>
      <c r="L220" s="94">
        <v>0</v>
      </c>
      <c r="M220" s="94">
        <v>15</v>
      </c>
      <c r="N220" s="94">
        <v>1.7</v>
      </c>
      <c r="O220" s="94">
        <v>0.2</v>
      </c>
      <c r="P220" s="94">
        <v>5.2</v>
      </c>
      <c r="Q220" s="94">
        <v>3.3</v>
      </c>
      <c r="R220" s="94">
        <v>0</v>
      </c>
      <c r="S220" s="94" t="s">
        <v>1795</v>
      </c>
      <c r="T220" s="96" t="s">
        <v>1199</v>
      </c>
      <c r="U220" s="194"/>
      <c r="V220" s="194"/>
      <c r="W220" s="194"/>
      <c r="X220" s="194"/>
      <c r="Y220" s="194"/>
    </row>
    <row r="221" spans="1:25" ht="14.25" customHeight="1" x14ac:dyDescent="0.2">
      <c r="A221" s="159" t="s">
        <v>52</v>
      </c>
      <c r="B221" s="158" t="s">
        <v>355</v>
      </c>
      <c r="C221" s="95"/>
      <c r="D221" s="159" t="s">
        <v>757</v>
      </c>
      <c r="E221" s="96" t="s">
        <v>1200</v>
      </c>
      <c r="F221" s="158"/>
      <c r="G221" s="94">
        <v>114</v>
      </c>
      <c r="H221" s="98" t="s">
        <v>1554</v>
      </c>
      <c r="I221" s="158" t="s">
        <v>464</v>
      </c>
      <c r="J221" s="163">
        <v>100</v>
      </c>
      <c r="K221" s="94">
        <f t="shared" si="3"/>
        <v>1.1399999999999999</v>
      </c>
      <c r="L221" s="94">
        <v>6</v>
      </c>
      <c r="M221" s="94">
        <v>19</v>
      </c>
      <c r="N221" s="94">
        <v>2.8</v>
      </c>
      <c r="O221" s="94">
        <v>0.4</v>
      </c>
      <c r="P221" s="94">
        <v>6</v>
      </c>
      <c r="Q221" s="94">
        <v>3.4</v>
      </c>
      <c r="R221" s="94">
        <v>0</v>
      </c>
      <c r="S221" s="94" t="s">
        <v>1795</v>
      </c>
      <c r="T221" s="96" t="s">
        <v>1200</v>
      </c>
      <c r="U221" s="194"/>
      <c r="V221" s="194"/>
      <c r="W221" s="194"/>
      <c r="X221" s="194"/>
      <c r="Y221" s="194"/>
    </row>
    <row r="222" spans="1:25" ht="14.25" customHeight="1" x14ac:dyDescent="0.2">
      <c r="A222" s="159" t="s">
        <v>53</v>
      </c>
      <c r="B222" s="158" t="s">
        <v>357</v>
      </c>
      <c r="C222" s="95"/>
      <c r="D222" s="159" t="s">
        <v>758</v>
      </c>
      <c r="E222" s="96" t="s">
        <v>1201</v>
      </c>
      <c r="F222" s="158"/>
      <c r="G222" s="94">
        <v>114</v>
      </c>
      <c r="H222" s="98" t="s">
        <v>1554</v>
      </c>
      <c r="I222" s="158" t="s">
        <v>464</v>
      </c>
      <c r="J222" s="163">
        <v>100</v>
      </c>
      <c r="K222" s="94">
        <f t="shared" si="3"/>
        <v>1.1399999999999999</v>
      </c>
      <c r="L222" s="94">
        <v>10</v>
      </c>
      <c r="M222" s="94">
        <v>15</v>
      </c>
      <c r="N222" s="94">
        <v>2</v>
      </c>
      <c r="O222" s="94">
        <v>0.5</v>
      </c>
      <c r="P222" s="94">
        <v>4.4000000000000004</v>
      </c>
      <c r="Q222" s="94">
        <v>3.5</v>
      </c>
      <c r="R222" s="94">
        <v>0</v>
      </c>
      <c r="S222" s="94" t="s">
        <v>1795</v>
      </c>
      <c r="T222" s="96" t="s">
        <v>1201</v>
      </c>
      <c r="U222" s="194"/>
      <c r="V222" s="194"/>
      <c r="W222" s="194"/>
      <c r="X222" s="194"/>
      <c r="Y222" s="194"/>
    </row>
    <row r="223" spans="1:25" ht="14.25" customHeight="1" x14ac:dyDescent="0.2">
      <c r="A223" s="159" t="s">
        <v>54</v>
      </c>
      <c r="B223" s="158" t="s">
        <v>356</v>
      </c>
      <c r="C223" s="95"/>
      <c r="D223" s="159" t="s">
        <v>759</v>
      </c>
      <c r="E223" s="96" t="s">
        <v>2183</v>
      </c>
      <c r="F223" s="158" t="s">
        <v>1454</v>
      </c>
      <c r="G223" s="94">
        <v>346</v>
      </c>
      <c r="H223" s="98" t="s">
        <v>452</v>
      </c>
      <c r="I223" s="158" t="s">
        <v>1690</v>
      </c>
      <c r="J223" s="163">
        <v>454</v>
      </c>
      <c r="K223" s="94">
        <f t="shared" si="3"/>
        <v>0.76</v>
      </c>
      <c r="L223" s="94">
        <v>0</v>
      </c>
      <c r="M223" s="94">
        <v>14</v>
      </c>
      <c r="N223" s="94">
        <v>3.4</v>
      </c>
      <c r="O223" s="94">
        <v>0.2</v>
      </c>
      <c r="P223" s="94">
        <v>3.3</v>
      </c>
      <c r="Q223" s="94">
        <v>3.2</v>
      </c>
      <c r="R223" s="94">
        <v>0.9</v>
      </c>
      <c r="S223" s="94" t="s">
        <v>1795</v>
      </c>
      <c r="T223" s="96" t="s">
        <v>1202</v>
      </c>
      <c r="U223" s="194"/>
      <c r="V223" s="194"/>
      <c r="W223" s="194"/>
      <c r="X223" s="194"/>
      <c r="Y223" s="194"/>
    </row>
    <row r="224" spans="1:25" ht="14.25" customHeight="1" x14ac:dyDescent="0.2">
      <c r="A224" s="159" t="s">
        <v>238</v>
      </c>
      <c r="B224" s="158" t="s">
        <v>358</v>
      </c>
      <c r="C224" s="95"/>
      <c r="D224" s="159" t="s">
        <v>760</v>
      </c>
      <c r="E224" s="96" t="s">
        <v>1203</v>
      </c>
      <c r="F224" s="158" t="s">
        <v>1475</v>
      </c>
      <c r="G224" s="94">
        <v>130</v>
      </c>
      <c r="H224" s="98" t="s">
        <v>1556</v>
      </c>
      <c r="I224" s="158" t="s">
        <v>1691</v>
      </c>
      <c r="J224" s="163">
        <v>27</v>
      </c>
      <c r="K224" s="94">
        <f t="shared" si="3"/>
        <v>4.8099999999999996</v>
      </c>
      <c r="L224" s="94">
        <v>0</v>
      </c>
      <c r="M224" s="94">
        <v>164</v>
      </c>
      <c r="N224" s="94">
        <v>29.4</v>
      </c>
      <c r="O224" s="94">
        <v>5.2</v>
      </c>
      <c r="P224" s="94">
        <v>41</v>
      </c>
      <c r="Q224" s="94">
        <v>35.200000000000003</v>
      </c>
      <c r="R224" s="94">
        <v>8.1</v>
      </c>
      <c r="S224" s="94" t="s">
        <v>1795</v>
      </c>
      <c r="T224" s="96" t="s">
        <v>1203</v>
      </c>
      <c r="U224" s="194"/>
      <c r="V224" s="194"/>
      <c r="W224" s="194"/>
      <c r="X224" s="194"/>
      <c r="Y224" s="194"/>
    </row>
    <row r="225" spans="1:25" ht="14.25" customHeight="1" x14ac:dyDescent="0.2">
      <c r="A225" s="167" t="s">
        <v>1865</v>
      </c>
      <c r="B225" s="158" t="s">
        <v>359</v>
      </c>
      <c r="C225" s="95"/>
      <c r="D225" s="159" t="s">
        <v>761</v>
      </c>
      <c r="E225" s="96" t="s">
        <v>1204</v>
      </c>
      <c r="F225" s="158" t="s">
        <v>1476</v>
      </c>
      <c r="G225" s="94">
        <v>789</v>
      </c>
      <c r="H225" s="98" t="s">
        <v>1556</v>
      </c>
      <c r="I225" s="158" t="s">
        <v>464</v>
      </c>
      <c r="J225" s="163">
        <v>100</v>
      </c>
      <c r="K225" s="94">
        <f t="shared" si="3"/>
        <v>7.89</v>
      </c>
      <c r="L225" s="94">
        <v>0</v>
      </c>
      <c r="M225" s="94">
        <v>188</v>
      </c>
      <c r="N225" s="94">
        <v>41.4</v>
      </c>
      <c r="O225" s="94">
        <v>3.7</v>
      </c>
      <c r="P225" s="94">
        <v>44.3</v>
      </c>
      <c r="Q225" s="94">
        <v>36</v>
      </c>
      <c r="R225" s="94">
        <v>1.3</v>
      </c>
      <c r="S225" s="94" t="s">
        <v>1795</v>
      </c>
      <c r="T225" s="96" t="s">
        <v>1204</v>
      </c>
      <c r="U225" s="194"/>
      <c r="V225" s="194"/>
      <c r="W225" s="194"/>
      <c r="X225" s="194"/>
      <c r="Y225" s="194"/>
    </row>
    <row r="226" spans="1:25" ht="14.25" customHeight="1" x14ac:dyDescent="0.2">
      <c r="A226" s="167" t="s">
        <v>1866</v>
      </c>
      <c r="B226" s="158" t="s">
        <v>359</v>
      </c>
      <c r="C226" s="95"/>
      <c r="D226" s="159" t="s">
        <v>762</v>
      </c>
      <c r="E226" s="96" t="s">
        <v>2184</v>
      </c>
      <c r="F226" s="158" t="s">
        <v>1476</v>
      </c>
      <c r="G226" s="94">
        <v>270</v>
      </c>
      <c r="H226" s="98" t="s">
        <v>1556</v>
      </c>
      <c r="I226" s="158" t="s">
        <v>1692</v>
      </c>
      <c r="J226" s="163">
        <v>30</v>
      </c>
      <c r="K226" s="94">
        <f t="shared" si="3"/>
        <v>9</v>
      </c>
      <c r="L226" s="94">
        <v>0</v>
      </c>
      <c r="M226" s="94">
        <v>188</v>
      </c>
      <c r="N226" s="94">
        <v>41.4</v>
      </c>
      <c r="O226" s="94">
        <v>3.7</v>
      </c>
      <c r="P226" s="94">
        <v>44.3</v>
      </c>
      <c r="Q226" s="94">
        <v>36</v>
      </c>
      <c r="R226" s="94">
        <v>1.3</v>
      </c>
      <c r="S226" s="94" t="s">
        <v>1795</v>
      </c>
      <c r="T226" s="96" t="s">
        <v>1205</v>
      </c>
      <c r="U226" s="194"/>
      <c r="V226" s="194"/>
      <c r="W226" s="194"/>
      <c r="X226" s="194"/>
      <c r="Y226" s="194"/>
    </row>
    <row r="227" spans="1:25" ht="14.25" customHeight="1" x14ac:dyDescent="0.2">
      <c r="A227" s="159" t="s">
        <v>239</v>
      </c>
      <c r="B227" s="158" t="s">
        <v>360</v>
      </c>
      <c r="C227" s="95"/>
      <c r="D227" s="159" t="s">
        <v>763</v>
      </c>
      <c r="E227" s="96" t="s">
        <v>1206</v>
      </c>
      <c r="F227" s="158" t="s">
        <v>1476</v>
      </c>
      <c r="G227" s="94">
        <v>562</v>
      </c>
      <c r="H227" s="98" t="s">
        <v>1556</v>
      </c>
      <c r="I227" s="158" t="s">
        <v>1693</v>
      </c>
      <c r="J227" s="163">
        <v>80</v>
      </c>
      <c r="K227" s="94">
        <f t="shared" si="3"/>
        <v>7.02</v>
      </c>
      <c r="L227" s="94">
        <v>0</v>
      </c>
      <c r="M227" s="94">
        <v>359</v>
      </c>
      <c r="N227" s="94">
        <v>40</v>
      </c>
      <c r="O227" s="94">
        <v>3.5</v>
      </c>
      <c r="P227" s="94">
        <v>41.8</v>
      </c>
      <c r="Q227" s="94">
        <v>25.2</v>
      </c>
      <c r="R227" s="94">
        <v>4.3</v>
      </c>
      <c r="S227" s="94" t="s">
        <v>1795</v>
      </c>
      <c r="T227" s="96" t="s">
        <v>1206</v>
      </c>
      <c r="U227" s="194"/>
      <c r="V227" s="194"/>
      <c r="W227" s="194"/>
      <c r="X227" s="194"/>
      <c r="Y227" s="194"/>
    </row>
    <row r="228" spans="1:25" ht="14.25" customHeight="1" x14ac:dyDescent="0.2">
      <c r="A228" s="159" t="s">
        <v>764</v>
      </c>
      <c r="B228" s="158" t="s">
        <v>765</v>
      </c>
      <c r="C228" s="95"/>
      <c r="D228" s="159" t="s">
        <v>766</v>
      </c>
      <c r="E228" s="96" t="s">
        <v>2185</v>
      </c>
      <c r="F228" s="158" t="s">
        <v>1474</v>
      </c>
      <c r="G228" s="94">
        <v>1620</v>
      </c>
      <c r="H228" s="98" t="s">
        <v>1556</v>
      </c>
      <c r="I228" s="158" t="s">
        <v>457</v>
      </c>
      <c r="J228" s="163">
        <v>500</v>
      </c>
      <c r="K228" s="94">
        <f t="shared" si="3"/>
        <v>3.24</v>
      </c>
      <c r="L228" s="94">
        <v>0</v>
      </c>
      <c r="M228" s="94">
        <v>153</v>
      </c>
      <c r="N228" s="94">
        <v>7.7</v>
      </c>
      <c r="O228" s="94">
        <v>1.9</v>
      </c>
      <c r="P228" s="94">
        <v>64.7</v>
      </c>
      <c r="Q228" s="94">
        <v>34.799999999999997</v>
      </c>
      <c r="R228" s="94">
        <v>7.6</v>
      </c>
      <c r="S228" s="94" t="s">
        <v>1795</v>
      </c>
      <c r="T228" s="96" t="s">
        <v>1207</v>
      </c>
      <c r="U228" s="194"/>
      <c r="V228" s="194"/>
      <c r="W228" s="194"/>
      <c r="X228" s="194"/>
      <c r="Y228" s="194"/>
    </row>
    <row r="229" spans="1:25" ht="14.25" customHeight="1" x14ac:dyDescent="0.2">
      <c r="A229" s="157" t="s">
        <v>1867</v>
      </c>
      <c r="B229" s="94" t="s">
        <v>767</v>
      </c>
      <c r="D229" s="94" t="s">
        <v>768</v>
      </c>
      <c r="E229" s="96" t="s">
        <v>1208</v>
      </c>
      <c r="F229" s="158" t="s">
        <v>1477</v>
      </c>
      <c r="G229" s="94">
        <v>265</v>
      </c>
      <c r="H229" s="98" t="s">
        <v>1556</v>
      </c>
      <c r="I229" s="94" t="s">
        <v>1649</v>
      </c>
      <c r="J229" s="163">
        <v>30</v>
      </c>
      <c r="K229" s="94">
        <f t="shared" si="3"/>
        <v>8.83</v>
      </c>
      <c r="L229" s="94">
        <v>0</v>
      </c>
      <c r="M229" s="94">
        <v>105</v>
      </c>
      <c r="N229" s="94">
        <v>5.4</v>
      </c>
      <c r="O229" s="94">
        <v>0.5</v>
      </c>
      <c r="P229" s="94">
        <v>46</v>
      </c>
      <c r="Q229" s="94">
        <v>39.1</v>
      </c>
      <c r="R229" s="94">
        <v>10.9</v>
      </c>
      <c r="S229" s="94" t="s">
        <v>1795</v>
      </c>
      <c r="T229" s="96" t="s">
        <v>1208</v>
      </c>
      <c r="U229" s="194"/>
      <c r="V229" s="194"/>
      <c r="W229" s="194"/>
      <c r="X229" s="194"/>
      <c r="Y229" s="194"/>
    </row>
    <row r="230" spans="1:25" ht="14.25" customHeight="1" x14ac:dyDescent="0.2">
      <c r="A230" s="159" t="s">
        <v>55</v>
      </c>
      <c r="B230" s="158" t="s">
        <v>361</v>
      </c>
      <c r="C230" s="95"/>
      <c r="D230" s="159" t="s">
        <v>769</v>
      </c>
      <c r="E230" s="96" t="s">
        <v>1209</v>
      </c>
      <c r="F230" s="158" t="s">
        <v>1439</v>
      </c>
      <c r="G230" s="94">
        <v>389</v>
      </c>
      <c r="H230" s="98" t="s">
        <v>1556</v>
      </c>
      <c r="I230" s="158" t="s">
        <v>1694</v>
      </c>
      <c r="J230" s="163">
        <v>50</v>
      </c>
      <c r="K230" s="94">
        <f t="shared" si="3"/>
        <v>7.78</v>
      </c>
      <c r="L230" s="94">
        <v>0</v>
      </c>
      <c r="M230" s="94">
        <v>117</v>
      </c>
      <c r="N230" s="94">
        <v>6.5</v>
      </c>
      <c r="O230" s="94">
        <v>0.9</v>
      </c>
      <c r="P230" s="94">
        <v>50.2</v>
      </c>
      <c r="Q230" s="94">
        <v>28.2</v>
      </c>
      <c r="R230" s="94">
        <v>5.3</v>
      </c>
      <c r="S230" s="94" t="s">
        <v>1795</v>
      </c>
      <c r="T230" s="96" t="s">
        <v>1209</v>
      </c>
      <c r="U230" s="194"/>
      <c r="V230" s="194"/>
      <c r="W230" s="194"/>
      <c r="X230" s="194"/>
      <c r="Y230" s="194"/>
    </row>
    <row r="231" spans="1:25" ht="14.25" customHeight="1" x14ac:dyDescent="0.2">
      <c r="A231" s="157" t="s">
        <v>1868</v>
      </c>
      <c r="B231" s="94" t="s">
        <v>770</v>
      </c>
      <c r="D231" s="94" t="s">
        <v>771</v>
      </c>
      <c r="E231" s="96" t="s">
        <v>2186</v>
      </c>
      <c r="F231" s="158" t="s">
        <v>1439</v>
      </c>
      <c r="G231" s="94">
        <v>413</v>
      </c>
      <c r="H231" s="98" t="s">
        <v>1556</v>
      </c>
      <c r="I231" s="94" t="s">
        <v>1577</v>
      </c>
      <c r="J231" s="163">
        <v>150</v>
      </c>
      <c r="K231" s="94">
        <f t="shared" si="3"/>
        <v>2.75</v>
      </c>
      <c r="L231" s="94">
        <v>0</v>
      </c>
      <c r="M231" s="94">
        <v>250</v>
      </c>
      <c r="N231" s="94">
        <v>24.6</v>
      </c>
      <c r="O231" s="94">
        <v>1.4</v>
      </c>
      <c r="P231" s="94">
        <v>34.700000000000003</v>
      </c>
      <c r="Q231" s="94">
        <v>9.9</v>
      </c>
      <c r="R231" s="94">
        <v>22.5</v>
      </c>
      <c r="S231" s="94" t="s">
        <v>1796</v>
      </c>
      <c r="T231" s="96" t="s">
        <v>1210</v>
      </c>
      <c r="U231" s="194"/>
      <c r="V231" s="194"/>
      <c r="W231" s="194"/>
      <c r="X231" s="194"/>
      <c r="Y231" s="194"/>
    </row>
    <row r="232" spans="1:25" ht="14.25" customHeight="1" x14ac:dyDescent="0.2">
      <c r="A232" s="159" t="s">
        <v>56</v>
      </c>
      <c r="B232" s="158" t="s">
        <v>772</v>
      </c>
      <c r="C232" s="95"/>
      <c r="D232" s="159" t="s">
        <v>773</v>
      </c>
      <c r="E232" s="96" t="s">
        <v>1211</v>
      </c>
      <c r="F232" s="158" t="s">
        <v>2301</v>
      </c>
      <c r="G232" s="94">
        <v>108</v>
      </c>
      <c r="H232" s="98" t="s">
        <v>1556</v>
      </c>
      <c r="I232" s="158" t="s">
        <v>1577</v>
      </c>
      <c r="J232" s="163">
        <v>150</v>
      </c>
      <c r="K232" s="94">
        <f t="shared" si="3"/>
        <v>0.72</v>
      </c>
      <c r="L232" s="94">
        <v>0</v>
      </c>
      <c r="M232" s="94">
        <v>2</v>
      </c>
      <c r="N232" s="94">
        <v>0.2</v>
      </c>
      <c r="O232" s="94">
        <v>0</v>
      </c>
      <c r="P232" s="94">
        <v>0.6</v>
      </c>
      <c r="Q232" s="94">
        <v>0.6</v>
      </c>
      <c r="R232" s="94">
        <v>0</v>
      </c>
      <c r="S232" s="94" t="s">
        <v>1795</v>
      </c>
      <c r="T232" s="96" t="s">
        <v>1211</v>
      </c>
      <c r="U232" s="194"/>
      <c r="V232" s="194"/>
      <c r="W232" s="194"/>
      <c r="X232" s="194"/>
      <c r="Y232" s="194"/>
    </row>
    <row r="233" spans="1:25" ht="14.25" customHeight="1" x14ac:dyDescent="0.2">
      <c r="A233" s="159" t="s">
        <v>1869</v>
      </c>
      <c r="B233" s="158" t="s">
        <v>362</v>
      </c>
      <c r="C233" s="95"/>
      <c r="D233" s="159" t="s">
        <v>774</v>
      </c>
      <c r="E233" s="96" t="s">
        <v>1212</v>
      </c>
      <c r="F233" s="158" t="s">
        <v>1478</v>
      </c>
      <c r="G233" s="94">
        <v>934</v>
      </c>
      <c r="H233" s="98" t="s">
        <v>1556</v>
      </c>
      <c r="I233" s="158" t="s">
        <v>1695</v>
      </c>
      <c r="J233" s="163">
        <v>80</v>
      </c>
      <c r="K233" s="94">
        <f t="shared" si="3"/>
        <v>11.67</v>
      </c>
      <c r="L233" s="94">
        <v>0</v>
      </c>
      <c r="M233" s="94">
        <v>3</v>
      </c>
      <c r="N233" s="94">
        <v>0.3</v>
      </c>
      <c r="O233" s="94">
        <v>0.2</v>
      </c>
      <c r="P233" s="94">
        <v>77.3</v>
      </c>
      <c r="Q233" s="94">
        <v>77.3</v>
      </c>
      <c r="R233" s="94">
        <v>0.2</v>
      </c>
      <c r="S233" s="94" t="s">
        <v>1796</v>
      </c>
      <c r="T233" s="96" t="s">
        <v>1212</v>
      </c>
      <c r="U233" s="194"/>
      <c r="V233" s="194"/>
      <c r="W233" s="194"/>
      <c r="X233" s="194"/>
      <c r="Y233" s="194"/>
    </row>
    <row r="234" spans="1:25" ht="14.25" customHeight="1" x14ac:dyDescent="0.2">
      <c r="A234" s="159" t="s">
        <v>1870</v>
      </c>
      <c r="B234" s="94" t="s">
        <v>775</v>
      </c>
      <c r="D234" s="94" t="s">
        <v>776</v>
      </c>
      <c r="E234" s="96" t="s">
        <v>1213</v>
      </c>
      <c r="F234" s="158" t="s">
        <v>1478</v>
      </c>
      <c r="G234" s="94">
        <v>1010</v>
      </c>
      <c r="H234" s="98" t="s">
        <v>1556</v>
      </c>
      <c r="I234" s="94" t="s">
        <v>457</v>
      </c>
      <c r="J234" s="163">
        <v>500</v>
      </c>
      <c r="K234" s="94">
        <f t="shared" si="3"/>
        <v>2.02</v>
      </c>
      <c r="L234" s="94">
        <v>0</v>
      </c>
      <c r="M234" s="94">
        <v>329</v>
      </c>
      <c r="N234" s="94">
        <v>0</v>
      </c>
      <c r="O234" s="94">
        <v>0.2</v>
      </c>
      <c r="P234" s="94">
        <v>91.2</v>
      </c>
      <c r="Q234" s="94">
        <v>9.5</v>
      </c>
      <c r="R234" s="94">
        <v>0.8</v>
      </c>
      <c r="S234" s="94" t="s">
        <v>1796</v>
      </c>
      <c r="T234" s="96" t="s">
        <v>1213</v>
      </c>
      <c r="U234" s="194"/>
      <c r="V234" s="194"/>
      <c r="W234" s="194"/>
      <c r="X234" s="194"/>
      <c r="Y234" s="194"/>
    </row>
    <row r="235" spans="1:25" ht="14.25" customHeight="1" x14ac:dyDescent="0.2">
      <c r="A235" s="159" t="s">
        <v>57</v>
      </c>
      <c r="B235" s="158" t="s">
        <v>522</v>
      </c>
      <c r="C235" s="95"/>
      <c r="D235" s="159" t="s">
        <v>777</v>
      </c>
      <c r="E235" s="96" t="s">
        <v>1214</v>
      </c>
      <c r="F235" s="158" t="s">
        <v>1479</v>
      </c>
      <c r="G235" s="94">
        <v>1296</v>
      </c>
      <c r="H235" s="98" t="s">
        <v>1556</v>
      </c>
      <c r="I235" s="158" t="s">
        <v>463</v>
      </c>
      <c r="J235" s="163">
        <v>1000</v>
      </c>
      <c r="K235" s="94">
        <f t="shared" si="3"/>
        <v>1.29</v>
      </c>
      <c r="L235" s="94">
        <v>0</v>
      </c>
      <c r="M235" s="94">
        <v>14</v>
      </c>
      <c r="N235" s="94">
        <v>1.5</v>
      </c>
      <c r="O235" s="94">
        <v>0.1</v>
      </c>
      <c r="P235" s="94">
        <v>5.0999999999999996</v>
      </c>
      <c r="Q235" s="94">
        <v>4</v>
      </c>
      <c r="R235" s="94">
        <v>0.7</v>
      </c>
      <c r="S235" s="94" t="s">
        <v>1795</v>
      </c>
      <c r="T235" s="96" t="s">
        <v>1214</v>
      </c>
      <c r="U235" s="194"/>
      <c r="V235" s="194"/>
      <c r="W235" s="194"/>
      <c r="X235" s="194"/>
      <c r="Y235" s="194"/>
    </row>
    <row r="236" spans="1:25" ht="14.25" customHeight="1" x14ac:dyDescent="0.2">
      <c r="A236" s="159" t="s">
        <v>58</v>
      </c>
      <c r="B236" s="158" t="s">
        <v>523</v>
      </c>
      <c r="C236" s="95"/>
      <c r="D236" s="159" t="s">
        <v>778</v>
      </c>
      <c r="E236" s="96" t="s">
        <v>1215</v>
      </c>
      <c r="F236" s="158" t="s">
        <v>1479</v>
      </c>
      <c r="G236" s="94">
        <v>1296</v>
      </c>
      <c r="H236" s="98" t="s">
        <v>1556</v>
      </c>
      <c r="I236" s="158" t="s">
        <v>463</v>
      </c>
      <c r="J236" s="163">
        <v>1000</v>
      </c>
      <c r="K236" s="94">
        <f t="shared" si="3"/>
        <v>1.29</v>
      </c>
      <c r="L236" s="94">
        <v>0</v>
      </c>
      <c r="M236" s="94">
        <v>13</v>
      </c>
      <c r="N236" s="94">
        <v>0.9</v>
      </c>
      <c r="O236" s="94">
        <v>0.2</v>
      </c>
      <c r="P236" s="94">
        <v>4.9000000000000004</v>
      </c>
      <c r="Q236" s="94">
        <v>4.0999999999999996</v>
      </c>
      <c r="R236" s="94">
        <v>0.8</v>
      </c>
      <c r="S236" s="94" t="s">
        <v>1795</v>
      </c>
      <c r="T236" s="96" t="s">
        <v>1215</v>
      </c>
      <c r="U236" s="194"/>
      <c r="V236" s="194"/>
      <c r="W236" s="194"/>
      <c r="X236" s="194"/>
      <c r="Y236" s="194"/>
    </row>
    <row r="237" spans="1:25" ht="14.25" customHeight="1" x14ac:dyDescent="0.2">
      <c r="A237" s="159" t="s">
        <v>1871</v>
      </c>
      <c r="B237" s="158" t="s">
        <v>779</v>
      </c>
      <c r="C237" s="95"/>
      <c r="D237" s="159" t="s">
        <v>780</v>
      </c>
      <c r="E237" s="96" t="s">
        <v>1216</v>
      </c>
      <c r="F237" s="158" t="s">
        <v>1474</v>
      </c>
      <c r="G237" s="94">
        <v>432</v>
      </c>
      <c r="H237" s="98" t="s">
        <v>1556</v>
      </c>
      <c r="I237" s="158" t="s">
        <v>1580</v>
      </c>
      <c r="J237" s="163">
        <v>200</v>
      </c>
      <c r="K237" s="94">
        <f t="shared" si="3"/>
        <v>2.16</v>
      </c>
      <c r="L237" s="94">
        <v>0</v>
      </c>
      <c r="M237" s="94">
        <v>145</v>
      </c>
      <c r="N237" s="94">
        <v>9.1999999999999993</v>
      </c>
      <c r="O237" s="94">
        <v>3.2</v>
      </c>
      <c r="P237" s="94">
        <v>56</v>
      </c>
      <c r="Q237" s="94">
        <v>51.8</v>
      </c>
      <c r="R237" s="94">
        <v>4.7</v>
      </c>
      <c r="S237" s="94" t="s">
        <v>1795</v>
      </c>
      <c r="T237" s="96" t="s">
        <v>1216</v>
      </c>
      <c r="U237" s="194"/>
      <c r="V237" s="194"/>
      <c r="W237" s="194"/>
      <c r="X237" s="194"/>
      <c r="Y237" s="194"/>
    </row>
    <row r="238" spans="1:25" ht="14.25" customHeight="1" x14ac:dyDescent="0.2">
      <c r="A238" s="157" t="s">
        <v>1872</v>
      </c>
      <c r="B238" s="94" t="s">
        <v>781</v>
      </c>
      <c r="D238" s="94" t="s">
        <v>782</v>
      </c>
      <c r="E238" s="96" t="s">
        <v>2187</v>
      </c>
      <c r="F238" s="158" t="s">
        <v>1480</v>
      </c>
      <c r="G238" s="94">
        <v>756</v>
      </c>
      <c r="H238" s="98" t="s">
        <v>458</v>
      </c>
      <c r="I238" s="94" t="s">
        <v>1696</v>
      </c>
      <c r="J238" s="163">
        <v>520</v>
      </c>
      <c r="K238" s="94">
        <f t="shared" si="3"/>
        <v>1.45</v>
      </c>
      <c r="L238" s="94">
        <v>0</v>
      </c>
      <c r="M238" s="94">
        <v>154</v>
      </c>
      <c r="N238" s="94">
        <v>4</v>
      </c>
      <c r="O238" s="94">
        <v>0.6</v>
      </c>
      <c r="P238" s="94">
        <v>33.1</v>
      </c>
      <c r="Q238" s="94">
        <v>0</v>
      </c>
      <c r="R238" s="94">
        <v>5.9</v>
      </c>
      <c r="S238" s="94" t="s">
        <v>1796</v>
      </c>
      <c r="T238" s="96" t="s">
        <v>1217</v>
      </c>
      <c r="U238" s="194"/>
      <c r="V238" s="194"/>
      <c r="W238" s="194"/>
      <c r="X238" s="194"/>
      <c r="Y238" s="194"/>
    </row>
    <row r="239" spans="1:25" ht="14.25" customHeight="1" x14ac:dyDescent="0.2">
      <c r="A239" s="157" t="s">
        <v>1873</v>
      </c>
      <c r="B239" s="94" t="s">
        <v>783</v>
      </c>
      <c r="D239" s="94" t="s">
        <v>784</v>
      </c>
      <c r="E239" s="96" t="s">
        <v>1218</v>
      </c>
      <c r="F239" s="158" t="s">
        <v>1474</v>
      </c>
      <c r="G239" s="94">
        <v>572</v>
      </c>
      <c r="H239" s="98" t="s">
        <v>1554</v>
      </c>
      <c r="I239" s="94" t="s">
        <v>1697</v>
      </c>
      <c r="J239" s="163">
        <v>50</v>
      </c>
      <c r="K239" s="94">
        <f t="shared" si="3"/>
        <v>11.44</v>
      </c>
      <c r="L239" s="94">
        <v>0</v>
      </c>
      <c r="M239" s="94">
        <v>148</v>
      </c>
      <c r="N239" s="94">
        <v>13.8</v>
      </c>
      <c r="O239" s="94">
        <v>1</v>
      </c>
      <c r="P239" s="94">
        <v>57.8</v>
      </c>
      <c r="Q239" s="94">
        <v>43.1</v>
      </c>
      <c r="R239" s="94">
        <v>6.9</v>
      </c>
      <c r="S239" s="94" t="s">
        <v>1795</v>
      </c>
      <c r="T239" s="96" t="s">
        <v>1218</v>
      </c>
      <c r="U239" s="194"/>
      <c r="V239" s="194"/>
      <c r="W239" s="194"/>
      <c r="X239" s="194"/>
      <c r="Y239" s="194"/>
    </row>
    <row r="240" spans="1:25" ht="14.25" customHeight="1" x14ac:dyDescent="0.2">
      <c r="A240" s="159" t="s">
        <v>59</v>
      </c>
      <c r="B240" s="158" t="s">
        <v>524</v>
      </c>
      <c r="C240" s="95"/>
      <c r="D240" s="159" t="s">
        <v>785</v>
      </c>
      <c r="E240" s="96" t="s">
        <v>1219</v>
      </c>
      <c r="F240" s="158" t="s">
        <v>1479</v>
      </c>
      <c r="G240" s="94">
        <v>907</v>
      </c>
      <c r="H240" s="98" t="s">
        <v>1554</v>
      </c>
      <c r="I240" s="158" t="s">
        <v>1698</v>
      </c>
      <c r="J240" s="163">
        <v>600</v>
      </c>
      <c r="K240" s="94">
        <f t="shared" si="3"/>
        <v>1.51</v>
      </c>
      <c r="L240" s="94">
        <v>0</v>
      </c>
      <c r="M240" s="94">
        <v>6</v>
      </c>
      <c r="N240" s="94">
        <v>0.3</v>
      </c>
      <c r="O240" s="94">
        <v>0.2</v>
      </c>
      <c r="P240" s="94">
        <v>2</v>
      </c>
      <c r="Q240" s="94">
        <v>2</v>
      </c>
      <c r="R240" s="94">
        <v>0.6</v>
      </c>
      <c r="S240" s="94" t="s">
        <v>1795</v>
      </c>
      <c r="T240" s="96" t="s">
        <v>1219</v>
      </c>
      <c r="U240" s="194"/>
      <c r="V240" s="194"/>
      <c r="W240" s="194"/>
      <c r="X240" s="194"/>
      <c r="Y240" s="194"/>
    </row>
    <row r="241" spans="1:25" ht="14.25" customHeight="1" x14ac:dyDescent="0.2">
      <c r="A241" s="159" t="s">
        <v>2051</v>
      </c>
      <c r="B241" s="158" t="s">
        <v>2052</v>
      </c>
      <c r="C241" s="95"/>
      <c r="D241" s="159"/>
      <c r="E241" s="96" t="s">
        <v>1220</v>
      </c>
      <c r="F241" s="158" t="s">
        <v>1481</v>
      </c>
      <c r="G241" s="94">
        <v>184</v>
      </c>
      <c r="H241" s="98" t="s">
        <v>1554</v>
      </c>
      <c r="I241" s="158" t="s">
        <v>2054</v>
      </c>
      <c r="J241" s="163">
        <v>120</v>
      </c>
      <c r="K241" s="94">
        <f t="shared" ref="K241:K300" si="4">ROUNDDOWN(G241/J241,2)</f>
        <v>1.53</v>
      </c>
      <c r="L241" s="94">
        <v>0</v>
      </c>
      <c r="M241" s="94">
        <v>11</v>
      </c>
      <c r="N241" s="94">
        <v>1.7</v>
      </c>
      <c r="O241" s="94">
        <v>0.4</v>
      </c>
      <c r="P241" s="94">
        <v>3.1</v>
      </c>
      <c r="Q241" s="94">
        <v>3</v>
      </c>
      <c r="R241" s="94">
        <v>1.4</v>
      </c>
      <c r="S241" s="94" t="s">
        <v>1795</v>
      </c>
      <c r="T241" s="96" t="s">
        <v>1220</v>
      </c>
      <c r="U241" s="194"/>
      <c r="V241" s="194"/>
      <c r="W241" s="194"/>
      <c r="X241" s="194"/>
      <c r="Y241" s="194"/>
    </row>
    <row r="242" spans="1:25" ht="14.25" customHeight="1" x14ac:dyDescent="0.2">
      <c r="A242" s="167" t="s">
        <v>1874</v>
      </c>
      <c r="B242" s="158" t="s">
        <v>159</v>
      </c>
      <c r="C242" s="95"/>
      <c r="D242" s="159" t="s">
        <v>786</v>
      </c>
      <c r="E242" s="96" t="s">
        <v>1221</v>
      </c>
      <c r="F242" s="158" t="s">
        <v>1482</v>
      </c>
      <c r="G242" s="94">
        <v>324</v>
      </c>
      <c r="H242" s="98" t="s">
        <v>1554</v>
      </c>
      <c r="I242" s="158" t="s">
        <v>1580</v>
      </c>
      <c r="J242" s="163">
        <v>200</v>
      </c>
      <c r="K242" s="94">
        <f t="shared" si="4"/>
        <v>1.62</v>
      </c>
      <c r="L242" s="94">
        <v>0</v>
      </c>
      <c r="M242" s="94">
        <v>117</v>
      </c>
      <c r="N242" s="94">
        <v>13.6</v>
      </c>
      <c r="O242" s="94">
        <v>1.6</v>
      </c>
      <c r="P242" s="94">
        <v>41.3</v>
      </c>
      <c r="Q242" s="94">
        <v>32.700000000000003</v>
      </c>
      <c r="R242" s="94">
        <v>16.8</v>
      </c>
      <c r="S242" s="94" t="s">
        <v>1795</v>
      </c>
      <c r="T242" s="96" t="s">
        <v>1221</v>
      </c>
      <c r="U242" s="194"/>
      <c r="V242" s="194"/>
      <c r="W242" s="194"/>
      <c r="X242" s="194"/>
      <c r="Y242" s="194"/>
    </row>
    <row r="243" spans="1:25" ht="14.25" customHeight="1" x14ac:dyDescent="0.2">
      <c r="A243" s="159" t="s">
        <v>489</v>
      </c>
      <c r="B243" s="158" t="s">
        <v>467</v>
      </c>
      <c r="C243" s="95"/>
      <c r="D243" s="159" t="s">
        <v>787</v>
      </c>
      <c r="E243" s="96" t="s">
        <v>1222</v>
      </c>
      <c r="F243" s="158" t="s">
        <v>1483</v>
      </c>
      <c r="G243" s="94">
        <v>756</v>
      </c>
      <c r="H243" s="98" t="s">
        <v>1554</v>
      </c>
      <c r="I243" s="158" t="s">
        <v>464</v>
      </c>
      <c r="J243" s="163">
        <v>100</v>
      </c>
      <c r="K243" s="94">
        <f t="shared" si="4"/>
        <v>7.56</v>
      </c>
      <c r="L243" s="94">
        <v>0</v>
      </c>
      <c r="M243" s="94">
        <v>180</v>
      </c>
      <c r="N243" s="94">
        <v>13</v>
      </c>
      <c r="O243" s="94">
        <v>1</v>
      </c>
      <c r="P243" s="94">
        <v>53</v>
      </c>
      <c r="Q243" s="94">
        <v>47</v>
      </c>
      <c r="R243" s="94">
        <v>17.399999999999999</v>
      </c>
      <c r="S243" s="94" t="s">
        <v>1796</v>
      </c>
      <c r="T243" s="96" t="s">
        <v>1222</v>
      </c>
      <c r="U243" s="194"/>
      <c r="V243" s="194"/>
      <c r="W243" s="194"/>
      <c r="X243" s="194"/>
      <c r="Y243" s="194"/>
    </row>
    <row r="244" spans="1:25" ht="14.25" customHeight="1" x14ac:dyDescent="0.2">
      <c r="A244" s="157" t="s">
        <v>1875</v>
      </c>
      <c r="B244" s="94" t="s">
        <v>788</v>
      </c>
      <c r="D244" s="94" t="s">
        <v>789</v>
      </c>
      <c r="E244" s="96" t="s">
        <v>2188</v>
      </c>
      <c r="F244" s="158" t="s">
        <v>1483</v>
      </c>
      <c r="G244" s="94">
        <v>270</v>
      </c>
      <c r="H244" s="98" t="s">
        <v>1554</v>
      </c>
      <c r="I244" s="94" t="s">
        <v>1580</v>
      </c>
      <c r="J244" s="163">
        <v>200</v>
      </c>
      <c r="K244" s="94">
        <f t="shared" si="4"/>
        <v>1.35</v>
      </c>
      <c r="L244" s="94">
        <v>0</v>
      </c>
      <c r="M244" s="94">
        <v>11</v>
      </c>
      <c r="N244" s="94">
        <v>0.9</v>
      </c>
      <c r="O244" s="94">
        <v>0.6</v>
      </c>
      <c r="P244" s="94">
        <v>3.4</v>
      </c>
      <c r="Q244" s="94">
        <v>3.4</v>
      </c>
      <c r="R244" s="94">
        <v>0.4</v>
      </c>
      <c r="S244" s="94" t="s">
        <v>1795</v>
      </c>
      <c r="T244" s="96" t="s">
        <v>1223</v>
      </c>
      <c r="U244" s="194"/>
      <c r="V244" s="194"/>
      <c r="W244" s="194"/>
      <c r="X244" s="194"/>
      <c r="Y244" s="194"/>
    </row>
    <row r="245" spans="1:25" ht="14.25" customHeight="1" x14ac:dyDescent="0.2">
      <c r="A245" s="159" t="s">
        <v>1876</v>
      </c>
      <c r="B245" s="158" t="s">
        <v>363</v>
      </c>
      <c r="C245" s="95"/>
      <c r="D245" s="159"/>
      <c r="E245" s="96" t="s">
        <v>1224</v>
      </c>
      <c r="F245" s="158"/>
      <c r="G245" s="94">
        <v>1377</v>
      </c>
      <c r="H245" s="98" t="s">
        <v>1557</v>
      </c>
      <c r="I245" s="158" t="s">
        <v>1699</v>
      </c>
      <c r="J245" s="163">
        <v>1000</v>
      </c>
      <c r="K245" s="94">
        <f t="shared" si="4"/>
        <v>1.37</v>
      </c>
      <c r="L245" s="94">
        <v>0</v>
      </c>
      <c r="M245" s="94">
        <v>126</v>
      </c>
      <c r="N245" s="94">
        <v>19.7</v>
      </c>
      <c r="O245" s="94">
        <v>4.5</v>
      </c>
      <c r="P245" s="94">
        <v>0.1</v>
      </c>
      <c r="Q245" s="94">
        <v>0</v>
      </c>
      <c r="R245" s="94">
        <v>0.3</v>
      </c>
      <c r="S245" s="94" t="s">
        <v>1795</v>
      </c>
      <c r="T245" s="96" t="s">
        <v>1224</v>
      </c>
      <c r="U245" s="194"/>
      <c r="V245" s="194"/>
      <c r="W245" s="194"/>
      <c r="X245" s="194"/>
      <c r="Y245" s="194"/>
    </row>
    <row r="246" spans="1:25" ht="14.25" customHeight="1" x14ac:dyDescent="0.2">
      <c r="A246" s="159" t="s">
        <v>1877</v>
      </c>
      <c r="B246" s="158" t="s">
        <v>160</v>
      </c>
      <c r="C246" s="95"/>
      <c r="D246" s="159" t="s">
        <v>790</v>
      </c>
      <c r="E246" s="96" t="s">
        <v>2189</v>
      </c>
      <c r="F246" s="158" t="s">
        <v>1423</v>
      </c>
      <c r="G246" s="94">
        <v>1620</v>
      </c>
      <c r="H246" s="98" t="s">
        <v>1556</v>
      </c>
      <c r="I246" s="158" t="s">
        <v>1700</v>
      </c>
      <c r="J246" s="163">
        <v>500</v>
      </c>
      <c r="K246" s="94">
        <f t="shared" si="4"/>
        <v>3.24</v>
      </c>
      <c r="L246" s="94">
        <v>0</v>
      </c>
      <c r="M246" s="94">
        <v>194</v>
      </c>
      <c r="N246" s="94">
        <v>17.600000000000001</v>
      </c>
      <c r="O246" s="94">
        <v>12.7</v>
      </c>
      <c r="P246" s="94">
        <v>0</v>
      </c>
      <c r="Q246" s="94">
        <v>0</v>
      </c>
      <c r="R246" s="94">
        <v>0.3</v>
      </c>
      <c r="S246" s="94" t="s">
        <v>1795</v>
      </c>
      <c r="T246" s="96" t="s">
        <v>1225</v>
      </c>
      <c r="U246" s="194"/>
      <c r="V246" s="194"/>
      <c r="W246" s="194"/>
      <c r="X246" s="194"/>
      <c r="Y246" s="194"/>
    </row>
    <row r="247" spans="1:25" ht="14.25" customHeight="1" x14ac:dyDescent="0.2">
      <c r="A247" s="159" t="s">
        <v>1798</v>
      </c>
      <c r="B247" s="158" t="s">
        <v>364</v>
      </c>
      <c r="C247" s="95"/>
      <c r="D247" s="159"/>
      <c r="E247" s="96" t="s">
        <v>1226</v>
      </c>
      <c r="F247" s="158"/>
      <c r="G247" s="94">
        <v>1728</v>
      </c>
      <c r="H247" s="98" t="s">
        <v>1557</v>
      </c>
      <c r="I247" s="158" t="s">
        <v>1699</v>
      </c>
      <c r="J247" s="163">
        <v>1000</v>
      </c>
      <c r="K247" s="94">
        <f t="shared" si="4"/>
        <v>1.72</v>
      </c>
      <c r="L247" s="94">
        <v>0</v>
      </c>
      <c r="M247" s="94">
        <v>105</v>
      </c>
      <c r="N247" s="94">
        <v>17.2</v>
      </c>
      <c r="O247" s="94">
        <v>3.4</v>
      </c>
      <c r="P247" s="94">
        <v>0.1</v>
      </c>
      <c r="Q247" s="94">
        <v>0</v>
      </c>
      <c r="R247" s="94">
        <v>0.2</v>
      </c>
      <c r="S247" s="94" t="s">
        <v>1795</v>
      </c>
      <c r="T247" s="96" t="s">
        <v>1226</v>
      </c>
      <c r="U247" s="194"/>
      <c r="V247" s="194"/>
      <c r="W247" s="194"/>
      <c r="X247" s="194"/>
      <c r="Y247" s="194"/>
    </row>
    <row r="248" spans="1:25" ht="14.25" customHeight="1" x14ac:dyDescent="0.2">
      <c r="A248" s="159" t="s">
        <v>1878</v>
      </c>
      <c r="B248" s="158" t="s">
        <v>365</v>
      </c>
      <c r="C248" s="95"/>
      <c r="D248" s="159" t="s">
        <v>791</v>
      </c>
      <c r="E248" s="96" t="s">
        <v>1227</v>
      </c>
      <c r="F248" s="158" t="s">
        <v>1484</v>
      </c>
      <c r="G248" s="94">
        <v>702</v>
      </c>
      <c r="H248" s="98" t="s">
        <v>1556</v>
      </c>
      <c r="I248" s="158" t="s">
        <v>1701</v>
      </c>
      <c r="J248" s="163">
        <v>450</v>
      </c>
      <c r="K248" s="94">
        <f t="shared" si="4"/>
        <v>1.56</v>
      </c>
      <c r="L248" s="94">
        <v>0</v>
      </c>
      <c r="M248" s="94">
        <v>332</v>
      </c>
      <c r="N248" s="94">
        <v>64.5</v>
      </c>
      <c r="O248" s="94">
        <v>6.2</v>
      </c>
      <c r="P248" s="94">
        <v>0.3</v>
      </c>
      <c r="Q248" s="94">
        <v>0</v>
      </c>
      <c r="R248" s="94">
        <v>4.3</v>
      </c>
      <c r="S248" s="94" t="s">
        <v>1795</v>
      </c>
      <c r="T248" s="96" t="s">
        <v>1227</v>
      </c>
      <c r="U248" s="194"/>
      <c r="V248" s="194"/>
      <c r="W248" s="194"/>
      <c r="X248" s="194"/>
      <c r="Y248" s="194"/>
    </row>
    <row r="249" spans="1:25" ht="14.25" customHeight="1" x14ac:dyDescent="0.2">
      <c r="A249" s="159" t="s">
        <v>1879</v>
      </c>
      <c r="B249" s="158" t="s">
        <v>366</v>
      </c>
      <c r="C249" s="95"/>
      <c r="D249" s="159"/>
      <c r="E249" s="96" t="s">
        <v>1228</v>
      </c>
      <c r="F249" s="158"/>
      <c r="G249" s="94">
        <v>73</v>
      </c>
      <c r="H249" s="98" t="s">
        <v>468</v>
      </c>
      <c r="I249" s="158" t="s">
        <v>1682</v>
      </c>
      <c r="J249" s="163">
        <v>40</v>
      </c>
      <c r="K249" s="94">
        <f t="shared" si="4"/>
        <v>1.82</v>
      </c>
      <c r="L249" s="94">
        <v>0</v>
      </c>
      <c r="M249" s="94">
        <v>242</v>
      </c>
      <c r="N249" s="94">
        <v>20.6</v>
      </c>
      <c r="O249" s="94">
        <v>16</v>
      </c>
      <c r="P249" s="94">
        <v>1.1000000000000001</v>
      </c>
      <c r="Q249" s="94">
        <v>0</v>
      </c>
      <c r="R249" s="94">
        <v>1.8</v>
      </c>
      <c r="S249" s="94" t="s">
        <v>1795</v>
      </c>
      <c r="T249" s="96" t="s">
        <v>1228</v>
      </c>
      <c r="U249" s="194"/>
      <c r="V249" s="194"/>
      <c r="W249" s="194"/>
      <c r="X249" s="194"/>
      <c r="Y249" s="194"/>
    </row>
    <row r="250" spans="1:25" ht="14.25" customHeight="1" x14ac:dyDescent="0.2">
      <c r="A250" s="159" t="s">
        <v>1880</v>
      </c>
      <c r="B250" s="158" t="s">
        <v>425</v>
      </c>
      <c r="C250" s="95"/>
      <c r="D250" s="159" t="s">
        <v>792</v>
      </c>
      <c r="E250" s="96" t="s">
        <v>1229</v>
      </c>
      <c r="F250" s="158" t="s">
        <v>1485</v>
      </c>
      <c r="G250" s="94">
        <v>286</v>
      </c>
      <c r="H250" s="98" t="s">
        <v>1565</v>
      </c>
      <c r="I250" s="158" t="s">
        <v>464</v>
      </c>
      <c r="J250" s="163">
        <v>100</v>
      </c>
      <c r="K250" s="94">
        <f t="shared" si="4"/>
        <v>2.86</v>
      </c>
      <c r="L250" s="94">
        <v>0</v>
      </c>
      <c r="M250" s="94">
        <v>113</v>
      </c>
      <c r="N250" s="94">
        <v>23.1</v>
      </c>
      <c r="O250" s="94">
        <v>1.6</v>
      </c>
      <c r="P250" s="94">
        <v>0.2</v>
      </c>
      <c r="Q250" s="94">
        <v>0</v>
      </c>
      <c r="R250" s="94">
        <v>4.0999999999999996</v>
      </c>
      <c r="S250" s="94" t="s">
        <v>1795</v>
      </c>
      <c r="T250" s="96" t="s">
        <v>1229</v>
      </c>
      <c r="U250" s="194"/>
      <c r="V250" s="194"/>
      <c r="W250" s="194"/>
      <c r="X250" s="194"/>
      <c r="Y250" s="194"/>
    </row>
    <row r="251" spans="1:25" ht="14.25" customHeight="1" x14ac:dyDescent="0.2">
      <c r="A251" s="159" t="s">
        <v>1881</v>
      </c>
      <c r="B251" s="158" t="s">
        <v>367</v>
      </c>
      <c r="C251" s="95"/>
      <c r="D251" s="159"/>
      <c r="E251" s="96" t="s">
        <v>2191</v>
      </c>
      <c r="F251" s="158" t="s">
        <v>263</v>
      </c>
      <c r="G251" s="94">
        <v>864</v>
      </c>
      <c r="H251" s="98" t="s">
        <v>1565</v>
      </c>
      <c r="I251" s="158" t="s">
        <v>464</v>
      </c>
      <c r="J251" s="163">
        <v>100</v>
      </c>
      <c r="K251" s="94">
        <f t="shared" si="4"/>
        <v>8.64</v>
      </c>
      <c r="L251" s="94">
        <v>0</v>
      </c>
      <c r="M251" s="94">
        <v>293</v>
      </c>
      <c r="N251" s="94">
        <v>23</v>
      </c>
      <c r="O251" s="94">
        <v>21</v>
      </c>
      <c r="P251" s="94">
        <v>3.1</v>
      </c>
      <c r="Q251" s="94">
        <v>0</v>
      </c>
      <c r="R251" s="94">
        <v>1.3</v>
      </c>
      <c r="S251" s="94" t="s">
        <v>1795</v>
      </c>
      <c r="T251" s="96" t="s">
        <v>1230</v>
      </c>
      <c r="U251" s="194"/>
      <c r="V251" s="194"/>
      <c r="W251" s="194"/>
      <c r="X251" s="194"/>
      <c r="Y251" s="194"/>
    </row>
    <row r="252" spans="1:25" ht="14.25" customHeight="1" x14ac:dyDescent="0.2">
      <c r="A252" s="159" t="s">
        <v>1882</v>
      </c>
      <c r="B252" s="158" t="s">
        <v>793</v>
      </c>
      <c r="C252" s="95"/>
      <c r="D252" s="159" t="s">
        <v>794</v>
      </c>
      <c r="E252" s="96" t="s">
        <v>2190</v>
      </c>
      <c r="F252" s="158" t="s">
        <v>1486</v>
      </c>
      <c r="G252" s="94">
        <v>297</v>
      </c>
      <c r="H252" s="98" t="s">
        <v>1565</v>
      </c>
      <c r="I252" s="158" t="s">
        <v>1702</v>
      </c>
      <c r="J252" s="163">
        <v>80</v>
      </c>
      <c r="K252" s="94">
        <f t="shared" si="4"/>
        <v>3.71</v>
      </c>
      <c r="L252" s="94">
        <v>0</v>
      </c>
      <c r="M252" s="94">
        <v>356</v>
      </c>
      <c r="N252" s="94">
        <v>77.099999999999994</v>
      </c>
      <c r="O252" s="94">
        <v>2.9</v>
      </c>
      <c r="P252" s="94">
        <v>0.8</v>
      </c>
      <c r="Q252" s="94">
        <v>0</v>
      </c>
      <c r="R252" s="94">
        <v>0.3</v>
      </c>
      <c r="S252" s="94" t="s">
        <v>1795</v>
      </c>
      <c r="T252" s="96" t="s">
        <v>1231</v>
      </c>
      <c r="U252" s="194"/>
      <c r="V252" s="194"/>
      <c r="W252" s="194"/>
      <c r="X252" s="194"/>
      <c r="Y252" s="194"/>
    </row>
    <row r="253" spans="1:25" ht="14.25" customHeight="1" x14ac:dyDescent="0.2">
      <c r="A253" s="159" t="s">
        <v>1802</v>
      </c>
      <c r="B253" s="158" t="s">
        <v>368</v>
      </c>
      <c r="C253" s="95"/>
      <c r="D253" s="159"/>
      <c r="E253" s="96" t="s">
        <v>1232</v>
      </c>
      <c r="F253" s="158"/>
      <c r="G253" s="94">
        <v>2808</v>
      </c>
      <c r="H253" s="98" t="s">
        <v>1566</v>
      </c>
      <c r="I253" s="158" t="s">
        <v>1699</v>
      </c>
      <c r="J253" s="163">
        <v>1000</v>
      </c>
      <c r="K253" s="94">
        <f t="shared" si="4"/>
        <v>2.8</v>
      </c>
      <c r="L253" s="94">
        <v>0</v>
      </c>
      <c r="M253" s="94">
        <v>95</v>
      </c>
      <c r="N253" s="94">
        <v>19.600000000000001</v>
      </c>
      <c r="O253" s="94">
        <v>1.3</v>
      </c>
      <c r="P253" s="94">
        <v>0.1</v>
      </c>
      <c r="Q253" s="94">
        <v>0</v>
      </c>
      <c r="R253" s="94">
        <v>0.3</v>
      </c>
      <c r="S253" s="94" t="s">
        <v>1795</v>
      </c>
      <c r="T253" s="96" t="s">
        <v>1232</v>
      </c>
      <c r="U253" s="194"/>
      <c r="V253" s="194"/>
      <c r="W253" s="194"/>
      <c r="X253" s="194"/>
      <c r="Y253" s="194"/>
    </row>
    <row r="254" spans="1:25" ht="14.25" customHeight="1" x14ac:dyDescent="0.2">
      <c r="A254" s="157" t="s">
        <v>1883</v>
      </c>
      <c r="B254" s="94" t="s">
        <v>795</v>
      </c>
      <c r="D254" s="94" t="s">
        <v>796</v>
      </c>
      <c r="E254" s="96" t="s">
        <v>2192</v>
      </c>
      <c r="F254" s="158" t="s">
        <v>1487</v>
      </c>
      <c r="G254" s="94">
        <v>364</v>
      </c>
      <c r="H254" s="98" t="s">
        <v>1565</v>
      </c>
      <c r="I254" s="94" t="s">
        <v>1703</v>
      </c>
      <c r="J254" s="163">
        <v>300</v>
      </c>
      <c r="K254" s="94">
        <f t="shared" si="4"/>
        <v>1.21</v>
      </c>
      <c r="L254" s="94">
        <v>0</v>
      </c>
      <c r="M254" s="94">
        <v>95</v>
      </c>
      <c r="N254" s="94">
        <v>19.600000000000001</v>
      </c>
      <c r="O254" s="94">
        <v>1.3</v>
      </c>
      <c r="P254" s="94">
        <v>0.1</v>
      </c>
      <c r="Q254" s="94">
        <v>0</v>
      </c>
      <c r="R254" s="94">
        <v>0.8</v>
      </c>
      <c r="S254" s="94" t="s">
        <v>1796</v>
      </c>
      <c r="T254" s="96" t="s">
        <v>1233</v>
      </c>
      <c r="U254" s="194"/>
      <c r="V254" s="194"/>
      <c r="W254" s="194"/>
      <c r="X254" s="194"/>
      <c r="Y254" s="194"/>
    </row>
    <row r="255" spans="1:25" ht="14.25" customHeight="1" x14ac:dyDescent="0.2">
      <c r="A255" s="159" t="s">
        <v>1884</v>
      </c>
      <c r="B255" s="158" t="s">
        <v>369</v>
      </c>
      <c r="C255" s="95"/>
      <c r="D255" s="159"/>
      <c r="E255" s="96" t="s">
        <v>1234</v>
      </c>
      <c r="F255" s="158"/>
      <c r="G255" s="94">
        <v>49</v>
      </c>
      <c r="H255" s="98" t="s">
        <v>1567</v>
      </c>
      <c r="I255" s="158" t="s">
        <v>1704</v>
      </c>
      <c r="J255" s="163">
        <v>18</v>
      </c>
      <c r="K255" s="94">
        <f t="shared" si="4"/>
        <v>2.72</v>
      </c>
      <c r="L255" s="94">
        <v>0</v>
      </c>
      <c r="M255" s="94">
        <v>80</v>
      </c>
      <c r="N255" s="94">
        <v>18.5</v>
      </c>
      <c r="O255" s="94">
        <v>0.2</v>
      </c>
      <c r="P255" s="94">
        <v>0</v>
      </c>
      <c r="Q255" s="94">
        <v>0</v>
      </c>
      <c r="R255" s="94">
        <v>0.3</v>
      </c>
      <c r="S255" s="94" t="s">
        <v>1795</v>
      </c>
      <c r="T255" s="96" t="s">
        <v>1234</v>
      </c>
      <c r="U255" s="194"/>
      <c r="V255" s="194"/>
      <c r="W255" s="194"/>
      <c r="X255" s="194"/>
      <c r="Y255" s="194"/>
    </row>
    <row r="256" spans="1:25" ht="14.25" customHeight="1" x14ac:dyDescent="0.2">
      <c r="A256" s="159" t="s">
        <v>1885</v>
      </c>
      <c r="B256" s="158" t="s">
        <v>370</v>
      </c>
      <c r="C256" s="95"/>
      <c r="D256" s="159"/>
      <c r="E256" s="96" t="s">
        <v>1235</v>
      </c>
      <c r="F256" s="158" t="e">
        <v>#N/A</v>
      </c>
      <c r="G256" s="94">
        <v>2268</v>
      </c>
      <c r="H256" s="98" t="s">
        <v>1568</v>
      </c>
      <c r="I256" s="158" t="s">
        <v>1699</v>
      </c>
      <c r="J256" s="163">
        <v>1000</v>
      </c>
      <c r="K256" s="94">
        <f t="shared" si="4"/>
        <v>2.2599999999999998</v>
      </c>
      <c r="L256" s="94">
        <v>0</v>
      </c>
      <c r="M256" s="94">
        <v>133</v>
      </c>
      <c r="N256" s="94">
        <v>22.3</v>
      </c>
      <c r="O256" s="94">
        <v>4.0999999999999996</v>
      </c>
      <c r="P256" s="94">
        <v>0.1</v>
      </c>
      <c r="Q256" s="94">
        <v>0</v>
      </c>
      <c r="R256" s="94">
        <v>0.2</v>
      </c>
      <c r="S256" s="94" t="s">
        <v>1795</v>
      </c>
      <c r="T256" s="96" t="s">
        <v>1235</v>
      </c>
      <c r="U256" s="194"/>
      <c r="V256" s="194"/>
      <c r="W256" s="194"/>
      <c r="X256" s="194"/>
      <c r="Y256" s="194"/>
    </row>
    <row r="257" spans="1:25" ht="14.25" customHeight="1" x14ac:dyDescent="0.2">
      <c r="A257" s="159" t="s">
        <v>1886</v>
      </c>
      <c r="B257" s="158" t="s">
        <v>371</v>
      </c>
      <c r="C257" s="95"/>
      <c r="D257" s="159" t="s">
        <v>797</v>
      </c>
      <c r="E257" s="96" t="s">
        <v>2193</v>
      </c>
      <c r="F257" s="158" t="s">
        <v>1488</v>
      </c>
      <c r="G257" s="94">
        <v>1994</v>
      </c>
      <c r="H257" s="98" t="s">
        <v>1560</v>
      </c>
      <c r="I257" s="158" t="s">
        <v>457</v>
      </c>
      <c r="J257" s="163">
        <v>500</v>
      </c>
      <c r="K257" s="94">
        <f t="shared" si="4"/>
        <v>3.98</v>
      </c>
      <c r="L257" s="94">
        <v>0</v>
      </c>
      <c r="M257" s="94">
        <v>161</v>
      </c>
      <c r="N257" s="94">
        <v>25.7</v>
      </c>
      <c r="O257" s="94">
        <v>5.5</v>
      </c>
      <c r="P257" s="94">
        <v>0.1</v>
      </c>
      <c r="Q257" s="94">
        <v>0</v>
      </c>
      <c r="R257" s="94">
        <v>3.8</v>
      </c>
      <c r="S257" s="94" t="s">
        <v>1795</v>
      </c>
      <c r="T257" s="96" t="s">
        <v>1236</v>
      </c>
      <c r="U257" s="194"/>
      <c r="V257" s="194"/>
      <c r="W257" s="194"/>
      <c r="X257" s="194"/>
      <c r="Y257" s="194"/>
    </row>
    <row r="258" spans="1:25" ht="14.25" customHeight="1" x14ac:dyDescent="0.2">
      <c r="A258" s="159" t="s">
        <v>798</v>
      </c>
      <c r="B258" s="158" t="s">
        <v>799</v>
      </c>
      <c r="C258" s="95"/>
      <c r="D258" s="159"/>
      <c r="E258" s="96" t="s">
        <v>2194</v>
      </c>
      <c r="F258" s="158" t="e">
        <v>#N/A</v>
      </c>
      <c r="G258" s="94">
        <v>1490</v>
      </c>
      <c r="H258" s="98" t="s">
        <v>1568</v>
      </c>
      <c r="I258" s="158" t="s">
        <v>1699</v>
      </c>
      <c r="J258" s="163">
        <v>1000</v>
      </c>
      <c r="K258" s="94">
        <f t="shared" si="4"/>
        <v>1.49</v>
      </c>
      <c r="L258" s="94">
        <v>0</v>
      </c>
      <c r="M258" s="94">
        <v>326</v>
      </c>
      <c r="N258" s="94">
        <v>17.2</v>
      </c>
      <c r="O258" s="94">
        <v>26.8</v>
      </c>
      <c r="P258" s="94">
        <v>0.4</v>
      </c>
      <c r="Q258" s="94">
        <v>0</v>
      </c>
      <c r="R258" s="94">
        <v>0.3</v>
      </c>
      <c r="S258" s="94" t="s">
        <v>1795</v>
      </c>
      <c r="T258" s="96" t="s">
        <v>1237</v>
      </c>
      <c r="U258" s="194"/>
      <c r="V258" s="194"/>
      <c r="W258" s="194"/>
      <c r="X258" s="194"/>
      <c r="Y258" s="194"/>
    </row>
    <row r="259" spans="1:25" ht="14.25" customHeight="1" x14ac:dyDescent="0.2">
      <c r="A259" s="159" t="s">
        <v>1887</v>
      </c>
      <c r="B259" s="158" t="s">
        <v>372</v>
      </c>
      <c r="C259" s="95"/>
      <c r="D259" s="159"/>
      <c r="E259" s="96" t="s">
        <v>1238</v>
      </c>
      <c r="F259" s="158" t="e">
        <v>#N/A</v>
      </c>
      <c r="G259" s="94">
        <v>1620</v>
      </c>
      <c r="H259" s="98" t="s">
        <v>1568</v>
      </c>
      <c r="I259" s="158" t="s">
        <v>1699</v>
      </c>
      <c r="J259" s="163">
        <v>1000</v>
      </c>
      <c r="K259" s="94">
        <f t="shared" si="4"/>
        <v>1.62</v>
      </c>
      <c r="L259" s="94">
        <v>0</v>
      </c>
      <c r="M259" s="94">
        <v>177</v>
      </c>
      <c r="N259" s="94">
        <v>20.100000000000001</v>
      </c>
      <c r="O259" s="94">
        <v>9.6999999999999993</v>
      </c>
      <c r="P259" s="94">
        <v>0.1</v>
      </c>
      <c r="Q259" s="94">
        <v>0</v>
      </c>
      <c r="R259" s="94">
        <v>0.2</v>
      </c>
      <c r="S259" s="94" t="s">
        <v>1795</v>
      </c>
      <c r="T259" s="96" t="s">
        <v>1238</v>
      </c>
      <c r="U259" s="194"/>
      <c r="V259" s="194"/>
      <c r="W259" s="194"/>
      <c r="X259" s="194"/>
      <c r="Y259" s="194"/>
    </row>
    <row r="260" spans="1:25" ht="14.25" customHeight="1" x14ac:dyDescent="0.2">
      <c r="A260" s="157" t="s">
        <v>1888</v>
      </c>
      <c r="B260" s="94" t="s">
        <v>800</v>
      </c>
      <c r="D260" s="94" t="s">
        <v>801</v>
      </c>
      <c r="E260" s="96" t="s">
        <v>2053</v>
      </c>
      <c r="F260" s="158" t="s">
        <v>1489</v>
      </c>
      <c r="G260" s="94">
        <v>553</v>
      </c>
      <c r="H260" s="98" t="s">
        <v>1560</v>
      </c>
      <c r="I260" s="94" t="s">
        <v>1703</v>
      </c>
      <c r="J260" s="163">
        <v>300</v>
      </c>
      <c r="K260" s="94">
        <f t="shared" si="4"/>
        <v>1.84</v>
      </c>
      <c r="L260" s="94">
        <v>0</v>
      </c>
      <c r="M260" s="94">
        <v>297</v>
      </c>
      <c r="N260" s="94">
        <v>17.600000000000001</v>
      </c>
      <c r="O260" s="94">
        <v>23.6</v>
      </c>
      <c r="P260" s="94">
        <v>0.1</v>
      </c>
      <c r="Q260" s="94">
        <v>0</v>
      </c>
      <c r="R260" s="94">
        <v>0.3</v>
      </c>
      <c r="S260" s="94" t="s">
        <v>1795</v>
      </c>
      <c r="T260" s="96" t="s">
        <v>2053</v>
      </c>
      <c r="U260" s="194"/>
      <c r="V260" s="194"/>
      <c r="W260" s="194"/>
      <c r="X260" s="194"/>
      <c r="Y260" s="194"/>
    </row>
    <row r="261" spans="1:25" ht="14.25" customHeight="1" x14ac:dyDescent="0.2">
      <c r="A261" s="159" t="s">
        <v>1889</v>
      </c>
      <c r="B261" s="158" t="s">
        <v>373</v>
      </c>
      <c r="C261" s="95"/>
      <c r="D261" s="159" t="s">
        <v>802</v>
      </c>
      <c r="E261" s="96" t="s">
        <v>2195</v>
      </c>
      <c r="F261" s="158" t="s">
        <v>1490</v>
      </c>
      <c r="G261" s="94">
        <v>254</v>
      </c>
      <c r="H261" s="98" t="s">
        <v>1560</v>
      </c>
      <c r="I261" s="158" t="s">
        <v>1705</v>
      </c>
      <c r="J261" s="163">
        <v>140</v>
      </c>
      <c r="K261" s="94">
        <f t="shared" si="4"/>
        <v>1.81</v>
      </c>
      <c r="L261" s="94">
        <v>10</v>
      </c>
      <c r="M261" s="94">
        <v>166</v>
      </c>
      <c r="N261" s="94">
        <v>21</v>
      </c>
      <c r="O261" s="94">
        <v>8.1</v>
      </c>
      <c r="P261" s="94">
        <v>0.2</v>
      </c>
      <c r="Q261" s="94">
        <v>0</v>
      </c>
      <c r="R261" s="94">
        <v>1.2</v>
      </c>
      <c r="S261" s="94" t="s">
        <v>1795</v>
      </c>
      <c r="T261" s="96" t="s">
        <v>1239</v>
      </c>
      <c r="U261" s="194"/>
      <c r="V261" s="194"/>
      <c r="W261" s="194"/>
      <c r="X261" s="194"/>
      <c r="Y261" s="194"/>
    </row>
    <row r="262" spans="1:25" ht="14.25" customHeight="1" x14ac:dyDescent="0.2">
      <c r="A262" s="159" t="s">
        <v>1890</v>
      </c>
      <c r="B262" s="158" t="s">
        <v>374</v>
      </c>
      <c r="C262" s="95"/>
      <c r="D262" s="159"/>
      <c r="E262" s="96" t="s">
        <v>2196</v>
      </c>
      <c r="F262" s="158"/>
      <c r="G262" s="94">
        <v>2268</v>
      </c>
      <c r="H262" s="98" t="s">
        <v>1560</v>
      </c>
      <c r="I262" s="158" t="s">
        <v>1706</v>
      </c>
      <c r="J262" s="163">
        <v>250</v>
      </c>
      <c r="K262" s="94">
        <f t="shared" si="4"/>
        <v>9.07</v>
      </c>
      <c r="L262" s="94">
        <v>0</v>
      </c>
      <c r="M262" s="94">
        <v>150</v>
      </c>
      <c r="N262" s="94">
        <v>20.399999999999999</v>
      </c>
      <c r="O262" s="94">
        <v>6.7</v>
      </c>
      <c r="P262" s="94">
        <v>0.3</v>
      </c>
      <c r="Q262" s="94">
        <v>0</v>
      </c>
      <c r="R262" s="94">
        <v>0.1</v>
      </c>
      <c r="S262" s="94" t="s">
        <v>1795</v>
      </c>
      <c r="T262" s="96" t="s">
        <v>1240</v>
      </c>
      <c r="U262" s="194"/>
      <c r="V262" s="194"/>
      <c r="W262" s="194"/>
      <c r="X262" s="194"/>
      <c r="Y262" s="194"/>
    </row>
    <row r="263" spans="1:25" ht="14.25" customHeight="1" x14ac:dyDescent="0.2">
      <c r="A263" s="159" t="s">
        <v>1891</v>
      </c>
      <c r="B263" s="158" t="s">
        <v>375</v>
      </c>
      <c r="C263" s="95"/>
      <c r="D263" s="159"/>
      <c r="E263" s="96" t="s">
        <v>1241</v>
      </c>
      <c r="F263" s="158"/>
      <c r="G263" s="94">
        <v>1350</v>
      </c>
      <c r="H263" s="98" t="s">
        <v>1568</v>
      </c>
      <c r="I263" s="158" t="s">
        <v>1699</v>
      </c>
      <c r="J263" s="163">
        <v>1000</v>
      </c>
      <c r="K263" s="94">
        <f t="shared" si="4"/>
        <v>1.35</v>
      </c>
      <c r="L263" s="94">
        <v>0</v>
      </c>
      <c r="M263" s="94">
        <v>76</v>
      </c>
      <c r="N263" s="94">
        <v>17.399999999999999</v>
      </c>
      <c r="O263" s="94">
        <v>0.3</v>
      </c>
      <c r="P263" s="94">
        <v>0</v>
      </c>
      <c r="Q263" s="94">
        <v>0</v>
      </c>
      <c r="R263" s="94">
        <v>0.3</v>
      </c>
      <c r="S263" s="94" t="s">
        <v>1795</v>
      </c>
      <c r="T263" s="96" t="s">
        <v>1241</v>
      </c>
      <c r="U263" s="194"/>
      <c r="V263" s="194"/>
      <c r="W263" s="194"/>
      <c r="X263" s="194"/>
      <c r="Y263" s="194"/>
    </row>
    <row r="264" spans="1:25" ht="14.25" customHeight="1" x14ac:dyDescent="0.2">
      <c r="A264" s="159" t="s">
        <v>1892</v>
      </c>
      <c r="B264" s="158" t="s">
        <v>376</v>
      </c>
      <c r="C264" s="95"/>
      <c r="D264" s="159" t="s">
        <v>803</v>
      </c>
      <c r="E264" s="96" t="s">
        <v>1242</v>
      </c>
      <c r="F264" s="158" t="s">
        <v>1491</v>
      </c>
      <c r="G264" s="94">
        <v>677</v>
      </c>
      <c r="H264" s="98" t="s">
        <v>1560</v>
      </c>
      <c r="I264" s="158" t="s">
        <v>457</v>
      </c>
      <c r="J264" s="163">
        <v>500</v>
      </c>
      <c r="K264" s="94">
        <f t="shared" si="4"/>
        <v>1.35</v>
      </c>
      <c r="L264" s="94">
        <v>0</v>
      </c>
      <c r="M264" s="94">
        <v>98</v>
      </c>
      <c r="N264" s="94">
        <v>17.5</v>
      </c>
      <c r="O264" s="94">
        <v>0.2</v>
      </c>
      <c r="P264" s="94">
        <v>6.6</v>
      </c>
      <c r="Q264" s="94">
        <v>0</v>
      </c>
      <c r="R264" s="94">
        <v>0.3</v>
      </c>
      <c r="S264" s="94" t="s">
        <v>1795</v>
      </c>
      <c r="T264" s="96" t="s">
        <v>1242</v>
      </c>
      <c r="U264" s="194"/>
      <c r="V264" s="194"/>
      <c r="W264" s="194"/>
      <c r="X264" s="194"/>
      <c r="Y264" s="194"/>
    </row>
    <row r="265" spans="1:25" ht="14.25" customHeight="1" x14ac:dyDescent="0.2">
      <c r="A265" s="159" t="s">
        <v>1893</v>
      </c>
      <c r="B265" s="158" t="s">
        <v>377</v>
      </c>
      <c r="C265" s="95"/>
      <c r="D265" s="159" t="s">
        <v>804</v>
      </c>
      <c r="E265" s="96" t="s">
        <v>1243</v>
      </c>
      <c r="F265" s="158" t="s">
        <v>1492</v>
      </c>
      <c r="G265" s="94">
        <v>864</v>
      </c>
      <c r="H265" s="98" t="s">
        <v>1560</v>
      </c>
      <c r="I265" s="158" t="s">
        <v>1595</v>
      </c>
      <c r="J265" s="163">
        <v>300</v>
      </c>
      <c r="K265" s="94">
        <f t="shared" si="4"/>
        <v>2.88</v>
      </c>
      <c r="L265" s="94">
        <v>0</v>
      </c>
      <c r="M265" s="94">
        <v>132</v>
      </c>
      <c r="N265" s="94">
        <v>22.7</v>
      </c>
      <c r="O265" s="94">
        <v>4.3</v>
      </c>
      <c r="P265" s="94">
        <v>0.6</v>
      </c>
      <c r="Q265" s="94">
        <v>0</v>
      </c>
      <c r="R265" s="94">
        <v>9.9</v>
      </c>
      <c r="S265" s="94" t="s">
        <v>1796</v>
      </c>
      <c r="T265" s="96" t="s">
        <v>1243</v>
      </c>
      <c r="U265" s="194"/>
      <c r="V265" s="194"/>
      <c r="W265" s="194"/>
      <c r="X265" s="194"/>
      <c r="Y265" s="194"/>
    </row>
    <row r="266" spans="1:25" ht="14.25" customHeight="1" x14ac:dyDescent="0.2">
      <c r="A266" s="159" t="s">
        <v>1894</v>
      </c>
      <c r="B266" s="158" t="s">
        <v>805</v>
      </c>
      <c r="D266" s="159" t="s">
        <v>806</v>
      </c>
      <c r="E266" s="96" t="s">
        <v>2197</v>
      </c>
      <c r="F266" s="158" t="s">
        <v>1470</v>
      </c>
      <c r="G266" s="94">
        <v>1018</v>
      </c>
      <c r="H266" s="98" t="s">
        <v>1560</v>
      </c>
      <c r="I266" s="158" t="s">
        <v>1595</v>
      </c>
      <c r="J266" s="163">
        <v>300</v>
      </c>
      <c r="K266" s="94">
        <f t="shared" si="4"/>
        <v>3.39</v>
      </c>
      <c r="L266" s="94">
        <v>0</v>
      </c>
      <c r="M266" s="94">
        <v>126</v>
      </c>
      <c r="N266" s="94">
        <v>21</v>
      </c>
      <c r="O266" s="94">
        <v>3.3</v>
      </c>
      <c r="P266" s="94">
        <v>3</v>
      </c>
      <c r="Q266" s="94">
        <v>0</v>
      </c>
      <c r="R266" s="94">
        <v>5.6</v>
      </c>
      <c r="S266" s="94" t="s">
        <v>1795</v>
      </c>
      <c r="T266" s="96" t="s">
        <v>1244</v>
      </c>
      <c r="U266" s="194"/>
      <c r="V266" s="194"/>
      <c r="W266" s="194"/>
      <c r="X266" s="194"/>
      <c r="Y266" s="194"/>
    </row>
    <row r="267" spans="1:25" ht="14.25" customHeight="1" x14ac:dyDescent="0.2">
      <c r="A267" s="159" t="s">
        <v>1895</v>
      </c>
      <c r="B267" s="158" t="s">
        <v>807</v>
      </c>
      <c r="C267" s="95"/>
      <c r="D267" s="159" t="s">
        <v>808</v>
      </c>
      <c r="E267" s="96" t="s">
        <v>1245</v>
      </c>
      <c r="F267" s="158" t="s">
        <v>1493</v>
      </c>
      <c r="G267" s="94">
        <v>87</v>
      </c>
      <c r="H267" s="98" t="s">
        <v>1560</v>
      </c>
      <c r="I267" s="158" t="s">
        <v>1579</v>
      </c>
      <c r="J267" s="163">
        <v>40</v>
      </c>
      <c r="K267" s="94">
        <f t="shared" si="4"/>
        <v>2.17</v>
      </c>
      <c r="L267" s="94">
        <v>0</v>
      </c>
      <c r="M267" s="94">
        <v>278</v>
      </c>
      <c r="N267" s="94">
        <v>25.5</v>
      </c>
      <c r="O267" s="94">
        <v>1.1000000000000001</v>
      </c>
      <c r="P267" s="94">
        <v>41.5</v>
      </c>
      <c r="Q267" s="94">
        <v>0</v>
      </c>
      <c r="R267" s="94">
        <v>4.0999999999999996</v>
      </c>
      <c r="S267" s="94" t="s">
        <v>1795</v>
      </c>
      <c r="T267" s="96" t="s">
        <v>1245</v>
      </c>
      <c r="U267" s="194"/>
      <c r="V267" s="194"/>
      <c r="W267" s="194"/>
      <c r="X267" s="194"/>
      <c r="Y267" s="194"/>
    </row>
    <row r="268" spans="1:25" ht="14.25" customHeight="1" x14ac:dyDescent="0.2">
      <c r="A268" s="159" t="s">
        <v>1896</v>
      </c>
      <c r="B268" s="158" t="s">
        <v>378</v>
      </c>
      <c r="C268" s="95"/>
      <c r="D268" s="159"/>
      <c r="E268" s="96" t="s">
        <v>1246</v>
      </c>
      <c r="F268" s="158"/>
      <c r="G268" s="94">
        <v>1512</v>
      </c>
      <c r="H268" s="98" t="s">
        <v>1568</v>
      </c>
      <c r="I268" s="158" t="s">
        <v>1699</v>
      </c>
      <c r="J268" s="163">
        <v>1000</v>
      </c>
      <c r="K268" s="94">
        <f t="shared" si="4"/>
        <v>1.51</v>
      </c>
      <c r="L268" s="94">
        <v>0</v>
      </c>
      <c r="M268" s="94">
        <v>257</v>
      </c>
      <c r="N268" s="94">
        <v>21.4</v>
      </c>
      <c r="O268" s="94">
        <v>17.600000000000001</v>
      </c>
      <c r="P268" s="94">
        <v>0.3</v>
      </c>
      <c r="Q268" s="94">
        <v>0</v>
      </c>
      <c r="R268" s="94">
        <v>0.1</v>
      </c>
      <c r="S268" s="94" t="s">
        <v>1795</v>
      </c>
      <c r="T268" s="96" t="s">
        <v>1246</v>
      </c>
      <c r="U268" s="194"/>
      <c r="V268" s="194"/>
      <c r="W268" s="194"/>
      <c r="X268" s="194"/>
      <c r="Y268" s="194"/>
    </row>
    <row r="269" spans="1:25" ht="14.25" customHeight="1" x14ac:dyDescent="0.2">
      <c r="A269" s="159" t="s">
        <v>1897</v>
      </c>
      <c r="B269" s="158" t="s">
        <v>379</v>
      </c>
      <c r="C269" s="95"/>
      <c r="D269" s="159"/>
      <c r="E269" s="96" t="s">
        <v>1247</v>
      </c>
      <c r="F269" s="158"/>
      <c r="G269" s="94">
        <v>1512</v>
      </c>
      <c r="H269" s="98" t="s">
        <v>1568</v>
      </c>
      <c r="I269" s="158" t="s">
        <v>1699</v>
      </c>
      <c r="J269" s="163">
        <v>1000</v>
      </c>
      <c r="K269" s="94">
        <f t="shared" si="4"/>
        <v>1.51</v>
      </c>
      <c r="L269" s="94">
        <v>0</v>
      </c>
      <c r="M269" s="94">
        <v>84</v>
      </c>
      <c r="N269" s="94">
        <v>17</v>
      </c>
      <c r="O269" s="94">
        <v>1.3</v>
      </c>
      <c r="P269" s="94">
        <v>0</v>
      </c>
      <c r="Q269" s="94">
        <v>0</v>
      </c>
      <c r="R269" s="94">
        <v>0.4</v>
      </c>
      <c r="S269" s="94" t="s">
        <v>1795</v>
      </c>
      <c r="T269" s="96" t="s">
        <v>1247</v>
      </c>
      <c r="U269" s="194"/>
      <c r="V269" s="194"/>
      <c r="W269" s="194"/>
      <c r="X269" s="194"/>
      <c r="Y269" s="194"/>
    </row>
    <row r="270" spans="1:25" ht="14.25" customHeight="1" x14ac:dyDescent="0.2">
      <c r="A270" s="159" t="s">
        <v>1898</v>
      </c>
      <c r="B270" s="158" t="s">
        <v>809</v>
      </c>
      <c r="C270" s="95"/>
      <c r="D270" s="159" t="s">
        <v>810</v>
      </c>
      <c r="E270" s="96" t="s">
        <v>1248</v>
      </c>
      <c r="F270" s="158" t="s">
        <v>1494</v>
      </c>
      <c r="G270" s="94">
        <v>1080</v>
      </c>
      <c r="H270" s="98" t="s">
        <v>1560</v>
      </c>
      <c r="I270" s="158" t="s">
        <v>1707</v>
      </c>
      <c r="J270" s="163">
        <v>1000</v>
      </c>
      <c r="K270" s="94">
        <f t="shared" si="4"/>
        <v>1.08</v>
      </c>
      <c r="L270" s="94">
        <v>0</v>
      </c>
      <c r="M270" s="94">
        <v>267</v>
      </c>
      <c r="N270" s="94">
        <v>17.7</v>
      </c>
      <c r="O270" s="94">
        <v>21.7</v>
      </c>
      <c r="P270" s="94">
        <v>0.1</v>
      </c>
      <c r="Q270" s="94">
        <v>0</v>
      </c>
      <c r="R270" s="94">
        <v>0.9</v>
      </c>
      <c r="S270" s="94" t="s">
        <v>1795</v>
      </c>
      <c r="T270" s="96" t="s">
        <v>1248</v>
      </c>
      <c r="U270" s="194"/>
      <c r="V270" s="194"/>
      <c r="W270" s="194"/>
      <c r="X270" s="194"/>
      <c r="Y270" s="194"/>
    </row>
    <row r="271" spans="1:25" ht="14.25" customHeight="1" x14ac:dyDescent="0.2">
      <c r="A271" s="159" t="s">
        <v>811</v>
      </c>
      <c r="B271" s="158" t="s">
        <v>812</v>
      </c>
      <c r="C271" s="95"/>
      <c r="D271" s="159" t="s">
        <v>813</v>
      </c>
      <c r="E271" s="96" t="s">
        <v>1249</v>
      </c>
      <c r="F271" s="158" t="s">
        <v>1495</v>
      </c>
      <c r="G271" s="94">
        <v>1080</v>
      </c>
      <c r="H271" s="98" t="s">
        <v>1560</v>
      </c>
      <c r="I271" s="158" t="s">
        <v>1707</v>
      </c>
      <c r="J271" s="163">
        <v>1000</v>
      </c>
      <c r="K271" s="94">
        <f t="shared" si="4"/>
        <v>1.08</v>
      </c>
      <c r="L271" s="94">
        <v>0</v>
      </c>
      <c r="M271" s="94">
        <v>71</v>
      </c>
      <c r="N271" s="94">
        <v>16</v>
      </c>
      <c r="O271" s="94">
        <v>0.7</v>
      </c>
      <c r="P271" s="94">
        <v>0.2</v>
      </c>
      <c r="Q271" s="94">
        <v>0</v>
      </c>
      <c r="R271" s="94">
        <v>0.5</v>
      </c>
      <c r="S271" s="94" t="s">
        <v>1795</v>
      </c>
      <c r="T271" s="96" t="s">
        <v>1249</v>
      </c>
      <c r="U271" s="194"/>
      <c r="V271" s="194"/>
      <c r="W271" s="194"/>
      <c r="X271" s="194"/>
      <c r="Y271" s="194"/>
    </row>
    <row r="272" spans="1:25" ht="14.25" customHeight="1" x14ac:dyDescent="0.2">
      <c r="A272" s="159" t="s">
        <v>1899</v>
      </c>
      <c r="B272" s="158" t="s">
        <v>380</v>
      </c>
      <c r="C272" s="95"/>
      <c r="D272" s="159"/>
      <c r="E272" s="96" t="s">
        <v>1250</v>
      </c>
      <c r="F272" s="158"/>
      <c r="G272" s="94">
        <v>1620</v>
      </c>
      <c r="H272" s="98" t="s">
        <v>1568</v>
      </c>
      <c r="I272" s="158" t="s">
        <v>1699</v>
      </c>
      <c r="J272" s="163">
        <v>1000</v>
      </c>
      <c r="K272" s="94">
        <f t="shared" si="4"/>
        <v>1.62</v>
      </c>
      <c r="L272" s="94">
        <v>0</v>
      </c>
      <c r="M272" s="94">
        <v>77</v>
      </c>
      <c r="N272" s="94">
        <v>17</v>
      </c>
      <c r="O272" s="94">
        <v>0.6</v>
      </c>
      <c r="P272" s="94">
        <v>0</v>
      </c>
      <c r="Q272" s="94">
        <v>0</v>
      </c>
      <c r="R272" s="94">
        <v>0.4</v>
      </c>
      <c r="S272" s="94" t="s">
        <v>1795</v>
      </c>
      <c r="T272" s="96" t="s">
        <v>1250</v>
      </c>
      <c r="U272" s="194"/>
      <c r="V272" s="194"/>
      <c r="W272" s="194"/>
      <c r="X272" s="194"/>
      <c r="Y272" s="194"/>
    </row>
    <row r="273" spans="1:25" ht="14.25" customHeight="1" x14ac:dyDescent="0.2">
      <c r="A273" s="157" t="s">
        <v>1900</v>
      </c>
      <c r="B273" s="94" t="s">
        <v>814</v>
      </c>
      <c r="D273" s="94" t="s">
        <v>815</v>
      </c>
      <c r="E273" s="96" t="s">
        <v>1251</v>
      </c>
      <c r="F273" s="158" t="s">
        <v>1496</v>
      </c>
      <c r="G273" s="94">
        <v>961</v>
      </c>
      <c r="H273" s="98" t="s">
        <v>1560</v>
      </c>
      <c r="I273" s="94" t="s">
        <v>1708</v>
      </c>
      <c r="J273" s="163">
        <v>1000</v>
      </c>
      <c r="K273" s="94">
        <f t="shared" si="4"/>
        <v>0.96</v>
      </c>
      <c r="L273" s="94">
        <v>0</v>
      </c>
      <c r="M273" s="94">
        <v>114</v>
      </c>
      <c r="N273" s="94">
        <v>20.3</v>
      </c>
      <c r="O273" s="94">
        <v>2.2000000000000002</v>
      </c>
      <c r="P273" s="94">
        <v>1.9</v>
      </c>
      <c r="Q273" s="94">
        <v>0</v>
      </c>
      <c r="R273" s="94">
        <v>1</v>
      </c>
      <c r="S273" s="94" t="s">
        <v>1795</v>
      </c>
      <c r="T273" s="96" t="s">
        <v>1251</v>
      </c>
      <c r="U273" s="194"/>
      <c r="V273" s="194"/>
      <c r="W273" s="194"/>
      <c r="X273" s="194"/>
      <c r="Y273" s="194"/>
    </row>
    <row r="274" spans="1:25" ht="14.25" customHeight="1" x14ac:dyDescent="0.2">
      <c r="A274" s="159" t="s">
        <v>1901</v>
      </c>
      <c r="B274" s="158" t="s">
        <v>381</v>
      </c>
      <c r="C274" s="95"/>
      <c r="D274" s="159"/>
      <c r="E274" s="96" t="s">
        <v>2198</v>
      </c>
      <c r="F274" s="158" t="s">
        <v>1497</v>
      </c>
      <c r="G274" s="94">
        <v>2160</v>
      </c>
      <c r="H274" s="98" t="s">
        <v>484</v>
      </c>
      <c r="I274" s="158" t="s">
        <v>1709</v>
      </c>
      <c r="J274" s="163">
        <v>1000</v>
      </c>
      <c r="K274" s="94">
        <f t="shared" si="4"/>
        <v>2.16</v>
      </c>
      <c r="L274" s="94">
        <v>0</v>
      </c>
      <c r="M274" s="94">
        <v>100</v>
      </c>
      <c r="N274" s="94">
        <v>17.600000000000001</v>
      </c>
      <c r="O274" s="94">
        <v>1.9</v>
      </c>
      <c r="P274" s="94">
        <v>1.9</v>
      </c>
      <c r="Q274" s="94">
        <v>0</v>
      </c>
      <c r="R274" s="94">
        <v>0.6</v>
      </c>
      <c r="S274" s="94" t="s">
        <v>1795</v>
      </c>
      <c r="T274" s="96" t="s">
        <v>1252</v>
      </c>
      <c r="U274" s="194"/>
      <c r="V274" s="194"/>
      <c r="W274" s="194"/>
      <c r="X274" s="194"/>
      <c r="Y274" s="194"/>
    </row>
    <row r="275" spans="1:25" ht="14.25" customHeight="1" x14ac:dyDescent="0.2">
      <c r="A275" s="159" t="s">
        <v>1797</v>
      </c>
      <c r="B275" s="158" t="s">
        <v>382</v>
      </c>
      <c r="C275" s="95"/>
      <c r="D275" s="159" t="s">
        <v>816</v>
      </c>
      <c r="E275" s="96" t="s">
        <v>2199</v>
      </c>
      <c r="F275" s="158" t="s">
        <v>1423</v>
      </c>
      <c r="G275" s="94">
        <v>4320</v>
      </c>
      <c r="H275" s="98" t="s">
        <v>1560</v>
      </c>
      <c r="I275" s="158" t="s">
        <v>1710</v>
      </c>
      <c r="J275" s="163">
        <v>1000</v>
      </c>
      <c r="K275" s="94">
        <f t="shared" si="4"/>
        <v>4.32</v>
      </c>
      <c r="L275" s="94">
        <v>0</v>
      </c>
      <c r="M275" s="94">
        <v>88</v>
      </c>
      <c r="N275" s="94">
        <v>16.899999999999999</v>
      </c>
      <c r="O275" s="94">
        <v>0.3</v>
      </c>
      <c r="P275" s="94">
        <v>3.5</v>
      </c>
      <c r="Q275" s="94">
        <v>0</v>
      </c>
      <c r="R275" s="94">
        <v>0.3</v>
      </c>
      <c r="S275" s="94" t="s">
        <v>1795</v>
      </c>
      <c r="T275" s="96" t="s">
        <v>1253</v>
      </c>
      <c r="U275" s="194"/>
      <c r="V275" s="194"/>
      <c r="W275" s="194"/>
      <c r="X275" s="194"/>
      <c r="Y275" s="194"/>
    </row>
    <row r="276" spans="1:25" ht="14.25" customHeight="1" x14ac:dyDescent="0.2">
      <c r="A276" s="159" t="s">
        <v>1902</v>
      </c>
      <c r="B276" s="158" t="s">
        <v>381</v>
      </c>
      <c r="E276" s="96" t="s">
        <v>1254</v>
      </c>
      <c r="F276" s="158" t="s">
        <v>1423</v>
      </c>
      <c r="G276" s="94">
        <v>1944</v>
      </c>
      <c r="H276" s="98" t="s">
        <v>1560</v>
      </c>
      <c r="I276" s="94" t="s">
        <v>1711</v>
      </c>
      <c r="J276" s="163">
        <v>1000</v>
      </c>
      <c r="K276" s="94">
        <f t="shared" si="4"/>
        <v>1.94</v>
      </c>
      <c r="L276" s="94">
        <v>0</v>
      </c>
      <c r="M276" s="94">
        <v>100</v>
      </c>
      <c r="N276" s="94">
        <v>17.600000000000001</v>
      </c>
      <c r="O276" s="94">
        <v>1.9</v>
      </c>
      <c r="P276" s="94">
        <v>1.9</v>
      </c>
      <c r="Q276" s="94">
        <v>0</v>
      </c>
      <c r="R276" s="94">
        <v>0.6</v>
      </c>
      <c r="S276" s="94" t="s">
        <v>1795</v>
      </c>
      <c r="T276" s="96" t="s">
        <v>1254</v>
      </c>
      <c r="U276" s="194"/>
      <c r="V276" s="194"/>
      <c r="W276" s="194"/>
      <c r="X276" s="194"/>
      <c r="Y276" s="194"/>
    </row>
    <row r="277" spans="1:25" ht="14.25" customHeight="1" x14ac:dyDescent="0.2">
      <c r="A277" s="159" t="s">
        <v>1903</v>
      </c>
      <c r="B277" s="158" t="s">
        <v>383</v>
      </c>
      <c r="C277" s="95"/>
      <c r="D277" s="159" t="s">
        <v>817</v>
      </c>
      <c r="E277" s="96" t="s">
        <v>1255</v>
      </c>
      <c r="F277" s="158" t="s">
        <v>1423</v>
      </c>
      <c r="G277" s="94">
        <v>3024</v>
      </c>
      <c r="H277" s="98" t="s">
        <v>1560</v>
      </c>
      <c r="I277" s="158" t="s">
        <v>1712</v>
      </c>
      <c r="J277" s="163">
        <v>1300</v>
      </c>
      <c r="K277" s="94">
        <f t="shared" si="4"/>
        <v>2.3199999999999998</v>
      </c>
      <c r="L277" s="94">
        <v>15</v>
      </c>
      <c r="M277" s="94">
        <v>82</v>
      </c>
      <c r="N277" s="94">
        <v>18.399999999999999</v>
      </c>
      <c r="O277" s="94">
        <v>0.3</v>
      </c>
      <c r="P277" s="94">
        <v>0.3</v>
      </c>
      <c r="Q277" s="94">
        <v>0</v>
      </c>
      <c r="R277" s="94">
        <v>0.4</v>
      </c>
      <c r="S277" s="94" t="s">
        <v>1795</v>
      </c>
      <c r="T277" s="96" t="s">
        <v>1255</v>
      </c>
      <c r="U277" s="194"/>
      <c r="V277" s="194"/>
      <c r="W277" s="194"/>
      <c r="X277" s="194"/>
      <c r="Y277" s="194"/>
    </row>
    <row r="278" spans="1:25" ht="14.25" customHeight="1" x14ac:dyDescent="0.2">
      <c r="A278" s="159" t="s">
        <v>1904</v>
      </c>
      <c r="B278" s="158" t="s">
        <v>818</v>
      </c>
      <c r="C278" s="95"/>
      <c r="D278" s="159" t="s">
        <v>819</v>
      </c>
      <c r="E278" s="96" t="s">
        <v>2200</v>
      </c>
      <c r="F278" s="158" t="s">
        <v>1474</v>
      </c>
      <c r="G278" s="94">
        <v>324</v>
      </c>
      <c r="H278" s="98" t="s">
        <v>1560</v>
      </c>
      <c r="I278" s="158" t="s">
        <v>464</v>
      </c>
      <c r="J278" s="163">
        <v>100</v>
      </c>
      <c r="K278" s="94">
        <f t="shared" si="4"/>
        <v>3.24</v>
      </c>
      <c r="L278" s="94">
        <v>0</v>
      </c>
      <c r="M278" s="94">
        <v>233</v>
      </c>
      <c r="N278" s="94">
        <v>48.6</v>
      </c>
      <c r="O278" s="94">
        <v>2.8</v>
      </c>
      <c r="P278" s="94">
        <v>0.3</v>
      </c>
      <c r="Q278" s="94">
        <v>0</v>
      </c>
      <c r="R278" s="94">
        <v>3.8</v>
      </c>
      <c r="S278" s="94" t="s">
        <v>1795</v>
      </c>
      <c r="T278" s="96" t="s">
        <v>1256</v>
      </c>
      <c r="U278" s="194"/>
      <c r="V278" s="194"/>
      <c r="W278" s="194"/>
      <c r="X278" s="194"/>
      <c r="Y278" s="194"/>
    </row>
    <row r="279" spans="1:25" ht="14.25" customHeight="1" x14ac:dyDescent="0.2">
      <c r="A279" s="159" t="s">
        <v>1905</v>
      </c>
      <c r="B279" s="158" t="s">
        <v>820</v>
      </c>
      <c r="C279" s="95"/>
      <c r="D279" s="159" t="s">
        <v>821</v>
      </c>
      <c r="E279" s="96" t="s">
        <v>2201</v>
      </c>
      <c r="F279" s="158" t="s">
        <v>1496</v>
      </c>
      <c r="G279" s="94">
        <v>1728</v>
      </c>
      <c r="H279" s="98" t="s">
        <v>1560</v>
      </c>
      <c r="I279" s="158" t="s">
        <v>1713</v>
      </c>
      <c r="J279" s="163">
        <v>1000</v>
      </c>
      <c r="K279" s="94">
        <f t="shared" si="4"/>
        <v>1.72</v>
      </c>
      <c r="L279" s="94">
        <v>0</v>
      </c>
      <c r="M279" s="94">
        <v>59</v>
      </c>
      <c r="N279" s="94">
        <v>13.5</v>
      </c>
      <c r="O279" s="94">
        <v>0.3</v>
      </c>
      <c r="P279" s="94">
        <v>0.5</v>
      </c>
      <c r="Q279" s="94">
        <v>0</v>
      </c>
      <c r="R279" s="94">
        <v>1.4</v>
      </c>
      <c r="S279" s="94" t="s">
        <v>1796</v>
      </c>
      <c r="T279" s="96" t="s">
        <v>1257</v>
      </c>
      <c r="U279" s="194"/>
      <c r="V279" s="194"/>
      <c r="W279" s="194"/>
      <c r="X279" s="194"/>
      <c r="Y279" s="194"/>
    </row>
    <row r="280" spans="1:25" ht="14.25" customHeight="1" x14ac:dyDescent="0.2">
      <c r="A280" s="157" t="s">
        <v>1906</v>
      </c>
      <c r="B280" s="158" t="s">
        <v>820</v>
      </c>
      <c r="D280" s="94" t="s">
        <v>822</v>
      </c>
      <c r="E280" s="96" t="s">
        <v>2202</v>
      </c>
      <c r="F280" s="158" t="s">
        <v>1496</v>
      </c>
      <c r="G280" s="94">
        <v>1566</v>
      </c>
      <c r="H280" s="98" t="s">
        <v>1560</v>
      </c>
      <c r="I280" s="94" t="s">
        <v>1714</v>
      </c>
      <c r="J280" s="163">
        <v>1000</v>
      </c>
      <c r="K280" s="94">
        <f t="shared" si="4"/>
        <v>1.56</v>
      </c>
      <c r="L280" s="94">
        <v>0</v>
      </c>
      <c r="M280" s="94">
        <v>59</v>
      </c>
      <c r="N280" s="94">
        <v>13.5</v>
      </c>
      <c r="O280" s="94">
        <v>0.3</v>
      </c>
      <c r="P280" s="94">
        <v>0.5</v>
      </c>
      <c r="Q280" s="94">
        <v>0</v>
      </c>
      <c r="R280" s="94">
        <v>1.4</v>
      </c>
      <c r="S280" s="94" t="s">
        <v>1796</v>
      </c>
      <c r="T280" s="96" t="s">
        <v>1258</v>
      </c>
      <c r="U280" s="194"/>
      <c r="V280" s="194"/>
      <c r="W280" s="194"/>
      <c r="X280" s="194"/>
      <c r="Y280" s="194"/>
    </row>
    <row r="281" spans="1:25" ht="14.25" customHeight="1" x14ac:dyDescent="0.2">
      <c r="A281" s="157" t="s">
        <v>1907</v>
      </c>
      <c r="B281" s="158" t="s">
        <v>820</v>
      </c>
      <c r="D281" s="94" t="s">
        <v>823</v>
      </c>
      <c r="E281" s="96" t="s">
        <v>2204</v>
      </c>
      <c r="F281" s="158" t="s">
        <v>1496</v>
      </c>
      <c r="G281" s="94">
        <v>432</v>
      </c>
      <c r="H281" s="98" t="s">
        <v>1560</v>
      </c>
      <c r="I281" s="94" t="s">
        <v>1715</v>
      </c>
      <c r="J281" s="163">
        <v>240</v>
      </c>
      <c r="K281" s="94">
        <f t="shared" si="4"/>
        <v>1.8</v>
      </c>
      <c r="L281" s="94">
        <v>0</v>
      </c>
      <c r="M281" s="94">
        <v>57</v>
      </c>
      <c r="N281" s="94">
        <v>12.6</v>
      </c>
      <c r="O281" s="94">
        <v>0.4</v>
      </c>
      <c r="P281" s="94">
        <v>0.7</v>
      </c>
      <c r="Q281" s="94">
        <v>0</v>
      </c>
      <c r="R281" s="94">
        <v>1.7</v>
      </c>
      <c r="S281" s="94" t="s">
        <v>1796</v>
      </c>
      <c r="T281" s="96" t="s">
        <v>1259</v>
      </c>
      <c r="U281" s="194"/>
      <c r="V281" s="194"/>
      <c r="W281" s="194"/>
      <c r="X281" s="194"/>
      <c r="Y281" s="194"/>
    </row>
    <row r="282" spans="1:25" ht="14.25" customHeight="1" x14ac:dyDescent="0.2">
      <c r="A282" s="157" t="s">
        <v>1908</v>
      </c>
      <c r="B282" s="158" t="s">
        <v>820</v>
      </c>
      <c r="D282" s="94" t="s">
        <v>824</v>
      </c>
      <c r="E282" s="96" t="s">
        <v>2203</v>
      </c>
      <c r="F282" s="158" t="s">
        <v>1496</v>
      </c>
      <c r="G282" s="94">
        <v>648</v>
      </c>
      <c r="H282" s="98" t="s">
        <v>1560</v>
      </c>
      <c r="I282" s="94" t="s">
        <v>1716</v>
      </c>
      <c r="J282" s="163">
        <v>350</v>
      </c>
      <c r="K282" s="94">
        <f t="shared" si="4"/>
        <v>1.85</v>
      </c>
      <c r="L282" s="94">
        <v>0</v>
      </c>
      <c r="M282" s="94">
        <v>57</v>
      </c>
      <c r="N282" s="94">
        <v>12.6</v>
      </c>
      <c r="O282" s="94">
        <v>0.4</v>
      </c>
      <c r="P282" s="94">
        <v>0.7</v>
      </c>
      <c r="Q282" s="94">
        <v>0</v>
      </c>
      <c r="R282" s="94">
        <v>1.7</v>
      </c>
      <c r="S282" s="94" t="s">
        <v>1796</v>
      </c>
      <c r="T282" s="96" t="s">
        <v>1260</v>
      </c>
      <c r="U282" s="194"/>
      <c r="V282" s="194"/>
      <c r="W282" s="194"/>
      <c r="X282" s="194"/>
      <c r="Y282" s="194"/>
    </row>
    <row r="283" spans="1:25" ht="14.25" customHeight="1" x14ac:dyDescent="0.2">
      <c r="A283" s="157" t="s">
        <v>2120</v>
      </c>
      <c r="B283" s="158" t="s">
        <v>825</v>
      </c>
      <c r="D283" s="94" t="s">
        <v>826</v>
      </c>
      <c r="E283" s="96" t="s">
        <v>2205</v>
      </c>
      <c r="F283" s="158" t="s">
        <v>1423</v>
      </c>
      <c r="G283" s="94">
        <v>464</v>
      </c>
      <c r="H283" s="98" t="s">
        <v>1560</v>
      </c>
      <c r="I283" s="94" t="s">
        <v>1717</v>
      </c>
      <c r="J283" s="163">
        <v>120</v>
      </c>
      <c r="K283" s="94">
        <f t="shared" si="4"/>
        <v>3.86</v>
      </c>
      <c r="L283" s="94">
        <v>0</v>
      </c>
      <c r="M283" s="94">
        <v>81</v>
      </c>
      <c r="N283" s="94">
        <v>18.7</v>
      </c>
      <c r="O283" s="94">
        <v>0.6</v>
      </c>
      <c r="P283" s="94">
        <v>0.1</v>
      </c>
      <c r="Q283" s="94">
        <v>0</v>
      </c>
      <c r="R283" s="94">
        <v>1.2</v>
      </c>
      <c r="S283" s="94" t="s">
        <v>1796</v>
      </c>
      <c r="T283" s="96" t="s">
        <v>1261</v>
      </c>
      <c r="U283" s="194"/>
      <c r="V283" s="194"/>
      <c r="W283" s="194"/>
      <c r="X283" s="194"/>
      <c r="Y283" s="194"/>
    </row>
    <row r="284" spans="1:25" ht="14.25" customHeight="1" x14ac:dyDescent="0.2">
      <c r="A284" s="159" t="s">
        <v>827</v>
      </c>
      <c r="B284" s="158" t="s">
        <v>828</v>
      </c>
      <c r="C284" s="95"/>
      <c r="D284" s="159"/>
      <c r="E284" s="96" t="s">
        <v>1262</v>
      </c>
      <c r="F284" s="158" t="s">
        <v>1498</v>
      </c>
      <c r="G284" s="94">
        <v>2700</v>
      </c>
      <c r="H284" s="98" t="s">
        <v>1560</v>
      </c>
      <c r="I284" s="158" t="s">
        <v>1718</v>
      </c>
      <c r="J284" s="163">
        <v>300</v>
      </c>
      <c r="K284" s="94">
        <f t="shared" si="4"/>
        <v>9</v>
      </c>
      <c r="L284" s="94">
        <v>0</v>
      </c>
      <c r="M284" s="94">
        <v>69</v>
      </c>
      <c r="N284" s="94">
        <v>15</v>
      </c>
      <c r="O284" s="94">
        <v>0.6</v>
      </c>
      <c r="P284" s="94">
        <v>0.1</v>
      </c>
      <c r="Q284" s="94">
        <v>0</v>
      </c>
      <c r="R284" s="94">
        <v>0.6</v>
      </c>
      <c r="S284" s="94" t="s">
        <v>1795</v>
      </c>
      <c r="T284" s="96" t="s">
        <v>1262</v>
      </c>
      <c r="U284" s="194"/>
      <c r="V284" s="194"/>
      <c r="W284" s="194"/>
      <c r="X284" s="194"/>
      <c r="Y284" s="194"/>
    </row>
    <row r="285" spans="1:25" ht="14.25" customHeight="1" x14ac:dyDescent="0.2">
      <c r="A285" s="159" t="s">
        <v>1909</v>
      </c>
      <c r="B285" s="158" t="s">
        <v>506</v>
      </c>
      <c r="C285" s="95"/>
      <c r="D285" s="159"/>
      <c r="E285" s="96" t="s">
        <v>1263</v>
      </c>
      <c r="F285" s="158" t="s">
        <v>1499</v>
      </c>
      <c r="G285" s="94">
        <v>2700</v>
      </c>
      <c r="H285" s="98" t="s">
        <v>1560</v>
      </c>
      <c r="I285" s="158" t="s">
        <v>1719</v>
      </c>
      <c r="J285" s="163">
        <v>1500</v>
      </c>
      <c r="K285" s="94">
        <f t="shared" si="4"/>
        <v>1.8</v>
      </c>
      <c r="L285" s="94">
        <v>0</v>
      </c>
      <c r="M285" s="94">
        <v>86</v>
      </c>
      <c r="N285" s="94">
        <v>18.600000000000001</v>
      </c>
      <c r="O285" s="94">
        <v>0.7</v>
      </c>
      <c r="P285" s="94">
        <v>0.1</v>
      </c>
      <c r="Q285" s="94">
        <v>0</v>
      </c>
      <c r="R285" s="94">
        <v>0.5</v>
      </c>
      <c r="S285" s="94" t="s">
        <v>1795</v>
      </c>
      <c r="T285" s="96" t="s">
        <v>1263</v>
      </c>
      <c r="U285" s="194"/>
      <c r="V285" s="194"/>
      <c r="W285" s="194"/>
      <c r="X285" s="194"/>
      <c r="Y285" s="194"/>
    </row>
    <row r="286" spans="1:25" ht="14.25" customHeight="1" x14ac:dyDescent="0.2">
      <c r="A286" s="157" t="s">
        <v>1910</v>
      </c>
      <c r="B286" s="94" t="s">
        <v>829</v>
      </c>
      <c r="D286" s="94" t="s">
        <v>830</v>
      </c>
      <c r="E286" s="96" t="s">
        <v>2206</v>
      </c>
      <c r="F286" s="158" t="s">
        <v>1500</v>
      </c>
      <c r="G286" s="94">
        <v>756</v>
      </c>
      <c r="H286" s="98" t="s">
        <v>1560</v>
      </c>
      <c r="I286" s="94" t="s">
        <v>457</v>
      </c>
      <c r="J286" s="163">
        <v>500</v>
      </c>
      <c r="K286" s="94">
        <f t="shared" si="4"/>
        <v>1.51</v>
      </c>
      <c r="L286" s="94">
        <v>0</v>
      </c>
      <c r="M286" s="94">
        <v>88</v>
      </c>
      <c r="N286" s="94">
        <v>18.100000000000001</v>
      </c>
      <c r="O286" s="94">
        <v>1.2</v>
      </c>
      <c r="P286" s="94">
        <v>0.2</v>
      </c>
      <c r="Q286" s="94">
        <v>0</v>
      </c>
      <c r="R286" s="94">
        <v>0.1</v>
      </c>
      <c r="S286" s="94" t="s">
        <v>1796</v>
      </c>
      <c r="T286" s="96" t="s">
        <v>1264</v>
      </c>
      <c r="U286" s="194"/>
      <c r="V286" s="194"/>
      <c r="W286" s="194"/>
      <c r="X286" s="194"/>
      <c r="Y286" s="194"/>
    </row>
    <row r="287" spans="1:25" ht="14.25" customHeight="1" x14ac:dyDescent="0.2">
      <c r="A287" s="159" t="s">
        <v>1911</v>
      </c>
      <c r="B287" s="158" t="s">
        <v>150</v>
      </c>
      <c r="C287" s="95"/>
      <c r="D287" s="159" t="s">
        <v>831</v>
      </c>
      <c r="E287" s="96" t="s">
        <v>2207</v>
      </c>
      <c r="F287" s="158" t="s">
        <v>1501</v>
      </c>
      <c r="G287" s="94">
        <v>200</v>
      </c>
      <c r="H287" s="98" t="s">
        <v>1560</v>
      </c>
      <c r="I287" s="158" t="s">
        <v>1720</v>
      </c>
      <c r="J287" s="163">
        <v>125</v>
      </c>
      <c r="K287" s="94">
        <f t="shared" si="4"/>
        <v>1.6</v>
      </c>
      <c r="L287" s="94">
        <v>0</v>
      </c>
      <c r="M287" s="94">
        <v>90</v>
      </c>
      <c r="N287" s="94">
        <v>12.1</v>
      </c>
      <c r="O287" s="94">
        <v>0.5</v>
      </c>
      <c r="P287" s="94">
        <v>9.1999999999999993</v>
      </c>
      <c r="Q287" s="94">
        <v>0</v>
      </c>
      <c r="R287" s="94">
        <v>2.2000000000000002</v>
      </c>
      <c r="S287" s="94" t="s">
        <v>1795</v>
      </c>
      <c r="T287" s="96" t="s">
        <v>1265</v>
      </c>
      <c r="U287" s="194"/>
      <c r="V287" s="194"/>
      <c r="W287" s="194"/>
      <c r="X287" s="194"/>
      <c r="Y287" s="194"/>
    </row>
    <row r="288" spans="1:25" ht="14.25" customHeight="1" x14ac:dyDescent="0.2">
      <c r="A288" s="159" t="s">
        <v>1912</v>
      </c>
      <c r="B288" s="158" t="s">
        <v>151</v>
      </c>
      <c r="C288" s="95"/>
      <c r="D288" s="159" t="s">
        <v>832</v>
      </c>
      <c r="E288" s="96" t="s">
        <v>2208</v>
      </c>
      <c r="F288" s="158" t="s">
        <v>1502</v>
      </c>
      <c r="G288" s="94">
        <v>270</v>
      </c>
      <c r="H288" s="98" t="s">
        <v>458</v>
      </c>
      <c r="I288" s="158" t="s">
        <v>1721</v>
      </c>
      <c r="J288" s="163">
        <v>220</v>
      </c>
      <c r="K288" s="94">
        <f t="shared" si="4"/>
        <v>1.22</v>
      </c>
      <c r="L288" s="94">
        <v>0</v>
      </c>
      <c r="M288" s="94">
        <v>95</v>
      </c>
      <c r="N288" s="94">
        <v>12</v>
      </c>
      <c r="O288" s="94">
        <v>0.9</v>
      </c>
      <c r="P288" s="94">
        <v>9.6999999999999993</v>
      </c>
      <c r="Q288" s="94">
        <v>0</v>
      </c>
      <c r="R288" s="94">
        <v>2.5</v>
      </c>
      <c r="S288" s="94" t="s">
        <v>1795</v>
      </c>
      <c r="T288" s="96" t="s">
        <v>1266</v>
      </c>
      <c r="U288" s="194"/>
      <c r="V288" s="194"/>
      <c r="W288" s="194"/>
      <c r="X288" s="194"/>
      <c r="Y288" s="194"/>
    </row>
    <row r="289" spans="1:25" ht="14.25" customHeight="1" x14ac:dyDescent="0.2">
      <c r="A289" s="159" t="s">
        <v>1913</v>
      </c>
      <c r="B289" s="158" t="s">
        <v>152</v>
      </c>
      <c r="C289" s="95"/>
      <c r="D289" s="159" t="s">
        <v>833</v>
      </c>
      <c r="E289" s="96" t="s">
        <v>1267</v>
      </c>
      <c r="F289" s="158" t="s">
        <v>1502</v>
      </c>
      <c r="G289" s="94">
        <v>162</v>
      </c>
      <c r="H289" s="98" t="s">
        <v>1554</v>
      </c>
      <c r="I289" s="158" t="s">
        <v>1722</v>
      </c>
      <c r="J289" s="163">
        <v>250</v>
      </c>
      <c r="K289" s="94">
        <f t="shared" si="4"/>
        <v>0.64</v>
      </c>
      <c r="L289" s="94">
        <v>0</v>
      </c>
      <c r="M289" s="94">
        <v>121</v>
      </c>
      <c r="N289" s="94">
        <v>12.2</v>
      </c>
      <c r="O289" s="94">
        <v>2</v>
      </c>
      <c r="P289" s="94">
        <v>13.5</v>
      </c>
      <c r="Q289" s="94">
        <v>0</v>
      </c>
      <c r="R289" s="94">
        <v>2.1</v>
      </c>
      <c r="S289" s="94" t="s">
        <v>1795</v>
      </c>
      <c r="T289" s="96" t="s">
        <v>1267</v>
      </c>
      <c r="U289" s="194"/>
      <c r="V289" s="194"/>
      <c r="W289" s="194"/>
      <c r="X289" s="194"/>
      <c r="Y289" s="194"/>
    </row>
    <row r="290" spans="1:25" ht="14.25" customHeight="1" x14ac:dyDescent="0.2">
      <c r="A290" s="159" t="s">
        <v>1914</v>
      </c>
      <c r="B290" s="158" t="s">
        <v>834</v>
      </c>
      <c r="C290" s="95"/>
      <c r="D290" s="159" t="s">
        <v>835</v>
      </c>
      <c r="E290" s="96" t="s">
        <v>2209</v>
      </c>
      <c r="F290" s="158" t="s">
        <v>1502</v>
      </c>
      <c r="G290" s="94">
        <v>140</v>
      </c>
      <c r="H290" s="98" t="s">
        <v>1554</v>
      </c>
      <c r="I290" s="158" t="s">
        <v>1723</v>
      </c>
      <c r="J290" s="163">
        <v>150</v>
      </c>
      <c r="K290" s="94">
        <f t="shared" si="4"/>
        <v>0.93</v>
      </c>
      <c r="L290" s="94">
        <v>0</v>
      </c>
      <c r="M290" s="94">
        <v>113</v>
      </c>
      <c r="N290" s="94">
        <v>12</v>
      </c>
      <c r="O290" s="94">
        <v>4.3</v>
      </c>
      <c r="P290" s="94">
        <v>6.5</v>
      </c>
      <c r="Q290" s="94">
        <v>0</v>
      </c>
      <c r="R290" s="94">
        <v>1.4</v>
      </c>
      <c r="S290" s="94" t="s">
        <v>1795</v>
      </c>
      <c r="T290" s="96" t="s">
        <v>1268</v>
      </c>
      <c r="U290" s="194"/>
      <c r="V290" s="194"/>
      <c r="W290" s="194"/>
      <c r="X290" s="194"/>
      <c r="Y290" s="194"/>
    </row>
    <row r="291" spans="1:25" ht="14.25" customHeight="1" x14ac:dyDescent="0.2">
      <c r="A291" s="159" t="s">
        <v>1915</v>
      </c>
      <c r="B291" s="158" t="s">
        <v>836</v>
      </c>
      <c r="C291" s="95"/>
      <c r="D291" s="159" t="s">
        <v>837</v>
      </c>
      <c r="E291" s="96" t="s">
        <v>2210</v>
      </c>
      <c r="F291" s="158" t="s">
        <v>1501</v>
      </c>
      <c r="G291" s="94">
        <v>162</v>
      </c>
      <c r="H291" s="98" t="s">
        <v>458</v>
      </c>
      <c r="I291" s="158" t="s">
        <v>1724</v>
      </c>
      <c r="J291" s="163">
        <v>103</v>
      </c>
      <c r="K291" s="94">
        <f t="shared" si="4"/>
        <v>1.57</v>
      </c>
      <c r="L291" s="94">
        <v>0</v>
      </c>
      <c r="M291" s="94">
        <v>80</v>
      </c>
      <c r="N291" s="94">
        <v>7.6</v>
      </c>
      <c r="O291" s="94">
        <v>0.4</v>
      </c>
      <c r="P291" s="94">
        <v>11.6</v>
      </c>
      <c r="Q291" s="94">
        <v>0</v>
      </c>
      <c r="R291" s="94">
        <v>2</v>
      </c>
      <c r="S291" s="94" t="s">
        <v>1795</v>
      </c>
      <c r="T291" s="96" t="s">
        <v>1269</v>
      </c>
      <c r="U291" s="194"/>
      <c r="V291" s="194"/>
      <c r="W291" s="194"/>
      <c r="X291" s="194"/>
      <c r="Y291" s="194"/>
    </row>
    <row r="292" spans="1:25" ht="14.25" customHeight="1" x14ac:dyDescent="0.2">
      <c r="A292" s="159" t="s">
        <v>1916</v>
      </c>
      <c r="B292" s="158" t="s">
        <v>838</v>
      </c>
      <c r="C292" s="95"/>
      <c r="D292" s="159" t="s">
        <v>839</v>
      </c>
      <c r="E292" s="96" t="s">
        <v>1270</v>
      </c>
      <c r="F292" s="158" t="s">
        <v>1502</v>
      </c>
      <c r="G292" s="94">
        <v>59</v>
      </c>
      <c r="H292" s="98" t="s">
        <v>468</v>
      </c>
      <c r="I292" s="158" t="s">
        <v>472</v>
      </c>
      <c r="J292" s="163">
        <v>60</v>
      </c>
      <c r="K292" s="94">
        <f t="shared" si="4"/>
        <v>0.98</v>
      </c>
      <c r="L292" s="94">
        <v>0</v>
      </c>
      <c r="M292" s="94">
        <v>94</v>
      </c>
      <c r="N292" s="94">
        <v>9.9</v>
      </c>
      <c r="O292" s="94">
        <v>1</v>
      </c>
      <c r="P292" s="94">
        <v>11.4</v>
      </c>
      <c r="Q292" s="94">
        <v>0</v>
      </c>
      <c r="R292" s="94">
        <v>1.5</v>
      </c>
      <c r="S292" s="94" t="s">
        <v>1795</v>
      </c>
      <c r="T292" s="96" t="s">
        <v>1270</v>
      </c>
      <c r="U292" s="194"/>
      <c r="V292" s="194"/>
      <c r="W292" s="194"/>
      <c r="X292" s="194"/>
      <c r="Y292" s="194"/>
    </row>
    <row r="293" spans="1:25" ht="14.25" customHeight="1" x14ac:dyDescent="0.2">
      <c r="A293" s="159" t="s">
        <v>1917</v>
      </c>
      <c r="B293" s="158" t="s">
        <v>161</v>
      </c>
      <c r="C293" s="95"/>
      <c r="D293" s="159" t="s">
        <v>840</v>
      </c>
      <c r="E293" s="96" t="s">
        <v>1271</v>
      </c>
      <c r="F293" s="158" t="s">
        <v>1502</v>
      </c>
      <c r="G293" s="94">
        <v>432</v>
      </c>
      <c r="H293" s="98" t="s">
        <v>1565</v>
      </c>
      <c r="I293" s="158" t="s">
        <v>1725</v>
      </c>
      <c r="J293" s="163">
        <v>500</v>
      </c>
      <c r="K293" s="94">
        <f t="shared" si="4"/>
        <v>0.86</v>
      </c>
      <c r="L293" s="94">
        <v>0</v>
      </c>
      <c r="M293" s="94">
        <v>139</v>
      </c>
      <c r="N293" s="94">
        <v>12.5</v>
      </c>
      <c r="O293" s="94">
        <v>3.7</v>
      </c>
      <c r="P293" s="94">
        <v>13.9</v>
      </c>
      <c r="Q293" s="94">
        <v>0</v>
      </c>
      <c r="R293" s="94">
        <v>1.9</v>
      </c>
      <c r="S293" s="94" t="s">
        <v>1795</v>
      </c>
      <c r="T293" s="96" t="s">
        <v>1271</v>
      </c>
      <c r="U293" s="194"/>
      <c r="V293" s="194"/>
      <c r="W293" s="194"/>
      <c r="X293" s="194"/>
      <c r="Y293" s="194"/>
    </row>
    <row r="294" spans="1:25" ht="14.25" customHeight="1" x14ac:dyDescent="0.2">
      <c r="A294" s="159" t="s">
        <v>1918</v>
      </c>
      <c r="B294" s="158" t="s">
        <v>162</v>
      </c>
      <c r="C294" s="95"/>
      <c r="D294" s="159" t="s">
        <v>841</v>
      </c>
      <c r="E294" s="96" t="s">
        <v>2211</v>
      </c>
      <c r="F294" s="158" t="s">
        <v>1489</v>
      </c>
      <c r="G294" s="94">
        <v>216</v>
      </c>
      <c r="H294" s="98" t="s">
        <v>1565</v>
      </c>
      <c r="I294" s="158" t="s">
        <v>1726</v>
      </c>
      <c r="J294" s="163">
        <v>280</v>
      </c>
      <c r="K294" s="94">
        <f t="shared" si="4"/>
        <v>0.77</v>
      </c>
      <c r="L294" s="94">
        <v>0</v>
      </c>
      <c r="M294" s="94">
        <v>158</v>
      </c>
      <c r="N294" s="94">
        <v>13.4</v>
      </c>
      <c r="O294" s="94">
        <v>6.7</v>
      </c>
      <c r="P294" s="94">
        <v>11.1</v>
      </c>
      <c r="Q294" s="94">
        <v>0</v>
      </c>
      <c r="R294" s="94">
        <v>2.2999999999999998</v>
      </c>
      <c r="S294" s="94" t="s">
        <v>1795</v>
      </c>
      <c r="T294" s="96" t="s">
        <v>1272</v>
      </c>
      <c r="U294" s="194"/>
      <c r="V294" s="194"/>
      <c r="W294" s="194"/>
      <c r="X294" s="194"/>
      <c r="Y294" s="194"/>
    </row>
    <row r="295" spans="1:25" ht="14.25" customHeight="1" x14ac:dyDescent="0.2">
      <c r="A295" s="159" t="s">
        <v>1919</v>
      </c>
      <c r="B295" s="158" t="s">
        <v>842</v>
      </c>
      <c r="C295" s="95"/>
      <c r="D295" s="159"/>
      <c r="E295" s="96" t="s">
        <v>2215</v>
      </c>
      <c r="F295" s="158"/>
      <c r="G295" s="94">
        <v>7560</v>
      </c>
      <c r="H295" s="98" t="s">
        <v>1557</v>
      </c>
      <c r="I295" s="158" t="s">
        <v>1727</v>
      </c>
      <c r="J295" s="163">
        <v>1000</v>
      </c>
      <c r="K295" s="94">
        <f t="shared" si="4"/>
        <v>7.56</v>
      </c>
      <c r="L295" s="94">
        <v>0</v>
      </c>
      <c r="M295" s="94">
        <v>257</v>
      </c>
      <c r="N295" s="94">
        <v>16.8</v>
      </c>
      <c r="O295" s="94">
        <v>19.600000000000001</v>
      </c>
      <c r="P295" s="94">
        <v>0.4</v>
      </c>
      <c r="Q295" s="94">
        <v>0</v>
      </c>
      <c r="R295" s="94">
        <v>0.1</v>
      </c>
      <c r="S295" s="94" t="s">
        <v>1795</v>
      </c>
      <c r="T295" s="96" t="s">
        <v>1273</v>
      </c>
      <c r="U295" s="194"/>
      <c r="V295" s="194"/>
      <c r="W295" s="194"/>
      <c r="X295" s="194"/>
      <c r="Y295" s="194"/>
    </row>
    <row r="296" spans="1:25" ht="14.25" customHeight="1" x14ac:dyDescent="0.2">
      <c r="A296" s="159" t="s">
        <v>1920</v>
      </c>
      <c r="B296" s="158" t="s">
        <v>843</v>
      </c>
      <c r="C296" s="95"/>
      <c r="D296" s="159"/>
      <c r="E296" s="96" t="s">
        <v>2216</v>
      </c>
      <c r="F296" s="158"/>
      <c r="G296" s="94">
        <v>4860</v>
      </c>
      <c r="H296" s="98" t="s">
        <v>1557</v>
      </c>
      <c r="I296" s="158" t="s">
        <v>1727</v>
      </c>
      <c r="J296" s="163">
        <v>1000</v>
      </c>
      <c r="K296" s="94">
        <f t="shared" si="4"/>
        <v>4.8600000000000003</v>
      </c>
      <c r="L296" s="94">
        <v>0</v>
      </c>
      <c r="M296" s="94">
        <v>209</v>
      </c>
      <c r="N296" s="94">
        <v>19.5</v>
      </c>
      <c r="O296" s="94">
        <v>13.3</v>
      </c>
      <c r="P296" s="94">
        <v>0.4</v>
      </c>
      <c r="Q296" s="94">
        <v>0</v>
      </c>
      <c r="R296" s="94">
        <v>0.1</v>
      </c>
      <c r="S296" s="94" t="s">
        <v>1795</v>
      </c>
      <c r="T296" s="96" t="s">
        <v>1274</v>
      </c>
      <c r="U296" s="194"/>
      <c r="V296" s="194"/>
      <c r="W296" s="194"/>
      <c r="X296" s="194"/>
      <c r="Y296" s="194"/>
    </row>
    <row r="297" spans="1:25" ht="14.25" customHeight="1" x14ac:dyDescent="0.2">
      <c r="A297" s="159" t="s">
        <v>1921</v>
      </c>
      <c r="B297" s="158" t="s">
        <v>844</v>
      </c>
      <c r="C297" s="95"/>
      <c r="D297" s="159"/>
      <c r="E297" s="96" t="s">
        <v>2217</v>
      </c>
      <c r="F297" s="158"/>
      <c r="G297" s="94">
        <v>9720</v>
      </c>
      <c r="H297" s="98" t="s">
        <v>1557</v>
      </c>
      <c r="I297" s="158" t="s">
        <v>1727</v>
      </c>
      <c r="J297" s="163">
        <v>1000</v>
      </c>
      <c r="K297" s="94">
        <f t="shared" si="4"/>
        <v>9.7200000000000006</v>
      </c>
      <c r="L297" s="94">
        <v>0</v>
      </c>
      <c r="M297" s="94">
        <v>195</v>
      </c>
      <c r="N297" s="94">
        <v>20.8</v>
      </c>
      <c r="O297" s="94">
        <v>11.2</v>
      </c>
      <c r="P297" s="94">
        <v>0.5</v>
      </c>
      <c r="Q297" s="94">
        <v>0</v>
      </c>
      <c r="R297" s="94">
        <v>0.1</v>
      </c>
      <c r="S297" s="94" t="s">
        <v>1795</v>
      </c>
      <c r="T297" s="96" t="s">
        <v>1275</v>
      </c>
      <c r="U297" s="194"/>
      <c r="V297" s="194"/>
      <c r="W297" s="194"/>
      <c r="X297" s="194"/>
      <c r="Y297" s="194"/>
    </row>
    <row r="298" spans="1:25" ht="14.25" customHeight="1" x14ac:dyDescent="0.2">
      <c r="A298" s="159" t="s">
        <v>1922</v>
      </c>
      <c r="B298" s="158" t="s">
        <v>384</v>
      </c>
      <c r="C298" s="95"/>
      <c r="D298" s="159"/>
      <c r="E298" s="96" t="s">
        <v>1276</v>
      </c>
      <c r="F298" s="158"/>
      <c r="G298" s="94">
        <v>1724</v>
      </c>
      <c r="H298" s="98" t="s">
        <v>1557</v>
      </c>
      <c r="I298" s="158" t="s">
        <v>1727</v>
      </c>
      <c r="J298" s="163">
        <v>1000</v>
      </c>
      <c r="K298" s="94">
        <f t="shared" si="4"/>
        <v>1.72</v>
      </c>
      <c r="L298" s="94">
        <v>0</v>
      </c>
      <c r="M298" s="94">
        <v>240</v>
      </c>
      <c r="N298" s="94">
        <v>17.899999999999999</v>
      </c>
      <c r="O298" s="94">
        <v>17.399999999999999</v>
      </c>
      <c r="P298" s="94">
        <v>0.1</v>
      </c>
      <c r="Q298" s="94">
        <v>0</v>
      </c>
      <c r="R298" s="94">
        <v>0.1</v>
      </c>
      <c r="S298" s="94" t="s">
        <v>1795</v>
      </c>
      <c r="T298" s="96" t="s">
        <v>1276</v>
      </c>
      <c r="U298" s="194"/>
      <c r="V298" s="194"/>
      <c r="W298" s="194"/>
      <c r="X298" s="194"/>
      <c r="Y298" s="194"/>
    </row>
    <row r="299" spans="1:25" ht="14.25" customHeight="1" x14ac:dyDescent="0.2">
      <c r="A299" s="159" t="s">
        <v>1923</v>
      </c>
      <c r="B299" s="158" t="s">
        <v>385</v>
      </c>
      <c r="C299" s="95"/>
      <c r="D299" s="159"/>
      <c r="E299" s="96" t="s">
        <v>1277</v>
      </c>
      <c r="F299" s="158"/>
      <c r="G299" s="94">
        <v>1419</v>
      </c>
      <c r="H299" s="98" t="s">
        <v>1557</v>
      </c>
      <c r="I299" s="158" t="s">
        <v>1727</v>
      </c>
      <c r="J299" s="163">
        <v>1000</v>
      </c>
      <c r="K299" s="94">
        <f t="shared" si="4"/>
        <v>1.41</v>
      </c>
      <c r="L299" s="94">
        <v>0</v>
      </c>
      <c r="M299" s="94">
        <v>371</v>
      </c>
      <c r="N299" s="94">
        <v>14.4</v>
      </c>
      <c r="O299" s="94">
        <v>32.9</v>
      </c>
      <c r="P299" s="94">
        <v>0.2</v>
      </c>
      <c r="Q299" s="94">
        <v>0</v>
      </c>
      <c r="R299" s="94">
        <v>0.1</v>
      </c>
      <c r="S299" s="94" t="s">
        <v>1795</v>
      </c>
      <c r="T299" s="96" t="s">
        <v>1277</v>
      </c>
      <c r="U299" s="194"/>
      <c r="V299" s="194"/>
      <c r="W299" s="194"/>
      <c r="X299" s="194"/>
      <c r="Y299" s="194"/>
    </row>
    <row r="300" spans="1:25" ht="14.25" customHeight="1" x14ac:dyDescent="0.2">
      <c r="A300" s="159" t="s">
        <v>1924</v>
      </c>
      <c r="B300" s="158" t="s">
        <v>386</v>
      </c>
      <c r="C300" s="95"/>
      <c r="D300" s="159"/>
      <c r="E300" s="96" t="s">
        <v>1278</v>
      </c>
      <c r="F300" s="158"/>
      <c r="G300" s="94">
        <v>1691</v>
      </c>
      <c r="H300" s="98" t="s">
        <v>1557</v>
      </c>
      <c r="I300" s="158" t="s">
        <v>1727</v>
      </c>
      <c r="J300" s="163">
        <v>1000</v>
      </c>
      <c r="K300" s="94">
        <f t="shared" si="4"/>
        <v>1.69</v>
      </c>
      <c r="L300" s="94">
        <v>0</v>
      </c>
      <c r="M300" s="94">
        <v>165</v>
      </c>
      <c r="N300" s="94">
        <v>19.600000000000001</v>
      </c>
      <c r="O300" s="94">
        <v>8.6</v>
      </c>
      <c r="P300" s="94">
        <v>0.4</v>
      </c>
      <c r="Q300" s="94">
        <v>0</v>
      </c>
      <c r="R300" s="94">
        <v>0.1</v>
      </c>
      <c r="S300" s="94" t="s">
        <v>1795</v>
      </c>
      <c r="T300" s="96" t="s">
        <v>1278</v>
      </c>
      <c r="U300" s="194"/>
      <c r="V300" s="194"/>
      <c r="W300" s="194"/>
      <c r="X300" s="194"/>
      <c r="Y300" s="194"/>
    </row>
    <row r="301" spans="1:25" ht="14.25" customHeight="1" x14ac:dyDescent="0.2">
      <c r="A301" s="159" t="s">
        <v>1925</v>
      </c>
      <c r="B301" s="158" t="s">
        <v>387</v>
      </c>
      <c r="C301" s="95"/>
      <c r="D301" s="159"/>
      <c r="E301" s="96" t="s">
        <v>1279</v>
      </c>
      <c r="F301" s="158"/>
      <c r="G301" s="94">
        <v>7020</v>
      </c>
      <c r="H301" s="98" t="s">
        <v>1557</v>
      </c>
      <c r="I301" s="158" t="s">
        <v>1727</v>
      </c>
      <c r="J301" s="163">
        <v>1000</v>
      </c>
      <c r="K301" s="94">
        <f t="shared" ref="K301:K358" si="5">ROUNDDOWN(G301/J301,2)</f>
        <v>7.02</v>
      </c>
      <c r="L301" s="94">
        <v>0</v>
      </c>
      <c r="M301" s="94">
        <v>133</v>
      </c>
      <c r="N301" s="94">
        <v>20.5</v>
      </c>
      <c r="O301" s="94">
        <v>4.8</v>
      </c>
      <c r="P301" s="94">
        <v>0.3</v>
      </c>
      <c r="Q301" s="94">
        <v>0</v>
      </c>
      <c r="R301" s="94">
        <v>0.1</v>
      </c>
      <c r="S301" s="94" t="s">
        <v>1795</v>
      </c>
      <c r="T301" s="96" t="s">
        <v>1279</v>
      </c>
      <c r="U301" s="194"/>
      <c r="V301" s="194"/>
      <c r="W301" s="194"/>
      <c r="X301" s="194"/>
      <c r="Y301" s="194"/>
    </row>
    <row r="302" spans="1:25" ht="14.25" customHeight="1" x14ac:dyDescent="0.2">
      <c r="A302" s="159" t="s">
        <v>1926</v>
      </c>
      <c r="B302" s="158" t="s">
        <v>388</v>
      </c>
      <c r="C302" s="95"/>
      <c r="D302" s="159"/>
      <c r="E302" s="96" t="s">
        <v>1280</v>
      </c>
      <c r="F302" s="158"/>
      <c r="G302" s="94">
        <v>1063</v>
      </c>
      <c r="H302" s="98" t="s">
        <v>1557</v>
      </c>
      <c r="I302" s="158" t="s">
        <v>1727</v>
      </c>
      <c r="J302" s="163">
        <v>1000</v>
      </c>
      <c r="K302" s="94">
        <f t="shared" si="5"/>
        <v>1.06</v>
      </c>
      <c r="L302" s="94">
        <v>0</v>
      </c>
      <c r="M302" s="94">
        <v>272</v>
      </c>
      <c r="N302" s="94">
        <v>17.100000000000001</v>
      </c>
      <c r="O302" s="94">
        <v>21.1</v>
      </c>
      <c r="P302" s="94">
        <v>0.3</v>
      </c>
      <c r="Q302" s="94">
        <v>0</v>
      </c>
      <c r="R302" s="94">
        <v>0.2</v>
      </c>
      <c r="S302" s="94" t="s">
        <v>1795</v>
      </c>
      <c r="T302" s="96" t="s">
        <v>1280</v>
      </c>
      <c r="U302" s="194"/>
      <c r="V302" s="194"/>
      <c r="W302" s="194"/>
      <c r="X302" s="194"/>
      <c r="Y302" s="194"/>
    </row>
    <row r="303" spans="1:25" ht="14.25" customHeight="1" x14ac:dyDescent="0.2">
      <c r="A303" s="159" t="s">
        <v>1927</v>
      </c>
      <c r="B303" s="158" t="s">
        <v>485</v>
      </c>
      <c r="C303" s="95"/>
      <c r="D303" s="159"/>
      <c r="E303" s="96" t="s">
        <v>1281</v>
      </c>
      <c r="F303" s="158"/>
      <c r="G303" s="94">
        <v>909</v>
      </c>
      <c r="H303" s="98" t="s">
        <v>1557</v>
      </c>
      <c r="I303" s="158" t="s">
        <v>1727</v>
      </c>
      <c r="J303" s="163">
        <v>1000</v>
      </c>
      <c r="K303" s="94">
        <f t="shared" si="5"/>
        <v>0.9</v>
      </c>
      <c r="L303" s="94">
        <v>0</v>
      </c>
      <c r="M303" s="94">
        <v>256</v>
      </c>
      <c r="N303" s="94">
        <v>17.7</v>
      </c>
      <c r="O303" s="94">
        <v>19.3</v>
      </c>
      <c r="P303" s="94">
        <v>0</v>
      </c>
      <c r="Q303" s="94">
        <v>0</v>
      </c>
      <c r="R303" s="94">
        <v>0.1</v>
      </c>
      <c r="S303" s="94" t="s">
        <v>1795</v>
      </c>
      <c r="T303" s="96" t="s">
        <v>1281</v>
      </c>
      <c r="U303" s="194"/>
      <c r="V303" s="194"/>
      <c r="W303" s="194"/>
      <c r="X303" s="194"/>
      <c r="Y303" s="194"/>
    </row>
    <row r="304" spans="1:25" ht="14.25" customHeight="1" x14ac:dyDescent="0.2">
      <c r="A304" s="159" t="s">
        <v>1928</v>
      </c>
      <c r="B304" s="158" t="s">
        <v>486</v>
      </c>
      <c r="C304" s="95"/>
      <c r="D304" s="159"/>
      <c r="E304" s="96" t="s">
        <v>2121</v>
      </c>
      <c r="F304" s="158"/>
      <c r="G304" s="94">
        <v>966</v>
      </c>
      <c r="H304" s="98" t="s">
        <v>1557</v>
      </c>
      <c r="I304" s="158" t="s">
        <v>1727</v>
      </c>
      <c r="J304" s="163">
        <v>1000</v>
      </c>
      <c r="K304" s="94">
        <f t="shared" si="5"/>
        <v>0.96</v>
      </c>
      <c r="L304" s="94">
        <v>0</v>
      </c>
      <c r="M304" s="94">
        <v>291</v>
      </c>
      <c r="N304" s="94">
        <v>18.3</v>
      </c>
      <c r="O304" s="94">
        <v>22.6</v>
      </c>
      <c r="P304" s="94">
        <v>0.2</v>
      </c>
      <c r="Q304" s="94">
        <v>0</v>
      </c>
      <c r="R304" s="94">
        <v>0.1</v>
      </c>
      <c r="S304" s="94" t="s">
        <v>1795</v>
      </c>
      <c r="T304" s="96" t="s">
        <v>1282</v>
      </c>
      <c r="U304" s="194"/>
      <c r="V304" s="194"/>
      <c r="W304" s="194"/>
      <c r="X304" s="194"/>
      <c r="Y304" s="194"/>
    </row>
    <row r="305" spans="1:25" ht="14.25" customHeight="1" x14ac:dyDescent="0.2">
      <c r="A305" s="159" t="s">
        <v>1929</v>
      </c>
      <c r="B305" s="158" t="s">
        <v>487</v>
      </c>
      <c r="C305" s="95"/>
      <c r="D305" s="159"/>
      <c r="E305" s="96" t="s">
        <v>2122</v>
      </c>
      <c r="F305" s="158"/>
      <c r="G305" s="94">
        <v>853</v>
      </c>
      <c r="H305" s="98" t="s">
        <v>1557</v>
      </c>
      <c r="I305" s="158" t="s">
        <v>1727</v>
      </c>
      <c r="J305" s="163">
        <v>1000</v>
      </c>
      <c r="K305" s="94">
        <f t="shared" si="5"/>
        <v>0.85</v>
      </c>
      <c r="L305" s="94">
        <v>0</v>
      </c>
      <c r="M305" s="94">
        <v>225</v>
      </c>
      <c r="N305" s="94">
        <v>19.5</v>
      </c>
      <c r="O305" s="94">
        <v>15.1</v>
      </c>
      <c r="P305" s="94">
        <v>0.2</v>
      </c>
      <c r="Q305" s="94">
        <v>0</v>
      </c>
      <c r="R305" s="94">
        <v>0.1</v>
      </c>
      <c r="S305" s="94" t="s">
        <v>1795</v>
      </c>
      <c r="T305" s="96" t="s">
        <v>1283</v>
      </c>
      <c r="U305" s="194"/>
      <c r="V305" s="194"/>
      <c r="W305" s="194"/>
      <c r="X305" s="194"/>
      <c r="Y305" s="194"/>
    </row>
    <row r="306" spans="1:25" ht="14.25" customHeight="1" x14ac:dyDescent="0.2">
      <c r="A306" s="159" t="s">
        <v>1930</v>
      </c>
      <c r="B306" s="158" t="s">
        <v>488</v>
      </c>
      <c r="C306" s="95"/>
      <c r="D306" s="159"/>
      <c r="E306" s="96" t="s">
        <v>1284</v>
      </c>
      <c r="F306" s="158"/>
      <c r="G306" s="94">
        <v>1201</v>
      </c>
      <c r="H306" s="98" t="s">
        <v>1557</v>
      </c>
      <c r="I306" s="158" t="s">
        <v>1727</v>
      </c>
      <c r="J306" s="163">
        <v>1000</v>
      </c>
      <c r="K306" s="94">
        <f t="shared" si="5"/>
        <v>1.2</v>
      </c>
      <c r="L306" s="94">
        <v>0</v>
      </c>
      <c r="M306" s="94">
        <v>112</v>
      </c>
      <c r="N306" s="94">
        <v>22.7</v>
      </c>
      <c r="O306" s="94">
        <v>1.7</v>
      </c>
      <c r="P306" s="94">
        <v>0.1</v>
      </c>
      <c r="Q306" s="94">
        <v>0</v>
      </c>
      <c r="R306" s="94">
        <v>0.1</v>
      </c>
      <c r="S306" s="94" t="s">
        <v>1795</v>
      </c>
      <c r="T306" s="96" t="s">
        <v>1284</v>
      </c>
      <c r="U306" s="194"/>
      <c r="V306" s="194"/>
      <c r="W306" s="194"/>
      <c r="X306" s="194"/>
      <c r="Y306" s="194"/>
    </row>
    <row r="307" spans="1:25" ht="14.25" customHeight="1" x14ac:dyDescent="0.2">
      <c r="A307" s="159" t="s">
        <v>1931</v>
      </c>
      <c r="B307" s="158" t="s">
        <v>389</v>
      </c>
      <c r="C307" s="95"/>
      <c r="D307" s="159"/>
      <c r="E307" s="96" t="s">
        <v>1285</v>
      </c>
      <c r="F307" s="158"/>
      <c r="G307" s="94">
        <v>767</v>
      </c>
      <c r="H307" s="98" t="s">
        <v>1557</v>
      </c>
      <c r="I307" s="158" t="s">
        <v>1699</v>
      </c>
      <c r="J307" s="163">
        <v>1000</v>
      </c>
      <c r="K307" s="94">
        <f t="shared" si="5"/>
        <v>0.76</v>
      </c>
      <c r="L307" s="94">
        <v>0</v>
      </c>
      <c r="M307" s="94">
        <v>236</v>
      </c>
      <c r="N307" s="94">
        <v>17.7</v>
      </c>
      <c r="O307" s="94">
        <v>17.2</v>
      </c>
      <c r="P307" s="94">
        <v>0.1</v>
      </c>
      <c r="Q307" s="94">
        <v>0</v>
      </c>
      <c r="R307" s="94">
        <v>0.1</v>
      </c>
      <c r="S307" s="94" t="s">
        <v>1795</v>
      </c>
      <c r="T307" s="96" t="s">
        <v>1285</v>
      </c>
      <c r="U307" s="194"/>
      <c r="V307" s="194"/>
      <c r="W307" s="194"/>
      <c r="X307" s="194"/>
      <c r="Y307" s="194"/>
    </row>
    <row r="308" spans="1:25" ht="14.25" customHeight="1" x14ac:dyDescent="0.2">
      <c r="A308" s="159" t="s">
        <v>1932</v>
      </c>
      <c r="B308" s="158" t="s">
        <v>845</v>
      </c>
      <c r="C308" s="95"/>
      <c r="D308" s="159" t="s">
        <v>846</v>
      </c>
      <c r="E308" s="96" t="s">
        <v>2218</v>
      </c>
      <c r="F308" s="158" t="s">
        <v>1503</v>
      </c>
      <c r="G308" s="94">
        <v>395</v>
      </c>
      <c r="H308" s="98" t="s">
        <v>1556</v>
      </c>
      <c r="I308" s="158" t="s">
        <v>1728</v>
      </c>
      <c r="J308" s="163">
        <v>230</v>
      </c>
      <c r="K308" s="94">
        <f t="shared" si="5"/>
        <v>1.71</v>
      </c>
      <c r="L308" s="94">
        <v>0</v>
      </c>
      <c r="M308" s="94">
        <v>196</v>
      </c>
      <c r="N308" s="94">
        <v>16.5</v>
      </c>
      <c r="O308" s="94">
        <v>13.9</v>
      </c>
      <c r="P308" s="94">
        <v>1.3</v>
      </c>
      <c r="Q308" s="94">
        <v>0</v>
      </c>
      <c r="R308" s="94">
        <v>2.5</v>
      </c>
      <c r="S308" s="94" t="s">
        <v>1795</v>
      </c>
      <c r="T308" s="96" t="s">
        <v>1286</v>
      </c>
      <c r="U308" s="194"/>
      <c r="V308" s="194"/>
      <c r="W308" s="194"/>
      <c r="X308" s="194"/>
      <c r="Y308" s="194"/>
    </row>
    <row r="309" spans="1:25" ht="14.25" customHeight="1" x14ac:dyDescent="0.2">
      <c r="A309" s="159" t="s">
        <v>1933</v>
      </c>
      <c r="B309" s="158" t="s">
        <v>847</v>
      </c>
      <c r="C309" s="95"/>
      <c r="D309" s="159" t="s">
        <v>848</v>
      </c>
      <c r="E309" s="96" t="s">
        <v>2219</v>
      </c>
      <c r="F309" s="158" t="s">
        <v>1503</v>
      </c>
      <c r="G309" s="94">
        <v>395</v>
      </c>
      <c r="H309" s="98" t="s">
        <v>1556</v>
      </c>
      <c r="I309" s="158" t="s">
        <v>1729</v>
      </c>
      <c r="J309" s="163">
        <v>230</v>
      </c>
      <c r="K309" s="94">
        <f t="shared" si="5"/>
        <v>1.71</v>
      </c>
      <c r="L309" s="94">
        <v>0</v>
      </c>
      <c r="M309" s="94">
        <v>405</v>
      </c>
      <c r="N309" s="94">
        <v>12.9</v>
      </c>
      <c r="O309" s="94">
        <v>39.1</v>
      </c>
      <c r="P309" s="94">
        <v>0.3</v>
      </c>
      <c r="Q309" s="94">
        <v>0</v>
      </c>
      <c r="R309" s="94">
        <v>2</v>
      </c>
      <c r="S309" s="94" t="s">
        <v>1795</v>
      </c>
      <c r="T309" s="96" t="s">
        <v>1287</v>
      </c>
      <c r="U309" s="194"/>
      <c r="V309" s="194"/>
      <c r="W309" s="194"/>
      <c r="X309" s="194"/>
      <c r="Y309" s="194"/>
    </row>
    <row r="310" spans="1:25" ht="14.25" customHeight="1" x14ac:dyDescent="0.2">
      <c r="A310" s="159" t="s">
        <v>1934</v>
      </c>
      <c r="B310" s="158" t="s">
        <v>849</v>
      </c>
      <c r="C310" s="95"/>
      <c r="D310" s="159" t="s">
        <v>850</v>
      </c>
      <c r="E310" s="96" t="s">
        <v>2220</v>
      </c>
      <c r="F310" s="158" t="s">
        <v>1504</v>
      </c>
      <c r="G310" s="94">
        <v>594</v>
      </c>
      <c r="H310" s="98" t="s">
        <v>1556</v>
      </c>
      <c r="I310" s="158" t="s">
        <v>1730</v>
      </c>
      <c r="J310" s="163">
        <v>500</v>
      </c>
      <c r="K310" s="94">
        <f t="shared" si="5"/>
        <v>1.18</v>
      </c>
      <c r="L310" s="94">
        <v>0</v>
      </c>
      <c r="M310" s="94">
        <v>321</v>
      </c>
      <c r="N310" s="94">
        <v>13.2</v>
      </c>
      <c r="O310" s="94">
        <v>28.5</v>
      </c>
      <c r="P310" s="94">
        <v>3</v>
      </c>
      <c r="Q310" s="94">
        <v>0</v>
      </c>
      <c r="R310" s="94">
        <v>1.9</v>
      </c>
      <c r="S310" s="94" t="s">
        <v>1795</v>
      </c>
      <c r="T310" s="96" t="s">
        <v>1288</v>
      </c>
      <c r="U310" s="194"/>
      <c r="V310" s="194"/>
      <c r="W310" s="194"/>
      <c r="X310" s="194"/>
      <c r="Y310" s="194"/>
    </row>
    <row r="311" spans="1:25" ht="14.25" customHeight="1" x14ac:dyDescent="0.2">
      <c r="A311" s="157" t="s">
        <v>1935</v>
      </c>
      <c r="B311" s="94" t="s">
        <v>851</v>
      </c>
      <c r="D311" s="94" t="s">
        <v>852</v>
      </c>
      <c r="E311" s="96" t="s">
        <v>2221</v>
      </c>
      <c r="F311" s="158" t="s">
        <v>1505</v>
      </c>
      <c r="G311" s="94">
        <v>972</v>
      </c>
      <c r="H311" s="98" t="s">
        <v>1556</v>
      </c>
      <c r="I311" s="94" t="s">
        <v>463</v>
      </c>
      <c r="J311" s="163">
        <v>1000</v>
      </c>
      <c r="K311" s="94">
        <f t="shared" si="5"/>
        <v>0.97</v>
      </c>
      <c r="L311" s="94">
        <v>0</v>
      </c>
      <c r="M311" s="94">
        <v>324</v>
      </c>
      <c r="N311" s="94">
        <v>8.1999999999999993</v>
      </c>
      <c r="O311" s="94">
        <v>28.8</v>
      </c>
      <c r="P311" s="94">
        <v>8</v>
      </c>
      <c r="Q311" s="94">
        <v>0</v>
      </c>
      <c r="R311" s="94">
        <v>1.7</v>
      </c>
      <c r="S311" s="94" t="s">
        <v>1796</v>
      </c>
      <c r="T311" s="96" t="s">
        <v>1289</v>
      </c>
      <c r="U311" s="194"/>
      <c r="V311" s="194"/>
      <c r="W311" s="194"/>
      <c r="X311" s="194"/>
      <c r="Y311" s="194"/>
    </row>
    <row r="312" spans="1:25" ht="14.25" customHeight="1" x14ac:dyDescent="0.2">
      <c r="A312" s="159" t="s">
        <v>1936</v>
      </c>
      <c r="B312" s="158" t="s">
        <v>853</v>
      </c>
      <c r="C312" s="95"/>
      <c r="D312" s="159"/>
      <c r="E312" s="96" t="s">
        <v>2222</v>
      </c>
      <c r="F312" s="158" t="s">
        <v>1506</v>
      </c>
      <c r="G312" s="94">
        <v>864</v>
      </c>
      <c r="H312" s="98" t="s">
        <v>1556</v>
      </c>
      <c r="I312" s="158" t="s">
        <v>1731</v>
      </c>
      <c r="J312" s="163">
        <v>700</v>
      </c>
      <c r="K312" s="94">
        <f t="shared" si="5"/>
        <v>1.23</v>
      </c>
      <c r="L312" s="94">
        <v>0</v>
      </c>
      <c r="M312" s="94">
        <v>298</v>
      </c>
      <c r="N312" s="94">
        <v>12.7</v>
      </c>
      <c r="O312" s="94">
        <v>24.7</v>
      </c>
      <c r="P312" s="94">
        <v>6.2</v>
      </c>
      <c r="Q312" s="94">
        <v>0</v>
      </c>
      <c r="R312" s="94">
        <v>1.9</v>
      </c>
      <c r="S312" s="94" t="s">
        <v>1795</v>
      </c>
      <c r="T312" s="96" t="s">
        <v>1290</v>
      </c>
      <c r="U312" s="194"/>
      <c r="V312" s="194"/>
      <c r="W312" s="194"/>
      <c r="X312" s="194"/>
      <c r="Y312" s="194"/>
    </row>
    <row r="313" spans="1:25" ht="14.25" customHeight="1" x14ac:dyDescent="0.2">
      <c r="A313" s="159" t="s">
        <v>1937</v>
      </c>
      <c r="B313" s="158" t="s">
        <v>390</v>
      </c>
      <c r="C313" s="95"/>
      <c r="D313" s="159" t="s">
        <v>854</v>
      </c>
      <c r="E313" s="96" t="s">
        <v>2223</v>
      </c>
      <c r="F313" s="158" t="s">
        <v>1506</v>
      </c>
      <c r="G313" s="94">
        <v>1620</v>
      </c>
      <c r="H313" s="98" t="s">
        <v>1556</v>
      </c>
      <c r="I313" s="158" t="s">
        <v>457</v>
      </c>
      <c r="J313" s="163">
        <v>500</v>
      </c>
      <c r="K313" s="94">
        <f t="shared" si="5"/>
        <v>3.24</v>
      </c>
      <c r="L313" s="94">
        <v>0</v>
      </c>
      <c r="M313" s="94">
        <v>172</v>
      </c>
      <c r="N313" s="94">
        <v>19.399999999999999</v>
      </c>
      <c r="O313" s="94">
        <v>8.1999999999999993</v>
      </c>
      <c r="P313" s="94">
        <v>5.0999999999999996</v>
      </c>
      <c r="Q313" s="94">
        <v>0</v>
      </c>
      <c r="R313" s="94">
        <v>2.4</v>
      </c>
      <c r="S313" s="94" t="s">
        <v>1795</v>
      </c>
      <c r="T313" s="96" t="s">
        <v>1291</v>
      </c>
      <c r="U313" s="194"/>
      <c r="V313" s="194"/>
      <c r="W313" s="194"/>
      <c r="X313" s="194"/>
      <c r="Y313" s="194"/>
    </row>
    <row r="314" spans="1:25" ht="14.25" customHeight="1" x14ac:dyDescent="0.2">
      <c r="A314" s="159" t="s">
        <v>1938</v>
      </c>
      <c r="B314" s="158" t="s">
        <v>855</v>
      </c>
      <c r="C314" s="95"/>
      <c r="D314" s="159" t="s">
        <v>856</v>
      </c>
      <c r="E314" s="96" t="s">
        <v>1292</v>
      </c>
      <c r="F314" s="158" t="s">
        <v>1507</v>
      </c>
      <c r="G314" s="94">
        <v>1318</v>
      </c>
      <c r="H314" s="98" t="s">
        <v>1556</v>
      </c>
      <c r="I314" s="158" t="s">
        <v>1701</v>
      </c>
      <c r="J314" s="163">
        <v>450</v>
      </c>
      <c r="K314" s="94">
        <f t="shared" si="5"/>
        <v>2.92</v>
      </c>
      <c r="L314" s="94">
        <v>0</v>
      </c>
      <c r="M314" s="94">
        <v>344</v>
      </c>
      <c r="N314" s="94">
        <v>87.6</v>
      </c>
      <c r="O314" s="94">
        <v>0.3</v>
      </c>
      <c r="P314" s="94">
        <v>0</v>
      </c>
      <c r="Q314" s="94">
        <v>0</v>
      </c>
      <c r="R314" s="94">
        <v>0.7</v>
      </c>
      <c r="S314" s="94" t="s">
        <v>1795</v>
      </c>
      <c r="T314" s="96" t="s">
        <v>1292</v>
      </c>
      <c r="U314" s="194"/>
      <c r="V314" s="194"/>
      <c r="W314" s="194"/>
      <c r="X314" s="194"/>
      <c r="Y314" s="194"/>
    </row>
    <row r="315" spans="1:25" ht="14.25" customHeight="1" x14ac:dyDescent="0.2">
      <c r="A315" s="159" t="s">
        <v>1939</v>
      </c>
      <c r="B315" s="158" t="s">
        <v>474</v>
      </c>
      <c r="D315" s="159"/>
      <c r="E315" s="96" t="s">
        <v>2224</v>
      </c>
      <c r="F315" s="158" t="e">
        <v>#N/A</v>
      </c>
      <c r="G315" s="94">
        <v>521</v>
      </c>
      <c r="H315" s="98" t="s">
        <v>1557</v>
      </c>
      <c r="I315" s="158" t="s">
        <v>1732</v>
      </c>
      <c r="J315" s="163">
        <v>1000</v>
      </c>
      <c r="K315" s="94">
        <f t="shared" si="5"/>
        <v>0.52</v>
      </c>
      <c r="L315" s="94">
        <v>0</v>
      </c>
      <c r="M315" s="94">
        <v>145</v>
      </c>
      <c r="N315" s="94">
        <v>21.3</v>
      </c>
      <c r="O315" s="94">
        <v>5.9</v>
      </c>
      <c r="P315" s="94">
        <v>0.1</v>
      </c>
      <c r="Q315" s="94">
        <v>0</v>
      </c>
      <c r="R315" s="94">
        <v>0.1</v>
      </c>
      <c r="S315" s="94" t="s">
        <v>1795</v>
      </c>
      <c r="T315" s="96" t="s">
        <v>1293</v>
      </c>
      <c r="U315" s="194"/>
      <c r="V315" s="194"/>
      <c r="W315" s="194"/>
      <c r="X315" s="194"/>
      <c r="Y315" s="194"/>
    </row>
    <row r="316" spans="1:25" ht="14.25" customHeight="1" x14ac:dyDescent="0.2">
      <c r="A316" s="159" t="s">
        <v>1940</v>
      </c>
      <c r="B316" s="158" t="s">
        <v>475</v>
      </c>
      <c r="C316" s="95"/>
      <c r="D316" s="159"/>
      <c r="E316" s="96" t="s">
        <v>2225</v>
      </c>
      <c r="F316" s="158" t="e">
        <v>#N/A</v>
      </c>
      <c r="G316" s="94">
        <v>653</v>
      </c>
      <c r="H316" s="98" t="s">
        <v>1557</v>
      </c>
      <c r="I316" s="158" t="s">
        <v>1732</v>
      </c>
      <c r="J316" s="163">
        <v>1000</v>
      </c>
      <c r="K316" s="94">
        <f t="shared" si="5"/>
        <v>0.65</v>
      </c>
      <c r="L316" s="94">
        <v>0</v>
      </c>
      <c r="M316" s="94">
        <v>116</v>
      </c>
      <c r="N316" s="94">
        <v>23.3</v>
      </c>
      <c r="O316" s="94">
        <v>1.9</v>
      </c>
      <c r="P316" s="94">
        <v>0.1</v>
      </c>
      <c r="Q316" s="94">
        <v>0</v>
      </c>
      <c r="R316" s="94">
        <v>0.1</v>
      </c>
      <c r="S316" s="94" t="s">
        <v>1795</v>
      </c>
      <c r="T316" s="96" t="s">
        <v>1294</v>
      </c>
      <c r="U316" s="194"/>
      <c r="V316" s="194"/>
      <c r="W316" s="194"/>
      <c r="X316" s="194"/>
      <c r="Y316" s="194"/>
    </row>
    <row r="317" spans="1:25" ht="14.25" customHeight="1" x14ac:dyDescent="0.2">
      <c r="A317" s="159" t="s">
        <v>1941</v>
      </c>
      <c r="B317" s="158" t="s">
        <v>476</v>
      </c>
      <c r="C317" s="95"/>
      <c r="D317" s="159"/>
      <c r="E317" s="96" t="s">
        <v>2226</v>
      </c>
      <c r="F317" s="158" t="e">
        <v>#N/A</v>
      </c>
      <c r="G317" s="94">
        <v>529</v>
      </c>
      <c r="H317" s="98" t="s">
        <v>1557</v>
      </c>
      <c r="I317" s="158" t="s">
        <v>1732</v>
      </c>
      <c r="J317" s="163">
        <v>1000</v>
      </c>
      <c r="K317" s="94">
        <f t="shared" si="5"/>
        <v>0.52</v>
      </c>
      <c r="L317" s="94">
        <v>0</v>
      </c>
      <c r="M317" s="94">
        <v>204</v>
      </c>
      <c r="N317" s="94">
        <v>16.600000000000001</v>
      </c>
      <c r="O317" s="94">
        <v>14.2</v>
      </c>
      <c r="P317" s="94">
        <v>0</v>
      </c>
      <c r="Q317" s="94">
        <v>0</v>
      </c>
      <c r="R317" s="94">
        <v>0.2</v>
      </c>
      <c r="S317" s="94" t="s">
        <v>1795</v>
      </c>
      <c r="T317" s="96" t="s">
        <v>1295</v>
      </c>
      <c r="U317" s="194"/>
      <c r="V317" s="194"/>
      <c r="W317" s="194"/>
      <c r="X317" s="194"/>
      <c r="Y317" s="194"/>
    </row>
    <row r="318" spans="1:25" ht="14.25" customHeight="1" x14ac:dyDescent="0.2">
      <c r="A318" s="159" t="s">
        <v>1942</v>
      </c>
      <c r="B318" s="158" t="s">
        <v>477</v>
      </c>
      <c r="C318" s="95"/>
      <c r="D318" s="159"/>
      <c r="E318" s="96" t="s">
        <v>2227</v>
      </c>
      <c r="F318" s="158" t="e">
        <v>#N/A</v>
      </c>
      <c r="G318" s="94">
        <v>659</v>
      </c>
      <c r="H318" s="98" t="s">
        <v>1557</v>
      </c>
      <c r="I318" s="158" t="s">
        <v>1732</v>
      </c>
      <c r="J318" s="163">
        <v>1000</v>
      </c>
      <c r="K318" s="94">
        <f t="shared" si="5"/>
        <v>0.65</v>
      </c>
      <c r="L318" s="94">
        <v>0</v>
      </c>
      <c r="M318" s="94">
        <v>127</v>
      </c>
      <c r="N318" s="94">
        <v>19</v>
      </c>
      <c r="O318" s="94">
        <v>5</v>
      </c>
      <c r="P318" s="94">
        <v>0</v>
      </c>
      <c r="Q318" s="94">
        <v>0</v>
      </c>
      <c r="R318" s="94">
        <v>0.2</v>
      </c>
      <c r="S318" s="94" t="s">
        <v>1795</v>
      </c>
      <c r="T318" s="96" t="s">
        <v>1296</v>
      </c>
      <c r="U318" s="194"/>
      <c r="V318" s="194"/>
      <c r="W318" s="194"/>
      <c r="X318" s="194"/>
      <c r="Y318" s="194"/>
    </row>
    <row r="319" spans="1:25" ht="14.25" customHeight="1" x14ac:dyDescent="0.2">
      <c r="A319" s="159" t="s">
        <v>1943</v>
      </c>
      <c r="B319" s="158" t="s">
        <v>478</v>
      </c>
      <c r="C319" s="95"/>
      <c r="D319" s="159"/>
      <c r="E319" s="96" t="s">
        <v>2228</v>
      </c>
      <c r="F319" s="158" t="e">
        <v>#N/A</v>
      </c>
      <c r="G319" s="94">
        <v>702</v>
      </c>
      <c r="H319" s="98" t="s">
        <v>1557</v>
      </c>
      <c r="I319" s="158" t="s">
        <v>1699</v>
      </c>
      <c r="J319" s="163">
        <v>1000</v>
      </c>
      <c r="K319" s="94">
        <f t="shared" si="5"/>
        <v>0.7</v>
      </c>
      <c r="L319" s="94">
        <v>0</v>
      </c>
      <c r="M319" s="94">
        <v>105</v>
      </c>
      <c r="N319" s="94">
        <v>23</v>
      </c>
      <c r="O319" s="94">
        <v>0.8</v>
      </c>
      <c r="P319" s="94">
        <v>0</v>
      </c>
      <c r="Q319" s="94">
        <v>0</v>
      </c>
      <c r="R319" s="94">
        <v>0.1</v>
      </c>
      <c r="S319" s="94" t="s">
        <v>1795</v>
      </c>
      <c r="T319" s="96" t="s">
        <v>1297</v>
      </c>
      <c r="U319" s="194"/>
      <c r="V319" s="194"/>
      <c r="W319" s="194"/>
      <c r="X319" s="194"/>
      <c r="Y319" s="194"/>
    </row>
    <row r="320" spans="1:25" ht="14.25" customHeight="1" x14ac:dyDescent="0.2">
      <c r="A320" s="159" t="s">
        <v>1944</v>
      </c>
      <c r="B320" s="158" t="s">
        <v>475</v>
      </c>
      <c r="C320" s="95"/>
      <c r="D320" s="159"/>
      <c r="E320" s="96" t="s">
        <v>2124</v>
      </c>
      <c r="F320" s="158" t="e">
        <v>#N/A</v>
      </c>
      <c r="G320" s="94">
        <v>594</v>
      </c>
      <c r="H320" s="98" t="s">
        <v>1557</v>
      </c>
      <c r="I320" s="158" t="s">
        <v>1699</v>
      </c>
      <c r="J320" s="163">
        <v>1000</v>
      </c>
      <c r="K320" s="94">
        <f t="shared" si="5"/>
        <v>0.59</v>
      </c>
      <c r="L320" s="94">
        <v>0</v>
      </c>
      <c r="M320" s="94">
        <v>116</v>
      </c>
      <c r="N320" s="94">
        <v>23.3</v>
      </c>
      <c r="O320" s="94">
        <v>1.9</v>
      </c>
      <c r="P320" s="94">
        <v>0.1</v>
      </c>
      <c r="Q320" s="94">
        <v>0</v>
      </c>
      <c r="R320" s="94">
        <v>0.1</v>
      </c>
      <c r="S320" s="94" t="s">
        <v>1795</v>
      </c>
      <c r="T320" s="96" t="s">
        <v>1298</v>
      </c>
      <c r="U320" s="194"/>
      <c r="V320" s="194"/>
      <c r="W320" s="194"/>
      <c r="X320" s="194"/>
      <c r="Y320" s="194"/>
    </row>
    <row r="321" spans="1:25" ht="14.25" customHeight="1" x14ac:dyDescent="0.2">
      <c r="A321" s="159" t="s">
        <v>1945</v>
      </c>
      <c r="B321" s="158" t="s">
        <v>474</v>
      </c>
      <c r="C321" s="95"/>
      <c r="D321" s="159"/>
      <c r="E321" s="96" t="s">
        <v>2125</v>
      </c>
      <c r="F321" s="158" t="e">
        <v>#N/A</v>
      </c>
      <c r="G321" s="94">
        <v>477</v>
      </c>
      <c r="H321" s="98" t="s">
        <v>1557</v>
      </c>
      <c r="I321" s="158" t="s">
        <v>1699</v>
      </c>
      <c r="J321" s="163">
        <v>1000</v>
      </c>
      <c r="K321" s="94">
        <f t="shared" si="5"/>
        <v>0.47</v>
      </c>
      <c r="L321" s="94">
        <v>0</v>
      </c>
      <c r="M321" s="94">
        <v>145</v>
      </c>
      <c r="N321" s="94">
        <v>21.3</v>
      </c>
      <c r="O321" s="94">
        <v>5.9</v>
      </c>
      <c r="P321" s="94">
        <v>0.1</v>
      </c>
      <c r="Q321" s="94">
        <v>0</v>
      </c>
      <c r="R321" s="94">
        <v>0.1</v>
      </c>
      <c r="S321" s="94" t="s">
        <v>1795</v>
      </c>
      <c r="T321" s="96" t="s">
        <v>1299</v>
      </c>
      <c r="U321" s="194"/>
      <c r="V321" s="194"/>
      <c r="W321" s="194"/>
      <c r="X321" s="194"/>
      <c r="Y321" s="194"/>
    </row>
    <row r="322" spans="1:25" ht="14.25" customHeight="1" x14ac:dyDescent="0.2">
      <c r="A322" s="159" t="s">
        <v>1946</v>
      </c>
      <c r="B322" s="158" t="s">
        <v>391</v>
      </c>
      <c r="C322" s="95"/>
      <c r="D322" s="159"/>
      <c r="E322" s="96" t="s">
        <v>2126</v>
      </c>
      <c r="F322" s="158" t="e">
        <v>#N/A</v>
      </c>
      <c r="G322" s="94">
        <v>518</v>
      </c>
      <c r="H322" s="98" t="s">
        <v>1557</v>
      </c>
      <c r="I322" s="158" t="s">
        <v>1699</v>
      </c>
      <c r="J322" s="163">
        <v>1000</v>
      </c>
      <c r="K322" s="94">
        <f t="shared" si="5"/>
        <v>0.51</v>
      </c>
      <c r="L322" s="94">
        <v>0</v>
      </c>
      <c r="M322" s="94">
        <v>204</v>
      </c>
      <c r="N322" s="94">
        <v>16.600000000000001</v>
      </c>
      <c r="O322" s="94">
        <v>14.2</v>
      </c>
      <c r="P322" s="94">
        <v>0</v>
      </c>
      <c r="Q322" s="94">
        <v>0</v>
      </c>
      <c r="R322" s="94">
        <v>0.2</v>
      </c>
      <c r="S322" s="94" t="s">
        <v>1795</v>
      </c>
      <c r="T322" s="96" t="s">
        <v>1300</v>
      </c>
      <c r="U322" s="194"/>
      <c r="V322" s="194"/>
      <c r="W322" s="194"/>
      <c r="X322" s="194"/>
      <c r="Y322" s="194"/>
    </row>
    <row r="323" spans="1:25" ht="14.25" customHeight="1" x14ac:dyDescent="0.2">
      <c r="A323" s="159" t="s">
        <v>1947</v>
      </c>
      <c r="B323" s="158" t="s">
        <v>392</v>
      </c>
      <c r="C323" s="95"/>
      <c r="D323" s="159"/>
      <c r="E323" s="96" t="s">
        <v>2229</v>
      </c>
      <c r="F323" s="158" t="e">
        <v>#N/A</v>
      </c>
      <c r="G323" s="94">
        <v>637</v>
      </c>
      <c r="H323" s="98" t="s">
        <v>1557</v>
      </c>
      <c r="I323" s="158" t="s">
        <v>1699</v>
      </c>
      <c r="J323" s="163">
        <v>1000</v>
      </c>
      <c r="K323" s="94">
        <f t="shared" si="5"/>
        <v>0.63</v>
      </c>
      <c r="L323" s="94">
        <v>0</v>
      </c>
      <c r="M323" s="94">
        <v>111</v>
      </c>
      <c r="N323" s="94">
        <v>18.899999999999999</v>
      </c>
      <c r="O323" s="94">
        <v>3.1</v>
      </c>
      <c r="P323" s="94">
        <v>0.6</v>
      </c>
      <c r="Q323" s="94">
        <v>0</v>
      </c>
      <c r="R323" s="94">
        <v>0.2</v>
      </c>
      <c r="S323" s="94" t="s">
        <v>1795</v>
      </c>
      <c r="T323" s="96" t="s">
        <v>1301</v>
      </c>
      <c r="U323" s="194"/>
      <c r="V323" s="194"/>
      <c r="W323" s="194"/>
      <c r="X323" s="194"/>
      <c r="Y323" s="194"/>
    </row>
    <row r="324" spans="1:25" ht="14.25" customHeight="1" x14ac:dyDescent="0.2">
      <c r="A324" s="159" t="s">
        <v>1948</v>
      </c>
      <c r="B324" s="158" t="s">
        <v>393</v>
      </c>
      <c r="C324" s="95"/>
      <c r="D324" s="159" t="s">
        <v>857</v>
      </c>
      <c r="E324" s="96" t="s">
        <v>1302</v>
      </c>
      <c r="F324" s="158" t="s">
        <v>1443</v>
      </c>
      <c r="G324" s="94">
        <v>464</v>
      </c>
      <c r="H324" s="98" t="s">
        <v>452</v>
      </c>
      <c r="I324" s="158" t="s">
        <v>1733</v>
      </c>
      <c r="J324" s="163">
        <v>430</v>
      </c>
      <c r="K324" s="94">
        <f t="shared" si="5"/>
        <v>1.07</v>
      </c>
      <c r="L324" s="94">
        <v>0</v>
      </c>
      <c r="M324" s="94">
        <v>182</v>
      </c>
      <c r="N324" s="94">
        <v>11</v>
      </c>
      <c r="O324" s="94">
        <v>14.1</v>
      </c>
      <c r="P324" s="94">
        <v>0.6</v>
      </c>
      <c r="Q324" s="94">
        <v>0</v>
      </c>
      <c r="R324" s="94">
        <v>0.5</v>
      </c>
      <c r="S324" s="94" t="s">
        <v>1795</v>
      </c>
      <c r="T324" s="96" t="s">
        <v>1302</v>
      </c>
      <c r="U324" s="194"/>
      <c r="V324" s="194"/>
      <c r="W324" s="194"/>
      <c r="X324" s="194"/>
      <c r="Y324" s="194"/>
    </row>
    <row r="325" spans="1:25" ht="14.25" customHeight="1" x14ac:dyDescent="0.2">
      <c r="A325" s="159" t="s">
        <v>1949</v>
      </c>
      <c r="B325" s="158" t="s">
        <v>394</v>
      </c>
      <c r="C325" s="95"/>
      <c r="D325" s="159" t="s">
        <v>858</v>
      </c>
      <c r="E325" s="96" t="s">
        <v>1303</v>
      </c>
      <c r="F325" s="158" t="s">
        <v>1509</v>
      </c>
      <c r="G325" s="94">
        <v>205</v>
      </c>
      <c r="H325" s="98" t="s">
        <v>1558</v>
      </c>
      <c r="I325" s="158" t="s">
        <v>1734</v>
      </c>
      <c r="J325" s="163">
        <v>610</v>
      </c>
      <c r="K325" s="94">
        <f t="shared" si="5"/>
        <v>0.33</v>
      </c>
      <c r="L325" s="94">
        <v>15</v>
      </c>
      <c r="M325" s="94">
        <v>151</v>
      </c>
      <c r="N325" s="94">
        <v>12.3</v>
      </c>
      <c r="O325" s="94">
        <v>10.3</v>
      </c>
      <c r="P325" s="94">
        <v>0.3</v>
      </c>
      <c r="Q325" s="94">
        <v>0</v>
      </c>
      <c r="R325" s="94">
        <v>0.4</v>
      </c>
      <c r="S325" s="94" t="s">
        <v>1795</v>
      </c>
      <c r="T325" s="96" t="s">
        <v>1303</v>
      </c>
      <c r="U325" s="194"/>
      <c r="V325" s="194"/>
      <c r="W325" s="194"/>
      <c r="X325" s="194"/>
      <c r="Y325" s="194"/>
    </row>
    <row r="326" spans="1:25" ht="14.25" customHeight="1" x14ac:dyDescent="0.2">
      <c r="A326" s="159" t="s">
        <v>2304</v>
      </c>
      <c r="B326" s="158" t="s">
        <v>2308</v>
      </c>
      <c r="C326" s="228"/>
      <c r="D326" s="159" t="s">
        <v>858</v>
      </c>
      <c r="E326" s="96" t="s">
        <v>2306</v>
      </c>
      <c r="F326" s="158" t="s">
        <v>1509</v>
      </c>
      <c r="G326" s="94">
        <v>205</v>
      </c>
      <c r="H326" s="98" t="s">
        <v>1553</v>
      </c>
      <c r="I326" s="158" t="s">
        <v>1734</v>
      </c>
      <c r="J326" s="163">
        <v>610</v>
      </c>
      <c r="K326" s="94">
        <f t="shared" ref="K326:K327" si="6">ROUNDDOWN(G326/J326,2)</f>
        <v>0.33</v>
      </c>
      <c r="L326" s="94">
        <v>67</v>
      </c>
      <c r="M326" s="94">
        <v>387</v>
      </c>
      <c r="N326" s="94">
        <v>16.5</v>
      </c>
      <c r="O326" s="94">
        <v>33.5</v>
      </c>
      <c r="P326" s="94">
        <v>0.1</v>
      </c>
      <c r="Q326" s="94">
        <v>0</v>
      </c>
      <c r="R326" s="94">
        <v>0.1</v>
      </c>
      <c r="S326" s="94" t="s">
        <v>1795</v>
      </c>
      <c r="T326" s="96" t="s">
        <v>2306</v>
      </c>
      <c r="U326" s="194"/>
      <c r="V326" s="194"/>
      <c r="W326" s="194"/>
      <c r="X326" s="194"/>
      <c r="Y326" s="194"/>
    </row>
    <row r="327" spans="1:25" ht="14.25" customHeight="1" x14ac:dyDescent="0.2">
      <c r="A327" s="159" t="s">
        <v>2305</v>
      </c>
      <c r="B327" s="158" t="s">
        <v>2309</v>
      </c>
      <c r="C327" s="228"/>
      <c r="D327" s="159" t="s">
        <v>858</v>
      </c>
      <c r="E327" s="96" t="s">
        <v>2307</v>
      </c>
      <c r="F327" s="158" t="s">
        <v>1509</v>
      </c>
      <c r="G327" s="94">
        <v>205</v>
      </c>
      <c r="H327" s="98" t="s">
        <v>1553</v>
      </c>
      <c r="I327" s="158" t="s">
        <v>1734</v>
      </c>
      <c r="J327" s="163">
        <v>610</v>
      </c>
      <c r="K327" s="94">
        <f t="shared" si="6"/>
        <v>0.33</v>
      </c>
      <c r="L327" s="94">
        <v>50</v>
      </c>
      <c r="M327" s="94">
        <v>47</v>
      </c>
      <c r="N327" s="94">
        <v>10.5</v>
      </c>
      <c r="O327" s="94">
        <v>0</v>
      </c>
      <c r="P327" s="94">
        <v>0.4</v>
      </c>
      <c r="Q327" s="94">
        <v>0</v>
      </c>
      <c r="R327" s="94">
        <v>0.5</v>
      </c>
      <c r="S327" s="94" t="s">
        <v>1795</v>
      </c>
      <c r="T327" s="96" t="s">
        <v>2307</v>
      </c>
      <c r="U327" s="194"/>
      <c r="V327" s="194"/>
      <c r="W327" s="194"/>
      <c r="X327" s="194"/>
      <c r="Y327" s="194"/>
    </row>
    <row r="328" spans="1:25" ht="14.25" customHeight="1" x14ac:dyDescent="0.2">
      <c r="A328" s="159" t="s">
        <v>1950</v>
      </c>
      <c r="B328" s="158" t="s">
        <v>395</v>
      </c>
      <c r="C328" s="95"/>
      <c r="D328" s="159" t="s">
        <v>859</v>
      </c>
      <c r="E328" s="96" t="s">
        <v>2231</v>
      </c>
      <c r="F328" s="158" t="s">
        <v>1491</v>
      </c>
      <c r="G328" s="94">
        <v>96</v>
      </c>
      <c r="H328" s="98" t="s">
        <v>458</v>
      </c>
      <c r="I328" s="158" t="s">
        <v>1578</v>
      </c>
      <c r="J328" s="163">
        <v>180</v>
      </c>
      <c r="K328" s="94">
        <f t="shared" si="5"/>
        <v>0.53</v>
      </c>
      <c r="L328" s="94">
        <v>0</v>
      </c>
      <c r="M328" s="94">
        <v>79</v>
      </c>
      <c r="N328" s="94">
        <v>6.4</v>
      </c>
      <c r="O328" s="94">
        <v>5</v>
      </c>
      <c r="P328" s="94">
        <v>2</v>
      </c>
      <c r="Q328" s="94">
        <v>0</v>
      </c>
      <c r="R328" s="94">
        <v>0.9</v>
      </c>
      <c r="S328" s="94" t="s">
        <v>1795</v>
      </c>
      <c r="T328" s="96" t="s">
        <v>1304</v>
      </c>
      <c r="U328" s="194"/>
      <c r="V328" s="194"/>
      <c r="W328" s="194"/>
      <c r="X328" s="194"/>
      <c r="Y328" s="194"/>
    </row>
    <row r="329" spans="1:25" ht="14.25" customHeight="1" x14ac:dyDescent="0.2">
      <c r="A329" s="157" t="s">
        <v>1951</v>
      </c>
      <c r="B329" s="94" t="s">
        <v>860</v>
      </c>
      <c r="D329" s="94" t="s">
        <v>861</v>
      </c>
      <c r="E329" s="96" t="s">
        <v>2230</v>
      </c>
      <c r="F329" s="158" t="s">
        <v>1508</v>
      </c>
      <c r="G329" s="94">
        <v>1101</v>
      </c>
      <c r="H329" s="98" t="s">
        <v>1554</v>
      </c>
      <c r="I329" s="94" t="s">
        <v>1735</v>
      </c>
      <c r="J329" s="163">
        <v>450</v>
      </c>
      <c r="K329" s="94">
        <f t="shared" si="5"/>
        <v>2.44</v>
      </c>
      <c r="L329" s="94">
        <v>0</v>
      </c>
      <c r="M329" s="94">
        <v>162</v>
      </c>
      <c r="N329" s="94">
        <v>11.8</v>
      </c>
      <c r="O329" s="94">
        <v>9.3000000000000007</v>
      </c>
      <c r="P329" s="94">
        <v>6.3</v>
      </c>
      <c r="Q329" s="94">
        <v>0</v>
      </c>
      <c r="R329" s="94">
        <v>0.7</v>
      </c>
      <c r="S329" s="94" t="s">
        <v>1796</v>
      </c>
      <c r="T329" s="96" t="s">
        <v>1305</v>
      </c>
      <c r="U329" s="194"/>
      <c r="V329" s="194"/>
      <c r="W329" s="194"/>
      <c r="X329" s="194"/>
      <c r="Y329" s="194"/>
    </row>
    <row r="330" spans="1:25" ht="14.25" customHeight="1" x14ac:dyDescent="0.2">
      <c r="A330" s="157" t="s">
        <v>1952</v>
      </c>
      <c r="B330" s="94" t="s">
        <v>862</v>
      </c>
      <c r="D330" s="94" t="s">
        <v>863</v>
      </c>
      <c r="E330" s="96" t="s">
        <v>2234</v>
      </c>
      <c r="F330" s="158" t="s">
        <v>1509</v>
      </c>
      <c r="G330" s="94">
        <v>324</v>
      </c>
      <c r="H330" s="98" t="s">
        <v>1554</v>
      </c>
      <c r="I330" s="94" t="s">
        <v>1734</v>
      </c>
      <c r="J330" s="163">
        <v>550</v>
      </c>
      <c r="K330" s="94">
        <f t="shared" si="5"/>
        <v>0.57999999999999996</v>
      </c>
      <c r="L330" s="94">
        <v>15</v>
      </c>
      <c r="M330" s="94">
        <v>151</v>
      </c>
      <c r="N330" s="94">
        <v>12.9</v>
      </c>
      <c r="O330" s="94">
        <v>10</v>
      </c>
      <c r="P330" s="94">
        <v>0.3</v>
      </c>
      <c r="Q330" s="94">
        <v>0</v>
      </c>
      <c r="R330" s="94">
        <v>0.3</v>
      </c>
      <c r="S330" s="94" t="s">
        <v>1795</v>
      </c>
      <c r="T330" s="96" t="s">
        <v>1306</v>
      </c>
      <c r="U330" s="194"/>
      <c r="V330" s="194"/>
      <c r="W330" s="194"/>
      <c r="X330" s="194"/>
      <c r="Y330" s="194"/>
    </row>
    <row r="331" spans="1:25" ht="14.25" customHeight="1" x14ac:dyDescent="0.2">
      <c r="A331" s="159" t="s">
        <v>1801</v>
      </c>
      <c r="B331" s="158" t="s">
        <v>63</v>
      </c>
      <c r="C331" s="95"/>
      <c r="D331" s="159" t="s">
        <v>864</v>
      </c>
      <c r="E331" s="96" t="s">
        <v>2233</v>
      </c>
      <c r="F331" s="158" t="s">
        <v>1510</v>
      </c>
      <c r="G331" s="94">
        <v>249</v>
      </c>
      <c r="H331" s="98" t="s">
        <v>458</v>
      </c>
      <c r="I331" s="158" t="s">
        <v>1599</v>
      </c>
      <c r="J331" s="163">
        <v>1000</v>
      </c>
      <c r="K331" s="94">
        <f t="shared" si="5"/>
        <v>0.24</v>
      </c>
      <c r="L331" s="94">
        <v>0</v>
      </c>
      <c r="M331" s="94">
        <v>67</v>
      </c>
      <c r="N331" s="94">
        <v>3.3</v>
      </c>
      <c r="O331" s="94">
        <v>3.8</v>
      </c>
      <c r="P331" s="94">
        <v>4.8</v>
      </c>
      <c r="Q331" s="94">
        <v>0</v>
      </c>
      <c r="R331" s="94">
        <v>0.1</v>
      </c>
      <c r="S331" s="94" t="s">
        <v>1795</v>
      </c>
      <c r="T331" s="96" t="s">
        <v>1307</v>
      </c>
      <c r="U331" s="194"/>
      <c r="V331" s="194"/>
      <c r="W331" s="194"/>
      <c r="X331" s="194"/>
      <c r="Y331" s="194"/>
    </row>
    <row r="332" spans="1:25" ht="14.25" customHeight="1" x14ac:dyDescent="0.2">
      <c r="A332" s="159" t="s">
        <v>1800</v>
      </c>
      <c r="B332" s="158" t="s">
        <v>63</v>
      </c>
      <c r="C332" s="95"/>
      <c r="D332" s="159" t="s">
        <v>865</v>
      </c>
      <c r="E332" s="96" t="s">
        <v>2232</v>
      </c>
      <c r="F332" s="158" t="s">
        <v>1511</v>
      </c>
      <c r="G332" s="94">
        <v>60</v>
      </c>
      <c r="H332" s="98" t="s">
        <v>458</v>
      </c>
      <c r="I332" s="158" t="s">
        <v>1736</v>
      </c>
      <c r="J332" s="163">
        <v>200</v>
      </c>
      <c r="K332" s="94">
        <f t="shared" si="5"/>
        <v>0.3</v>
      </c>
      <c r="L332" s="94">
        <v>0</v>
      </c>
      <c r="M332" s="94">
        <v>67</v>
      </c>
      <c r="N332" s="94">
        <v>3.3</v>
      </c>
      <c r="O332" s="94">
        <v>3.8</v>
      </c>
      <c r="P332" s="94">
        <v>4.8</v>
      </c>
      <c r="Q332" s="94">
        <v>0</v>
      </c>
      <c r="R332" s="94">
        <v>0.1</v>
      </c>
      <c r="S332" s="94" t="s">
        <v>1795</v>
      </c>
      <c r="T332" s="96" t="s">
        <v>1308</v>
      </c>
      <c r="U332" s="194"/>
      <c r="V332" s="194"/>
      <c r="W332" s="194"/>
      <c r="X332" s="194"/>
      <c r="Y332" s="194"/>
    </row>
    <row r="333" spans="1:25" ht="14.25" customHeight="1" x14ac:dyDescent="0.2">
      <c r="A333" s="159" t="s">
        <v>1953</v>
      </c>
      <c r="B333" s="158" t="s">
        <v>396</v>
      </c>
      <c r="C333" s="95"/>
      <c r="D333" s="159" t="s">
        <v>866</v>
      </c>
      <c r="E333" s="96" t="s">
        <v>2235</v>
      </c>
      <c r="F333" s="158" t="s">
        <v>1511</v>
      </c>
      <c r="G333" s="94">
        <v>195</v>
      </c>
      <c r="H333" s="98" t="s">
        <v>458</v>
      </c>
      <c r="I333" s="158" t="s">
        <v>1599</v>
      </c>
      <c r="J333" s="163">
        <v>1000</v>
      </c>
      <c r="K333" s="94">
        <f t="shared" si="5"/>
        <v>0.19</v>
      </c>
      <c r="L333" s="94">
        <v>0</v>
      </c>
      <c r="M333" s="94">
        <v>46</v>
      </c>
      <c r="N333" s="94">
        <v>3.8</v>
      </c>
      <c r="O333" s="94">
        <v>1</v>
      </c>
      <c r="P333" s="94">
        <v>5.5</v>
      </c>
      <c r="Q333" s="94">
        <v>0</v>
      </c>
      <c r="R333" s="94">
        <v>0.2</v>
      </c>
      <c r="S333" s="94" t="s">
        <v>1795</v>
      </c>
      <c r="T333" s="96" t="s">
        <v>1309</v>
      </c>
      <c r="U333" s="194"/>
      <c r="V333" s="194"/>
      <c r="W333" s="194"/>
      <c r="X333" s="194"/>
      <c r="Y333" s="194"/>
    </row>
    <row r="334" spans="1:25" ht="14.25" customHeight="1" x14ac:dyDescent="0.2">
      <c r="A334" s="159" t="s">
        <v>1954</v>
      </c>
      <c r="B334" s="158" t="s">
        <v>420</v>
      </c>
      <c r="C334" s="95"/>
      <c r="D334" s="159" t="s">
        <v>867</v>
      </c>
      <c r="E334" s="96" t="s">
        <v>1310</v>
      </c>
      <c r="F334" s="158" t="s">
        <v>1510</v>
      </c>
      <c r="G334" s="94">
        <v>418</v>
      </c>
      <c r="H334" s="98" t="s">
        <v>1554</v>
      </c>
      <c r="I334" s="158" t="s">
        <v>1594</v>
      </c>
      <c r="J334" s="163">
        <v>175</v>
      </c>
      <c r="K334" s="94">
        <f t="shared" si="5"/>
        <v>2.38</v>
      </c>
      <c r="L334" s="94">
        <v>0</v>
      </c>
      <c r="M334" s="94">
        <v>359</v>
      </c>
      <c r="N334" s="94">
        <v>34</v>
      </c>
      <c r="O334" s="94">
        <v>1</v>
      </c>
      <c r="P334" s="94">
        <v>53.3</v>
      </c>
      <c r="Q334" s="94">
        <v>0</v>
      </c>
      <c r="R334" s="94">
        <v>1.4</v>
      </c>
      <c r="S334" s="94" t="s">
        <v>1795</v>
      </c>
      <c r="T334" s="96" t="s">
        <v>1310</v>
      </c>
      <c r="U334" s="194"/>
      <c r="V334" s="194"/>
      <c r="W334" s="194"/>
      <c r="X334" s="194"/>
      <c r="Y334" s="194"/>
    </row>
    <row r="335" spans="1:25" ht="14.25" customHeight="1" x14ac:dyDescent="0.2">
      <c r="A335" s="159" t="s">
        <v>1955</v>
      </c>
      <c r="B335" s="158" t="s">
        <v>397</v>
      </c>
      <c r="C335" s="95"/>
      <c r="D335" s="159" t="s">
        <v>868</v>
      </c>
      <c r="E335" s="96" t="s">
        <v>2236</v>
      </c>
      <c r="F335" s="158" t="s">
        <v>1512</v>
      </c>
      <c r="G335" s="94">
        <v>302</v>
      </c>
      <c r="H335" s="98" t="s">
        <v>458</v>
      </c>
      <c r="I335" s="158" t="s">
        <v>1736</v>
      </c>
      <c r="J335" s="163">
        <v>200</v>
      </c>
      <c r="K335" s="94">
        <f t="shared" si="5"/>
        <v>1.51</v>
      </c>
      <c r="L335" s="94">
        <v>0</v>
      </c>
      <c r="M335" s="94">
        <v>433</v>
      </c>
      <c r="N335" s="94">
        <v>2</v>
      </c>
      <c r="O335" s="94">
        <v>45</v>
      </c>
      <c r="P335" s="94">
        <v>3.1</v>
      </c>
      <c r="Q335" s="94">
        <v>0</v>
      </c>
      <c r="R335" s="94">
        <v>0.1</v>
      </c>
      <c r="S335" s="94" t="s">
        <v>1795</v>
      </c>
      <c r="T335" s="96" t="s">
        <v>1311</v>
      </c>
      <c r="U335" s="194"/>
      <c r="V335" s="194"/>
      <c r="W335" s="194"/>
      <c r="X335" s="194"/>
      <c r="Y335" s="194"/>
    </row>
    <row r="336" spans="1:25" ht="14.25" customHeight="1" x14ac:dyDescent="0.2">
      <c r="A336" s="159" t="s">
        <v>1956</v>
      </c>
      <c r="B336" s="158" t="s">
        <v>869</v>
      </c>
      <c r="C336" s="95"/>
      <c r="D336" s="159" t="s">
        <v>870</v>
      </c>
      <c r="E336" s="96" t="s">
        <v>2237</v>
      </c>
      <c r="F336" s="158" t="s">
        <v>1513</v>
      </c>
      <c r="G336" s="94">
        <v>270</v>
      </c>
      <c r="H336" s="98" t="s">
        <v>1554</v>
      </c>
      <c r="I336" s="158" t="s">
        <v>1737</v>
      </c>
      <c r="J336" s="163">
        <v>220</v>
      </c>
      <c r="K336" s="94">
        <f t="shared" si="5"/>
        <v>1.22</v>
      </c>
      <c r="L336" s="94">
        <v>0</v>
      </c>
      <c r="M336" s="94">
        <v>402</v>
      </c>
      <c r="N336" s="94">
        <v>6.3</v>
      </c>
      <c r="O336" s="94">
        <v>36.1</v>
      </c>
      <c r="P336" s="94">
        <v>12.9</v>
      </c>
      <c r="Q336" s="94">
        <v>0</v>
      </c>
      <c r="R336" s="94">
        <v>0.6</v>
      </c>
      <c r="S336" s="94" t="s">
        <v>1795</v>
      </c>
      <c r="T336" s="96" t="s">
        <v>1312</v>
      </c>
      <c r="U336" s="194"/>
      <c r="V336" s="194"/>
      <c r="W336" s="194"/>
      <c r="X336" s="194"/>
      <c r="Y336" s="194"/>
    </row>
    <row r="337" spans="1:25" ht="14.25" customHeight="1" x14ac:dyDescent="0.2">
      <c r="A337" s="159" t="s">
        <v>1957</v>
      </c>
      <c r="B337" s="158" t="s">
        <v>398</v>
      </c>
      <c r="C337" s="95"/>
      <c r="D337" s="159" t="s">
        <v>871</v>
      </c>
      <c r="E337" s="96" t="s">
        <v>2238</v>
      </c>
      <c r="F337" s="158" t="s">
        <v>1510</v>
      </c>
      <c r="G337" s="94">
        <v>216</v>
      </c>
      <c r="H337" s="98" t="s">
        <v>1554</v>
      </c>
      <c r="I337" s="158" t="s">
        <v>1738</v>
      </c>
      <c r="J337" s="163">
        <v>400</v>
      </c>
      <c r="K337" s="94">
        <f t="shared" si="5"/>
        <v>0.54</v>
      </c>
      <c r="L337" s="94">
        <v>0</v>
      </c>
      <c r="M337" s="94">
        <v>62</v>
      </c>
      <c r="N337" s="94">
        <v>3.6</v>
      </c>
      <c r="O337" s="94">
        <v>3</v>
      </c>
      <c r="P337" s="94">
        <v>4.9000000000000004</v>
      </c>
      <c r="Q337" s="94">
        <v>0</v>
      </c>
      <c r="R337" s="94">
        <v>0.1</v>
      </c>
      <c r="S337" s="94" t="s">
        <v>1795</v>
      </c>
      <c r="T337" s="96" t="s">
        <v>1313</v>
      </c>
      <c r="U337" s="194"/>
      <c r="V337" s="194"/>
      <c r="W337" s="194"/>
      <c r="X337" s="194"/>
      <c r="Y337" s="194"/>
    </row>
    <row r="338" spans="1:25" ht="14.25" customHeight="1" x14ac:dyDescent="0.2">
      <c r="A338" s="159" t="s">
        <v>1958</v>
      </c>
      <c r="B338" s="158" t="s">
        <v>399</v>
      </c>
      <c r="C338" s="95"/>
      <c r="D338" s="159" t="s">
        <v>872</v>
      </c>
      <c r="E338" s="96" t="s">
        <v>1314</v>
      </c>
      <c r="F338" s="158" t="s">
        <v>1514</v>
      </c>
      <c r="G338" s="94">
        <v>227</v>
      </c>
      <c r="H338" s="98" t="s">
        <v>1554</v>
      </c>
      <c r="I338" s="158" t="s">
        <v>1739</v>
      </c>
      <c r="J338" s="163">
        <v>650</v>
      </c>
      <c r="K338" s="94">
        <f t="shared" si="5"/>
        <v>0.34</v>
      </c>
      <c r="L338" s="94">
        <v>0</v>
      </c>
      <c r="M338" s="94">
        <v>64</v>
      </c>
      <c r="N338" s="94">
        <v>1.2</v>
      </c>
      <c r="O338" s="94">
        <v>0.1</v>
      </c>
      <c r="P338" s="94">
        <v>14.2</v>
      </c>
      <c r="Q338" s="94">
        <v>0</v>
      </c>
      <c r="R338" s="94">
        <v>0.1</v>
      </c>
      <c r="S338" s="94" t="s">
        <v>1795</v>
      </c>
      <c r="T338" s="96" t="s">
        <v>1314</v>
      </c>
      <c r="U338" s="194"/>
      <c r="V338" s="194"/>
      <c r="W338" s="194"/>
      <c r="X338" s="194"/>
      <c r="Y338" s="194"/>
    </row>
    <row r="339" spans="1:25" ht="14.25" customHeight="1" x14ac:dyDescent="0.2">
      <c r="A339" s="159" t="s">
        <v>1959</v>
      </c>
      <c r="B339" s="158" t="s">
        <v>873</v>
      </c>
      <c r="C339" s="95"/>
      <c r="D339" s="159"/>
      <c r="E339" s="96" t="s">
        <v>2239</v>
      </c>
      <c r="F339" s="158" t="s">
        <v>1515</v>
      </c>
      <c r="G339" s="94">
        <v>356</v>
      </c>
      <c r="H339" s="98" t="s">
        <v>1554</v>
      </c>
      <c r="I339" s="158" t="s">
        <v>1580</v>
      </c>
      <c r="J339" s="163">
        <v>200</v>
      </c>
      <c r="K339" s="94">
        <f t="shared" si="5"/>
        <v>1.78</v>
      </c>
      <c r="L339" s="94">
        <v>0</v>
      </c>
      <c r="M339" s="94">
        <v>105</v>
      </c>
      <c r="N339" s="94">
        <v>13.3</v>
      </c>
      <c r="O339" s="94">
        <v>4.5</v>
      </c>
      <c r="P339" s="94">
        <v>1.9</v>
      </c>
      <c r="Q339" s="94">
        <v>0</v>
      </c>
      <c r="R339" s="94">
        <v>1</v>
      </c>
      <c r="S339" s="94" t="s">
        <v>1795</v>
      </c>
      <c r="T339" s="96" t="s">
        <v>1315</v>
      </c>
      <c r="U339" s="194"/>
      <c r="V339" s="194"/>
      <c r="W339" s="194"/>
      <c r="X339" s="194"/>
      <c r="Y339" s="194"/>
    </row>
    <row r="340" spans="1:25" ht="14.25" customHeight="1" x14ac:dyDescent="0.2">
      <c r="A340" s="159" t="s">
        <v>1960</v>
      </c>
      <c r="B340" s="158" t="s">
        <v>874</v>
      </c>
      <c r="C340" s="95"/>
      <c r="D340" s="159" t="s">
        <v>875</v>
      </c>
      <c r="E340" s="96" t="s">
        <v>2240</v>
      </c>
      <c r="F340" s="158" t="s">
        <v>1510</v>
      </c>
      <c r="G340" s="94">
        <v>404</v>
      </c>
      <c r="H340" s="98" t="s">
        <v>1554</v>
      </c>
      <c r="I340" s="158" t="s">
        <v>1580</v>
      </c>
      <c r="J340" s="163">
        <v>200</v>
      </c>
      <c r="K340" s="94">
        <f t="shared" si="5"/>
        <v>2.02</v>
      </c>
      <c r="L340" s="94">
        <v>0</v>
      </c>
      <c r="M340" s="94">
        <v>346</v>
      </c>
      <c r="N340" s="94">
        <v>8.1999999999999993</v>
      </c>
      <c r="O340" s="94">
        <v>33</v>
      </c>
      <c r="P340" s="94">
        <v>2.2999999999999998</v>
      </c>
      <c r="Q340" s="94">
        <v>0</v>
      </c>
      <c r="R340" s="94">
        <v>0.7</v>
      </c>
      <c r="S340" s="94" t="s">
        <v>1795</v>
      </c>
      <c r="T340" s="96" t="s">
        <v>1316</v>
      </c>
      <c r="U340" s="194"/>
      <c r="V340" s="194"/>
      <c r="W340" s="194"/>
      <c r="X340" s="194"/>
      <c r="Y340" s="194"/>
    </row>
    <row r="341" spans="1:25" ht="14.25" customHeight="1" x14ac:dyDescent="0.2">
      <c r="A341" s="159" t="s">
        <v>1961</v>
      </c>
      <c r="B341" s="158" t="s">
        <v>876</v>
      </c>
      <c r="C341" s="95"/>
      <c r="D341" s="159" t="s">
        <v>877</v>
      </c>
      <c r="E341" s="96" t="s">
        <v>2241</v>
      </c>
      <c r="F341" s="158" t="s">
        <v>1510</v>
      </c>
      <c r="G341" s="94">
        <v>427</v>
      </c>
      <c r="H341" s="98" t="s">
        <v>458</v>
      </c>
      <c r="I341" s="158" t="s">
        <v>1702</v>
      </c>
      <c r="J341" s="163">
        <v>80</v>
      </c>
      <c r="K341" s="94">
        <f t="shared" si="5"/>
        <v>5.33</v>
      </c>
      <c r="L341" s="94">
        <v>0</v>
      </c>
      <c r="M341" s="94">
        <v>475</v>
      </c>
      <c r="N341" s="94">
        <v>44</v>
      </c>
      <c r="O341" s="94">
        <v>30.8</v>
      </c>
      <c r="P341" s="94">
        <v>1.9</v>
      </c>
      <c r="Q341" s="94">
        <v>0</v>
      </c>
      <c r="R341" s="94">
        <v>3.8</v>
      </c>
      <c r="S341" s="94" t="s">
        <v>1795</v>
      </c>
      <c r="T341" s="96" t="s">
        <v>1317</v>
      </c>
      <c r="U341" s="194"/>
      <c r="V341" s="194"/>
      <c r="W341" s="194"/>
      <c r="X341" s="194"/>
      <c r="Y341" s="194"/>
    </row>
    <row r="342" spans="1:25" ht="14.25" customHeight="1" x14ac:dyDescent="0.2">
      <c r="A342" s="157" t="s">
        <v>1962</v>
      </c>
      <c r="B342" s="158" t="s">
        <v>878</v>
      </c>
      <c r="E342" s="94" t="s">
        <v>2242</v>
      </c>
      <c r="F342" s="94" t="s">
        <v>1515</v>
      </c>
      <c r="G342" s="94">
        <v>238</v>
      </c>
      <c r="H342" s="98" t="s">
        <v>1554</v>
      </c>
      <c r="I342" s="94" t="s">
        <v>1740</v>
      </c>
      <c r="J342" s="94">
        <v>50</v>
      </c>
      <c r="K342" s="94">
        <f t="shared" si="5"/>
        <v>4.76</v>
      </c>
      <c r="L342" s="94">
        <v>0</v>
      </c>
      <c r="M342" s="94">
        <v>320</v>
      </c>
      <c r="N342" s="94">
        <v>27</v>
      </c>
      <c r="O342" s="94">
        <v>22.8</v>
      </c>
      <c r="P342" s="94">
        <v>2</v>
      </c>
      <c r="Q342" s="94">
        <v>0</v>
      </c>
      <c r="R342" s="94">
        <v>1.96</v>
      </c>
      <c r="S342" s="94" t="s">
        <v>1796</v>
      </c>
      <c r="T342" s="94" t="s">
        <v>1318</v>
      </c>
      <c r="U342" s="194"/>
      <c r="V342" s="194"/>
      <c r="W342" s="194"/>
      <c r="X342" s="194"/>
      <c r="Y342" s="194"/>
    </row>
    <row r="343" spans="1:25" ht="14.25" customHeight="1" x14ac:dyDescent="0.2">
      <c r="A343" s="157" t="s">
        <v>1963</v>
      </c>
      <c r="B343" s="158" t="s">
        <v>879</v>
      </c>
      <c r="D343" s="94" t="s">
        <v>880</v>
      </c>
      <c r="E343" s="96" t="s">
        <v>2243</v>
      </c>
      <c r="F343" s="158" t="s">
        <v>1516</v>
      </c>
      <c r="G343" s="94">
        <v>1126</v>
      </c>
      <c r="H343" s="98" t="s">
        <v>1554</v>
      </c>
      <c r="I343" s="94" t="s">
        <v>463</v>
      </c>
      <c r="J343" s="163">
        <v>1000</v>
      </c>
      <c r="K343" s="94">
        <f t="shared" si="5"/>
        <v>1.1200000000000001</v>
      </c>
      <c r="L343" s="94">
        <v>0</v>
      </c>
      <c r="M343" s="94">
        <v>336</v>
      </c>
      <c r="N343" s="94">
        <v>27.2</v>
      </c>
      <c r="O343" s="94">
        <v>27</v>
      </c>
      <c r="P343" s="94">
        <v>1.7</v>
      </c>
      <c r="Q343" s="94">
        <v>0</v>
      </c>
      <c r="R343" s="94">
        <v>1.7</v>
      </c>
      <c r="S343" s="94" t="s">
        <v>1796</v>
      </c>
      <c r="T343" s="96" t="s">
        <v>1319</v>
      </c>
      <c r="U343" s="194"/>
      <c r="V343" s="194"/>
      <c r="W343" s="194"/>
      <c r="X343" s="194"/>
      <c r="Y343" s="194"/>
    </row>
    <row r="344" spans="1:25" ht="14.25" customHeight="1" x14ac:dyDescent="0.2">
      <c r="A344" s="159" t="s">
        <v>1964</v>
      </c>
      <c r="B344" s="158" t="s">
        <v>881</v>
      </c>
      <c r="C344" s="95"/>
      <c r="D344" s="159" t="s">
        <v>882</v>
      </c>
      <c r="E344" s="96" t="s">
        <v>2244</v>
      </c>
      <c r="F344" s="158" t="s">
        <v>1517</v>
      </c>
      <c r="G344" s="94">
        <v>1285</v>
      </c>
      <c r="H344" s="98" t="s">
        <v>458</v>
      </c>
      <c r="I344" s="158" t="s">
        <v>1571</v>
      </c>
      <c r="J344" s="163">
        <v>800</v>
      </c>
      <c r="K344" s="94">
        <f t="shared" si="5"/>
        <v>1.6</v>
      </c>
      <c r="L344" s="94">
        <v>0</v>
      </c>
      <c r="M344" s="94">
        <v>339</v>
      </c>
      <c r="N344" s="94">
        <v>22.7</v>
      </c>
      <c r="O344" s="94">
        <v>26</v>
      </c>
      <c r="P344" s="94">
        <v>1.3</v>
      </c>
      <c r="Q344" s="94">
        <v>0</v>
      </c>
      <c r="R344" s="94">
        <v>2.8</v>
      </c>
      <c r="S344" s="94" t="s">
        <v>1795</v>
      </c>
      <c r="T344" s="96" t="s">
        <v>1320</v>
      </c>
      <c r="U344" s="194"/>
      <c r="V344" s="194"/>
      <c r="W344" s="194"/>
      <c r="X344" s="194"/>
      <c r="Y344" s="194"/>
    </row>
    <row r="345" spans="1:25" ht="14.25" customHeight="1" x14ac:dyDescent="0.2">
      <c r="A345" s="159" t="s">
        <v>1965</v>
      </c>
      <c r="B345" s="158" t="s">
        <v>64</v>
      </c>
      <c r="C345" s="95"/>
      <c r="D345" s="159" t="s">
        <v>883</v>
      </c>
      <c r="E345" s="96" t="s">
        <v>2245</v>
      </c>
      <c r="F345" s="158" t="s">
        <v>1455</v>
      </c>
      <c r="G345" s="94">
        <v>918</v>
      </c>
      <c r="H345" s="98" t="s">
        <v>458</v>
      </c>
      <c r="I345" s="158" t="s">
        <v>1599</v>
      </c>
      <c r="J345" s="163">
        <v>1000</v>
      </c>
      <c r="K345" s="94">
        <f t="shared" si="5"/>
        <v>0.91</v>
      </c>
      <c r="L345" s="94">
        <v>0</v>
      </c>
      <c r="M345" s="94">
        <v>921</v>
      </c>
      <c r="N345" s="94">
        <v>0</v>
      </c>
      <c r="O345" s="94">
        <v>100</v>
      </c>
      <c r="P345" s="94">
        <v>0</v>
      </c>
      <c r="Q345" s="94">
        <v>0</v>
      </c>
      <c r="R345" s="94">
        <v>0</v>
      </c>
      <c r="S345" s="94" t="s">
        <v>1795</v>
      </c>
      <c r="T345" s="96" t="s">
        <v>1321</v>
      </c>
      <c r="U345" s="194"/>
      <c r="V345" s="194"/>
      <c r="W345" s="194"/>
      <c r="X345" s="194"/>
      <c r="Y345" s="194"/>
    </row>
    <row r="346" spans="1:25" ht="14.25" customHeight="1" x14ac:dyDescent="0.2">
      <c r="A346" s="159" t="s">
        <v>1966</v>
      </c>
      <c r="B346" s="158" t="s">
        <v>65</v>
      </c>
      <c r="C346" s="95" t="s">
        <v>534</v>
      </c>
      <c r="D346" s="159" t="s">
        <v>884</v>
      </c>
      <c r="E346" s="96" t="s">
        <v>1322</v>
      </c>
      <c r="F346" s="158" t="s">
        <v>469</v>
      </c>
      <c r="G346" s="94">
        <v>1510</v>
      </c>
      <c r="H346" s="98" t="s">
        <v>458</v>
      </c>
      <c r="I346" s="158" t="s">
        <v>1741</v>
      </c>
      <c r="J346" s="163">
        <v>1500</v>
      </c>
      <c r="K346" s="94">
        <f t="shared" si="5"/>
        <v>1</v>
      </c>
      <c r="L346" s="94">
        <v>0</v>
      </c>
      <c r="M346" s="94">
        <v>921</v>
      </c>
      <c r="N346" s="94">
        <v>0</v>
      </c>
      <c r="O346" s="94">
        <v>100</v>
      </c>
      <c r="P346" s="94">
        <v>0</v>
      </c>
      <c r="Q346" s="94">
        <v>0</v>
      </c>
      <c r="R346" s="94">
        <v>0</v>
      </c>
      <c r="S346" s="94" t="s">
        <v>1795</v>
      </c>
      <c r="T346" s="96" t="s">
        <v>1322</v>
      </c>
      <c r="U346" s="194"/>
      <c r="V346" s="194"/>
      <c r="W346" s="194"/>
      <c r="X346" s="194"/>
      <c r="Y346" s="194"/>
    </row>
    <row r="347" spans="1:25" ht="14.25" customHeight="1" x14ac:dyDescent="0.2">
      <c r="A347" s="159" t="s">
        <v>1967</v>
      </c>
      <c r="B347" s="158" t="s">
        <v>66</v>
      </c>
      <c r="C347" s="95" t="s">
        <v>534</v>
      </c>
      <c r="D347" s="159" t="s">
        <v>885</v>
      </c>
      <c r="E347" s="96" t="s">
        <v>1323</v>
      </c>
      <c r="F347" s="158" t="s">
        <v>1518</v>
      </c>
      <c r="G347" s="94">
        <v>4500</v>
      </c>
      <c r="H347" s="98" t="s">
        <v>452</v>
      </c>
      <c r="I347" s="158" t="s">
        <v>1742</v>
      </c>
      <c r="J347" s="163">
        <v>16500</v>
      </c>
      <c r="K347" s="94">
        <f t="shared" si="5"/>
        <v>0.27</v>
      </c>
      <c r="L347" s="94">
        <v>0</v>
      </c>
      <c r="M347" s="94">
        <v>921</v>
      </c>
      <c r="N347" s="94">
        <v>0</v>
      </c>
      <c r="O347" s="94">
        <v>100</v>
      </c>
      <c r="P347" s="94">
        <v>0</v>
      </c>
      <c r="Q347" s="94">
        <v>0</v>
      </c>
      <c r="R347" s="94">
        <v>0</v>
      </c>
      <c r="S347" s="94" t="s">
        <v>1795</v>
      </c>
      <c r="T347" s="96" t="s">
        <v>1323</v>
      </c>
      <c r="U347" s="194"/>
      <c r="V347" s="194"/>
      <c r="W347" s="194"/>
      <c r="X347" s="194"/>
      <c r="Y347" s="194"/>
    </row>
    <row r="348" spans="1:25" ht="14.25" customHeight="1" x14ac:dyDescent="0.2">
      <c r="A348" s="159" t="s">
        <v>1968</v>
      </c>
      <c r="B348" s="158" t="s">
        <v>67</v>
      </c>
      <c r="C348" s="95" t="s">
        <v>534</v>
      </c>
      <c r="D348" s="159" t="s">
        <v>886</v>
      </c>
      <c r="E348" s="96" t="s">
        <v>2246</v>
      </c>
      <c r="F348" s="158" t="s">
        <v>1519</v>
      </c>
      <c r="G348" s="94">
        <v>864</v>
      </c>
      <c r="H348" s="98" t="s">
        <v>451</v>
      </c>
      <c r="I348" s="158" t="s">
        <v>1701</v>
      </c>
      <c r="J348" s="163">
        <v>450</v>
      </c>
      <c r="K348" s="94">
        <f t="shared" si="5"/>
        <v>1.92</v>
      </c>
      <c r="L348" s="94">
        <v>0</v>
      </c>
      <c r="M348" s="94">
        <v>745</v>
      </c>
      <c r="N348" s="94">
        <v>0.6</v>
      </c>
      <c r="O348" s="94">
        <v>81</v>
      </c>
      <c r="P348" s="94">
        <v>0.2</v>
      </c>
      <c r="Q348" s="94">
        <v>0</v>
      </c>
      <c r="R348" s="94">
        <v>1.9</v>
      </c>
      <c r="S348" s="94" t="s">
        <v>1795</v>
      </c>
      <c r="T348" s="96" t="s">
        <v>1324</v>
      </c>
      <c r="U348" s="194"/>
      <c r="V348" s="194"/>
      <c r="W348" s="194"/>
      <c r="X348" s="194"/>
      <c r="Y348" s="194"/>
    </row>
    <row r="349" spans="1:25" ht="14.25" customHeight="1" x14ac:dyDescent="0.2">
      <c r="A349" s="159" t="s">
        <v>1969</v>
      </c>
      <c r="B349" s="158" t="s">
        <v>68</v>
      </c>
      <c r="C349" s="95"/>
      <c r="D349" s="159"/>
      <c r="E349" s="96" t="s">
        <v>470</v>
      </c>
      <c r="F349" s="158" t="s">
        <v>1520</v>
      </c>
      <c r="G349" s="94">
        <v>864</v>
      </c>
      <c r="H349" s="98" t="s">
        <v>451</v>
      </c>
      <c r="I349" s="158" t="s">
        <v>1701</v>
      </c>
      <c r="J349" s="163">
        <v>450</v>
      </c>
      <c r="K349" s="94">
        <f t="shared" si="5"/>
        <v>1.92</v>
      </c>
      <c r="L349" s="94">
        <v>0</v>
      </c>
      <c r="M349" s="94">
        <v>763</v>
      </c>
      <c r="N349" s="94">
        <v>0.5</v>
      </c>
      <c r="O349" s="94">
        <v>83</v>
      </c>
      <c r="P349" s="94">
        <v>0.2</v>
      </c>
      <c r="Q349" s="94">
        <v>0</v>
      </c>
      <c r="R349" s="94">
        <v>0</v>
      </c>
      <c r="S349" s="94" t="s">
        <v>1795</v>
      </c>
      <c r="T349" s="96" t="s">
        <v>470</v>
      </c>
      <c r="U349" s="194"/>
      <c r="V349" s="194"/>
      <c r="W349" s="194"/>
      <c r="X349" s="194"/>
      <c r="Y349" s="194"/>
    </row>
    <row r="350" spans="1:25" ht="14.25" customHeight="1" x14ac:dyDescent="0.2">
      <c r="A350" s="159" t="s">
        <v>1970</v>
      </c>
      <c r="B350" s="158" t="s">
        <v>887</v>
      </c>
      <c r="C350" s="95" t="s">
        <v>534</v>
      </c>
      <c r="D350" s="159" t="s">
        <v>888</v>
      </c>
      <c r="E350" s="96" t="s">
        <v>2247</v>
      </c>
      <c r="F350" s="158" t="s">
        <v>1519</v>
      </c>
      <c r="G350" s="94">
        <v>405</v>
      </c>
      <c r="H350" s="98" t="s">
        <v>451</v>
      </c>
      <c r="I350" s="158" t="s">
        <v>1701</v>
      </c>
      <c r="J350" s="163">
        <v>450</v>
      </c>
      <c r="K350" s="94">
        <f t="shared" si="5"/>
        <v>0.9</v>
      </c>
      <c r="L350" s="94">
        <v>0</v>
      </c>
      <c r="M350" s="94">
        <v>778</v>
      </c>
      <c r="N350" s="94">
        <v>0.3</v>
      </c>
      <c r="O350" s="94">
        <v>84.3</v>
      </c>
      <c r="P350" s="94">
        <v>0.1</v>
      </c>
      <c r="Q350" s="94">
        <v>0</v>
      </c>
      <c r="R350" s="94">
        <v>1.3</v>
      </c>
      <c r="S350" s="94" t="s">
        <v>1795</v>
      </c>
      <c r="T350" s="96" t="s">
        <v>1325</v>
      </c>
      <c r="U350" s="194"/>
      <c r="V350" s="194"/>
      <c r="W350" s="194"/>
      <c r="X350" s="194"/>
      <c r="Y350" s="194"/>
    </row>
    <row r="351" spans="1:25" ht="14.25" customHeight="1" x14ac:dyDescent="0.2">
      <c r="A351" s="159" t="s">
        <v>1971</v>
      </c>
      <c r="B351" s="158" t="s">
        <v>887</v>
      </c>
      <c r="C351" s="95"/>
      <c r="D351" s="159" t="s">
        <v>889</v>
      </c>
      <c r="E351" s="96" t="s">
        <v>2248</v>
      </c>
      <c r="F351" s="158" t="s">
        <v>1519</v>
      </c>
      <c r="G351" s="94">
        <v>388</v>
      </c>
      <c r="H351" s="98" t="s">
        <v>1564</v>
      </c>
      <c r="I351" s="158" t="s">
        <v>1743</v>
      </c>
      <c r="J351" s="163">
        <v>320</v>
      </c>
      <c r="K351" s="94">
        <f t="shared" si="5"/>
        <v>1.21</v>
      </c>
      <c r="L351" s="94">
        <v>0</v>
      </c>
      <c r="M351" s="94">
        <v>778</v>
      </c>
      <c r="N351" s="94">
        <v>0.3</v>
      </c>
      <c r="O351" s="94">
        <v>84.3</v>
      </c>
      <c r="P351" s="94">
        <v>0.1</v>
      </c>
      <c r="Q351" s="94">
        <v>0</v>
      </c>
      <c r="R351" s="94">
        <v>1.3</v>
      </c>
      <c r="S351" s="94" t="s">
        <v>1795</v>
      </c>
      <c r="T351" s="96" t="s">
        <v>1326</v>
      </c>
      <c r="U351" s="194"/>
      <c r="V351" s="194"/>
      <c r="W351" s="194"/>
      <c r="X351" s="194"/>
      <c r="Y351" s="194"/>
    </row>
    <row r="352" spans="1:25" ht="14.25" customHeight="1" x14ac:dyDescent="0.2">
      <c r="A352" s="157" t="s">
        <v>1972</v>
      </c>
      <c r="B352" s="94" t="s">
        <v>890</v>
      </c>
      <c r="D352" s="94" t="s">
        <v>891</v>
      </c>
      <c r="E352" s="96" t="s">
        <v>1327</v>
      </c>
      <c r="F352" s="158" t="s">
        <v>1521</v>
      </c>
      <c r="G352" s="94">
        <v>1793</v>
      </c>
      <c r="H352" s="98" t="s">
        <v>1564</v>
      </c>
      <c r="I352" s="94" t="s">
        <v>1744</v>
      </c>
      <c r="J352" s="163">
        <v>1300</v>
      </c>
      <c r="K352" s="94">
        <f t="shared" si="5"/>
        <v>1.37</v>
      </c>
      <c r="L352" s="94">
        <v>0</v>
      </c>
      <c r="M352" s="94">
        <v>289</v>
      </c>
      <c r="N352" s="94">
        <v>7.2</v>
      </c>
      <c r="O352" s="94">
        <v>10.3</v>
      </c>
      <c r="P352" s="94">
        <v>41.9</v>
      </c>
      <c r="Q352" s="94">
        <v>0</v>
      </c>
      <c r="R352" s="94">
        <v>0.2</v>
      </c>
      <c r="S352" s="94" t="s">
        <v>1796</v>
      </c>
      <c r="T352" s="96" t="s">
        <v>1327</v>
      </c>
      <c r="U352" s="194"/>
      <c r="V352" s="194"/>
      <c r="W352" s="194"/>
      <c r="X352" s="194"/>
      <c r="Y352" s="194"/>
    </row>
    <row r="353" spans="1:25" ht="14.25" customHeight="1" x14ac:dyDescent="0.2">
      <c r="A353" s="157" t="s">
        <v>1973</v>
      </c>
      <c r="B353" s="94" t="s">
        <v>892</v>
      </c>
      <c r="D353" s="94" t="s">
        <v>893</v>
      </c>
      <c r="E353" s="96" t="s">
        <v>1328</v>
      </c>
      <c r="F353" s="158" t="s">
        <v>1438</v>
      </c>
      <c r="G353" s="94">
        <v>400</v>
      </c>
      <c r="H353" s="98" t="s">
        <v>1564</v>
      </c>
      <c r="I353" s="94" t="s">
        <v>457</v>
      </c>
      <c r="J353" s="163">
        <v>500</v>
      </c>
      <c r="K353" s="94">
        <f t="shared" si="5"/>
        <v>0.8</v>
      </c>
      <c r="L353" s="94">
        <v>0</v>
      </c>
      <c r="M353" s="94">
        <v>298</v>
      </c>
      <c r="N353" s="94">
        <v>7.46</v>
      </c>
      <c r="O353" s="94">
        <v>0.83</v>
      </c>
      <c r="P353" s="94">
        <v>66.52</v>
      </c>
      <c r="Q353" s="94">
        <v>7.24</v>
      </c>
      <c r="R353" s="94">
        <v>0</v>
      </c>
      <c r="S353" s="94" t="s">
        <v>1796</v>
      </c>
      <c r="T353" s="96" t="s">
        <v>1328</v>
      </c>
      <c r="U353" s="194"/>
      <c r="V353" s="194"/>
      <c r="W353" s="194"/>
      <c r="X353" s="194"/>
      <c r="Y353" s="194"/>
    </row>
    <row r="354" spans="1:25" ht="14.25" customHeight="1" x14ac:dyDescent="0.2">
      <c r="A354" s="188" t="s">
        <v>2083</v>
      </c>
      <c r="B354" s="189" t="s">
        <v>2087</v>
      </c>
      <c r="C354" s="190"/>
      <c r="D354" s="189" t="s">
        <v>894</v>
      </c>
      <c r="E354" s="191" t="s">
        <v>2249</v>
      </c>
      <c r="F354" s="192" t="s">
        <v>1478</v>
      </c>
      <c r="G354" s="189">
        <v>672</v>
      </c>
      <c r="H354" s="190" t="s">
        <v>1564</v>
      </c>
      <c r="I354" s="189" t="s">
        <v>2089</v>
      </c>
      <c r="J354" s="193">
        <v>450</v>
      </c>
      <c r="K354" s="189">
        <f t="shared" si="5"/>
        <v>1.49</v>
      </c>
      <c r="L354" s="189">
        <v>0</v>
      </c>
      <c r="M354" s="189">
        <v>399</v>
      </c>
      <c r="N354" s="189">
        <v>11</v>
      </c>
      <c r="O354" s="189">
        <v>3.4</v>
      </c>
      <c r="P354" s="189">
        <v>81</v>
      </c>
      <c r="Q354" s="189">
        <v>1.2</v>
      </c>
      <c r="R354" s="189">
        <v>0.6</v>
      </c>
      <c r="S354" s="189" t="s">
        <v>1796</v>
      </c>
      <c r="T354" s="191" t="s">
        <v>2085</v>
      </c>
      <c r="U354" s="194"/>
      <c r="V354" s="194"/>
      <c r="W354" s="194"/>
      <c r="X354" s="194"/>
      <c r="Y354" s="194"/>
    </row>
    <row r="355" spans="1:25" ht="14.25" customHeight="1" x14ac:dyDescent="0.2">
      <c r="A355" s="188" t="s">
        <v>2084</v>
      </c>
      <c r="B355" s="189" t="s">
        <v>2086</v>
      </c>
      <c r="C355" s="190"/>
      <c r="D355" s="189" t="s">
        <v>894</v>
      </c>
      <c r="E355" s="191" t="s">
        <v>2250</v>
      </c>
      <c r="F355" s="192" t="s">
        <v>1478</v>
      </c>
      <c r="G355" s="189">
        <v>138</v>
      </c>
      <c r="H355" s="190" t="s">
        <v>1553</v>
      </c>
      <c r="I355" s="189" t="s">
        <v>2088</v>
      </c>
      <c r="J355" s="193">
        <v>90</v>
      </c>
      <c r="K355" s="189">
        <f t="shared" si="5"/>
        <v>1.53</v>
      </c>
      <c r="L355" s="189">
        <v>0</v>
      </c>
      <c r="M355" s="189">
        <v>158</v>
      </c>
      <c r="N355" s="189">
        <v>0</v>
      </c>
      <c r="O355" s="189">
        <v>0</v>
      </c>
      <c r="P355" s="189">
        <v>39.4</v>
      </c>
      <c r="Q355" s="189">
        <v>0</v>
      </c>
      <c r="R355" s="189">
        <v>0.1</v>
      </c>
      <c r="S355" s="189" t="s">
        <v>1796</v>
      </c>
      <c r="T355" s="191" t="s">
        <v>2090</v>
      </c>
      <c r="U355" s="194"/>
      <c r="V355" s="194"/>
      <c r="W355" s="194"/>
      <c r="X355" s="194"/>
      <c r="Y355" s="194"/>
    </row>
    <row r="356" spans="1:25" ht="14.25" customHeight="1" x14ac:dyDescent="0.2">
      <c r="A356" s="159" t="s">
        <v>1974</v>
      </c>
      <c r="B356" s="158" t="s">
        <v>400</v>
      </c>
      <c r="C356" s="95" t="s">
        <v>534</v>
      </c>
      <c r="D356" s="159"/>
      <c r="E356" s="96" t="s">
        <v>507</v>
      </c>
      <c r="F356" s="158" t="s">
        <v>1522</v>
      </c>
      <c r="G356" s="94">
        <v>1048</v>
      </c>
      <c r="H356" s="98" t="s">
        <v>458</v>
      </c>
      <c r="I356" s="158" t="s">
        <v>1745</v>
      </c>
      <c r="J356" s="163">
        <v>1800</v>
      </c>
      <c r="K356" s="94">
        <f t="shared" si="5"/>
        <v>0.57999999999999996</v>
      </c>
      <c r="L356" s="94">
        <v>0</v>
      </c>
      <c r="M356" s="94">
        <v>73</v>
      </c>
      <c r="N356" s="94">
        <v>0.1</v>
      </c>
      <c r="O356" s="94">
        <v>0</v>
      </c>
      <c r="P356" s="94">
        <v>2</v>
      </c>
      <c r="Q356" s="94">
        <v>0</v>
      </c>
      <c r="R356" s="94">
        <v>0</v>
      </c>
      <c r="S356" s="94" t="s">
        <v>1795</v>
      </c>
      <c r="T356" s="96" t="s">
        <v>507</v>
      </c>
      <c r="U356" s="194"/>
      <c r="V356" s="194"/>
      <c r="W356" s="194"/>
      <c r="X356" s="194"/>
      <c r="Y356" s="194"/>
    </row>
    <row r="357" spans="1:25" ht="14.25" customHeight="1" x14ac:dyDescent="0.2">
      <c r="A357" s="159" t="s">
        <v>1975</v>
      </c>
      <c r="B357" s="158" t="s">
        <v>401</v>
      </c>
      <c r="C357" s="95" t="s">
        <v>534</v>
      </c>
      <c r="D357" s="159"/>
      <c r="E357" s="96" t="s">
        <v>508</v>
      </c>
      <c r="F357" s="158" t="s">
        <v>1522</v>
      </c>
      <c r="G357" s="94">
        <v>1048</v>
      </c>
      <c r="H357" s="98" t="s">
        <v>458</v>
      </c>
      <c r="I357" s="158" t="s">
        <v>1745</v>
      </c>
      <c r="J357" s="163">
        <v>1800</v>
      </c>
      <c r="K357" s="94">
        <f t="shared" si="5"/>
        <v>0.57999999999999996</v>
      </c>
      <c r="L357" s="94">
        <v>0</v>
      </c>
      <c r="M357" s="94">
        <v>73</v>
      </c>
      <c r="N357" s="94">
        <v>0.2</v>
      </c>
      <c r="O357" s="94">
        <v>0</v>
      </c>
      <c r="P357" s="94">
        <v>1.5</v>
      </c>
      <c r="Q357" s="94">
        <v>0</v>
      </c>
      <c r="R357" s="94">
        <v>0</v>
      </c>
      <c r="S357" s="94" t="s">
        <v>1795</v>
      </c>
      <c r="T357" s="96" t="s">
        <v>508</v>
      </c>
      <c r="U357" s="194"/>
      <c r="V357" s="194"/>
      <c r="W357" s="194"/>
      <c r="X357" s="194"/>
      <c r="Y357" s="194"/>
    </row>
    <row r="358" spans="1:25" ht="14.25" customHeight="1" x14ac:dyDescent="0.2">
      <c r="A358" s="159" t="s">
        <v>1976</v>
      </c>
      <c r="B358" s="158" t="s">
        <v>69</v>
      </c>
      <c r="C358" s="95" t="s">
        <v>534</v>
      </c>
      <c r="D358" s="159"/>
      <c r="E358" s="96" t="s">
        <v>1329</v>
      </c>
      <c r="F358" s="158" t="s">
        <v>1523</v>
      </c>
      <c r="G358" s="94">
        <v>594</v>
      </c>
      <c r="H358" s="98" t="s">
        <v>458</v>
      </c>
      <c r="I358" s="158" t="s">
        <v>471</v>
      </c>
      <c r="J358" s="163">
        <v>1800</v>
      </c>
      <c r="K358" s="94">
        <f t="shared" si="5"/>
        <v>0.33</v>
      </c>
      <c r="L358" s="94">
        <v>0</v>
      </c>
      <c r="M358" s="94">
        <v>109</v>
      </c>
      <c r="N358" s="94">
        <v>0.1</v>
      </c>
      <c r="O358" s="94">
        <v>0</v>
      </c>
      <c r="P358" s="94">
        <v>5.3</v>
      </c>
      <c r="Q358" s="94">
        <v>0</v>
      </c>
      <c r="R358" s="94">
        <v>0</v>
      </c>
      <c r="S358" s="94" t="s">
        <v>1795</v>
      </c>
      <c r="T358" s="96" t="s">
        <v>1329</v>
      </c>
      <c r="U358" s="194"/>
      <c r="V358" s="194"/>
      <c r="W358" s="194"/>
      <c r="X358" s="194"/>
      <c r="Y358" s="194"/>
    </row>
    <row r="359" spans="1:25" ht="14.25" customHeight="1" x14ac:dyDescent="0.2">
      <c r="A359" s="159" t="s">
        <v>1977</v>
      </c>
      <c r="B359" s="158" t="s">
        <v>402</v>
      </c>
      <c r="C359" s="95" t="s">
        <v>534</v>
      </c>
      <c r="D359" s="159"/>
      <c r="E359" s="96" t="s">
        <v>505</v>
      </c>
      <c r="F359" s="158" t="s">
        <v>1524</v>
      </c>
      <c r="G359" s="94">
        <v>540</v>
      </c>
      <c r="H359" s="98" t="s">
        <v>458</v>
      </c>
      <c r="I359" s="158" t="s">
        <v>471</v>
      </c>
      <c r="J359" s="163">
        <v>1800</v>
      </c>
      <c r="K359" s="94">
        <f t="shared" ref="K359:K416" si="7">ROUNDDOWN(G359/J359,2)</f>
        <v>0.3</v>
      </c>
      <c r="L359" s="94">
        <v>0</v>
      </c>
      <c r="M359" s="94">
        <v>241</v>
      </c>
      <c r="N359" s="94">
        <v>0.3</v>
      </c>
      <c r="O359" s="94">
        <v>0</v>
      </c>
      <c r="P359" s="94">
        <v>43.2</v>
      </c>
      <c r="Q359" s="94">
        <v>0</v>
      </c>
      <c r="R359" s="94">
        <v>0</v>
      </c>
      <c r="S359" s="94" t="s">
        <v>1795</v>
      </c>
      <c r="T359" s="96" t="s">
        <v>505</v>
      </c>
      <c r="U359" s="194"/>
      <c r="V359" s="194"/>
      <c r="W359" s="194"/>
      <c r="X359" s="194"/>
      <c r="Y359" s="194"/>
    </row>
    <row r="360" spans="1:25" ht="14.25" customHeight="1" x14ac:dyDescent="0.2">
      <c r="A360" s="159" t="s">
        <v>2055</v>
      </c>
      <c r="B360" s="194" t="s">
        <v>2097</v>
      </c>
      <c r="C360" s="95"/>
      <c r="D360" s="159"/>
      <c r="E360" s="96" t="s">
        <v>2251</v>
      </c>
      <c r="F360" s="158" t="s">
        <v>1525</v>
      </c>
      <c r="G360" s="94">
        <v>1296</v>
      </c>
      <c r="H360" s="98" t="s">
        <v>1554</v>
      </c>
      <c r="I360" s="158" t="s">
        <v>1746</v>
      </c>
      <c r="J360" s="163">
        <v>200</v>
      </c>
      <c r="K360" s="94">
        <f t="shared" si="7"/>
        <v>6.48</v>
      </c>
      <c r="L360" s="94">
        <v>0</v>
      </c>
      <c r="M360" s="94">
        <v>2</v>
      </c>
      <c r="N360" s="94">
        <v>0.2</v>
      </c>
      <c r="O360" s="94">
        <v>0</v>
      </c>
      <c r="P360" s="94">
        <v>0.2</v>
      </c>
      <c r="Q360" s="94">
        <v>0</v>
      </c>
      <c r="R360" s="94">
        <v>0</v>
      </c>
      <c r="S360" s="94" t="s">
        <v>1795</v>
      </c>
      <c r="T360" s="96" t="s">
        <v>1330</v>
      </c>
      <c r="U360" s="194"/>
      <c r="V360" s="194"/>
      <c r="W360" s="194"/>
      <c r="X360" s="194"/>
      <c r="Y360" s="194"/>
    </row>
    <row r="361" spans="1:25" ht="14.25" customHeight="1" x14ac:dyDescent="0.2">
      <c r="A361" s="159" t="s">
        <v>2056</v>
      </c>
      <c r="B361" s="194" t="s">
        <v>2098</v>
      </c>
      <c r="C361" s="95"/>
      <c r="D361" s="159" t="s">
        <v>895</v>
      </c>
      <c r="E361" s="96" t="s">
        <v>2252</v>
      </c>
      <c r="F361" s="158" t="s">
        <v>1470</v>
      </c>
      <c r="G361" s="94">
        <v>432</v>
      </c>
      <c r="H361" s="98" t="s">
        <v>1554</v>
      </c>
      <c r="I361" s="158" t="s">
        <v>1747</v>
      </c>
      <c r="J361" s="163">
        <v>100</v>
      </c>
      <c r="K361" s="94">
        <f t="shared" si="7"/>
        <v>4.32</v>
      </c>
      <c r="L361" s="94">
        <v>0</v>
      </c>
      <c r="M361" s="94">
        <v>1</v>
      </c>
      <c r="N361" s="94">
        <v>0.1</v>
      </c>
      <c r="O361" s="94">
        <v>0</v>
      </c>
      <c r="P361" s="94">
        <v>0.1</v>
      </c>
      <c r="Q361" s="94">
        <v>0</v>
      </c>
      <c r="R361" s="94">
        <v>0</v>
      </c>
      <c r="S361" s="94" t="s">
        <v>1795</v>
      </c>
      <c r="T361" s="96" t="s">
        <v>1331</v>
      </c>
      <c r="U361" s="194"/>
      <c r="V361" s="194"/>
      <c r="W361" s="194"/>
      <c r="X361" s="194"/>
      <c r="Y361" s="194"/>
    </row>
    <row r="362" spans="1:25" ht="14.25" customHeight="1" x14ac:dyDescent="0.2">
      <c r="A362" s="159" t="s">
        <v>1978</v>
      </c>
      <c r="B362" s="158" t="s">
        <v>896</v>
      </c>
      <c r="C362" s="95"/>
      <c r="D362" s="159" t="s">
        <v>897</v>
      </c>
      <c r="E362" s="96" t="s">
        <v>2253</v>
      </c>
      <c r="F362" s="158" t="s">
        <v>1526</v>
      </c>
      <c r="G362" s="94">
        <v>702</v>
      </c>
      <c r="H362" s="98" t="s">
        <v>1559</v>
      </c>
      <c r="I362" s="158" t="s">
        <v>1721</v>
      </c>
      <c r="J362" s="163">
        <v>220</v>
      </c>
      <c r="K362" s="94">
        <f t="shared" si="7"/>
        <v>3.19</v>
      </c>
      <c r="L362" s="94">
        <v>0</v>
      </c>
      <c r="M362" s="94">
        <v>288</v>
      </c>
      <c r="N362" s="94">
        <v>14.7</v>
      </c>
      <c r="O362" s="94">
        <v>0.3</v>
      </c>
      <c r="P362" s="94">
        <v>56.5</v>
      </c>
      <c r="Q362" s="94">
        <v>0</v>
      </c>
      <c r="R362" s="94">
        <v>0.1</v>
      </c>
      <c r="S362" s="94" t="s">
        <v>1795</v>
      </c>
      <c r="T362" s="96" t="s">
        <v>1332</v>
      </c>
      <c r="U362" s="194"/>
      <c r="V362" s="194"/>
      <c r="W362" s="194"/>
      <c r="X362" s="194"/>
      <c r="Y362" s="194"/>
    </row>
    <row r="363" spans="1:25" ht="14.25" customHeight="1" x14ac:dyDescent="0.2">
      <c r="A363" s="159" t="s">
        <v>1979</v>
      </c>
      <c r="B363" s="158" t="s">
        <v>898</v>
      </c>
      <c r="C363" s="95"/>
      <c r="D363" s="159" t="s">
        <v>899</v>
      </c>
      <c r="E363" s="96" t="s">
        <v>2254</v>
      </c>
      <c r="F363" s="158" t="s">
        <v>1516</v>
      </c>
      <c r="G363" s="94">
        <v>302</v>
      </c>
      <c r="H363" s="98" t="s">
        <v>1560</v>
      </c>
      <c r="I363" s="158" t="s">
        <v>1580</v>
      </c>
      <c r="J363" s="163">
        <v>200</v>
      </c>
      <c r="K363" s="94">
        <f t="shared" si="7"/>
        <v>1.51</v>
      </c>
      <c r="L363" s="94">
        <v>0</v>
      </c>
      <c r="M363" s="94">
        <v>271</v>
      </c>
      <c r="N363" s="94">
        <v>18.5</v>
      </c>
      <c r="O363" s="94">
        <v>21.6</v>
      </c>
      <c r="P363" s="94">
        <v>42.4</v>
      </c>
      <c r="Q363" s="94">
        <v>23.9</v>
      </c>
      <c r="R363" s="94">
        <v>0</v>
      </c>
      <c r="S363" s="94" t="s">
        <v>1795</v>
      </c>
      <c r="T363" s="96" t="s">
        <v>1333</v>
      </c>
      <c r="U363" s="194"/>
      <c r="V363" s="194"/>
      <c r="W363" s="194"/>
      <c r="X363" s="194"/>
      <c r="Y363" s="194"/>
    </row>
    <row r="364" spans="1:25" ht="14.25" customHeight="1" x14ac:dyDescent="0.2">
      <c r="A364" s="159" t="s">
        <v>1980</v>
      </c>
      <c r="B364" s="158" t="s">
        <v>900</v>
      </c>
      <c r="C364" s="95" t="s">
        <v>534</v>
      </c>
      <c r="D364" s="159" t="s">
        <v>901</v>
      </c>
      <c r="E364" s="96" t="s">
        <v>2255</v>
      </c>
      <c r="F364" s="158" t="s">
        <v>1527</v>
      </c>
      <c r="G364" s="94">
        <v>454</v>
      </c>
      <c r="H364" s="98" t="s">
        <v>458</v>
      </c>
      <c r="I364" s="158" t="s">
        <v>471</v>
      </c>
      <c r="J364" s="163">
        <v>1800</v>
      </c>
      <c r="K364" s="94">
        <f t="shared" si="7"/>
        <v>0.25</v>
      </c>
      <c r="L364" s="94">
        <v>0</v>
      </c>
      <c r="M364" s="94">
        <v>117</v>
      </c>
      <c r="N364" s="94">
        <v>1</v>
      </c>
      <c r="O364" s="94">
        <v>0.1</v>
      </c>
      <c r="P364" s="94">
        <v>26.8</v>
      </c>
      <c r="Q364" s="94">
        <v>0.5</v>
      </c>
      <c r="R364" s="94">
        <v>8.4</v>
      </c>
      <c r="S364" s="94" t="s">
        <v>1795</v>
      </c>
      <c r="T364" s="96" t="s">
        <v>1334</v>
      </c>
      <c r="U364" s="194"/>
      <c r="V364" s="194"/>
      <c r="W364" s="194"/>
      <c r="X364" s="194"/>
      <c r="Y364" s="194"/>
    </row>
    <row r="365" spans="1:25" ht="14.25" customHeight="1" x14ac:dyDescent="0.2">
      <c r="A365" s="159" t="s">
        <v>1981</v>
      </c>
      <c r="B365" s="158" t="s">
        <v>70</v>
      </c>
      <c r="C365" s="161"/>
      <c r="D365" s="159" t="s">
        <v>902</v>
      </c>
      <c r="E365" s="96" t="s">
        <v>2256</v>
      </c>
      <c r="F365" s="158" t="s">
        <v>1527</v>
      </c>
      <c r="G365" s="94">
        <v>454</v>
      </c>
      <c r="H365" s="98" t="s">
        <v>458</v>
      </c>
      <c r="I365" s="158" t="s">
        <v>471</v>
      </c>
      <c r="J365" s="163">
        <v>1800</v>
      </c>
      <c r="K365" s="94">
        <f t="shared" si="7"/>
        <v>0.25</v>
      </c>
      <c r="L365" s="94">
        <v>0</v>
      </c>
      <c r="M365" s="94">
        <v>132</v>
      </c>
      <c r="N365" s="94">
        <v>0.8</v>
      </c>
      <c r="O365" s="94">
        <v>0.1</v>
      </c>
      <c r="P365" s="94">
        <v>30.8</v>
      </c>
      <c r="Q365" s="94">
        <v>1</v>
      </c>
      <c r="R365" s="94">
        <v>5.8</v>
      </c>
      <c r="S365" s="94" t="s">
        <v>1795</v>
      </c>
      <c r="T365" s="96" t="s">
        <v>1335</v>
      </c>
      <c r="U365" s="194"/>
      <c r="V365" s="194"/>
      <c r="W365" s="194"/>
      <c r="X365" s="194"/>
      <c r="Y365" s="194"/>
    </row>
    <row r="366" spans="1:25" ht="14.25" customHeight="1" x14ac:dyDescent="0.2">
      <c r="A366" s="159" t="s">
        <v>1982</v>
      </c>
      <c r="B366" s="158" t="s">
        <v>903</v>
      </c>
      <c r="C366" s="95" t="s">
        <v>534</v>
      </c>
      <c r="D366" s="159" t="s">
        <v>904</v>
      </c>
      <c r="E366" s="96" t="s">
        <v>2257</v>
      </c>
      <c r="F366" s="158" t="s">
        <v>1528</v>
      </c>
      <c r="G366" s="94">
        <v>486</v>
      </c>
      <c r="H366" s="98" t="s">
        <v>458</v>
      </c>
      <c r="I366" s="158" t="s">
        <v>457</v>
      </c>
      <c r="J366" s="163">
        <v>500</v>
      </c>
      <c r="K366" s="94">
        <f t="shared" si="7"/>
        <v>0.97</v>
      </c>
      <c r="L366" s="94">
        <v>0</v>
      </c>
      <c r="M366" s="94">
        <v>60</v>
      </c>
      <c r="N366" s="94">
        <v>2</v>
      </c>
      <c r="O366" s="94">
        <v>2.2999999999999998</v>
      </c>
      <c r="P366" s="94">
        <v>7.9</v>
      </c>
      <c r="Q366" s="94">
        <v>4.3</v>
      </c>
      <c r="R366" s="94">
        <v>17.8</v>
      </c>
      <c r="S366" s="94" t="s">
        <v>1795</v>
      </c>
      <c r="T366" s="96" t="s">
        <v>1336</v>
      </c>
      <c r="U366" s="194"/>
      <c r="V366" s="194"/>
      <c r="W366" s="194"/>
      <c r="X366" s="194"/>
      <c r="Y366" s="194"/>
    </row>
    <row r="367" spans="1:25" ht="14.25" customHeight="1" x14ac:dyDescent="0.2">
      <c r="A367" s="159" t="s">
        <v>1983</v>
      </c>
      <c r="B367" s="158" t="s">
        <v>905</v>
      </c>
      <c r="C367" s="95" t="s">
        <v>534</v>
      </c>
      <c r="D367" s="159" t="s">
        <v>906</v>
      </c>
      <c r="E367" s="96" t="s">
        <v>1337</v>
      </c>
      <c r="F367" s="158" t="s">
        <v>1529</v>
      </c>
      <c r="G367" s="94">
        <v>432</v>
      </c>
      <c r="H367" s="98" t="s">
        <v>458</v>
      </c>
      <c r="I367" s="158" t="s">
        <v>471</v>
      </c>
      <c r="J367" s="163">
        <v>1800</v>
      </c>
      <c r="K367" s="94">
        <f t="shared" si="7"/>
        <v>0.24</v>
      </c>
      <c r="L367" s="94">
        <v>0</v>
      </c>
      <c r="M367" s="94">
        <v>71</v>
      </c>
      <c r="N367" s="94">
        <v>7.7</v>
      </c>
      <c r="O367" s="94">
        <v>0</v>
      </c>
      <c r="P367" s="94">
        <v>10.1</v>
      </c>
      <c r="Q367" s="94">
        <v>0</v>
      </c>
      <c r="R367" s="94">
        <v>14.5</v>
      </c>
      <c r="S367" s="94" t="s">
        <v>1795</v>
      </c>
      <c r="T367" s="96" t="s">
        <v>1337</v>
      </c>
      <c r="U367" s="194"/>
      <c r="V367" s="194"/>
      <c r="W367" s="194"/>
      <c r="X367" s="194"/>
      <c r="Y367" s="194"/>
    </row>
    <row r="368" spans="1:25" ht="14.25" customHeight="1" x14ac:dyDescent="0.2">
      <c r="A368" s="159" t="s">
        <v>1984</v>
      </c>
      <c r="B368" s="158" t="s">
        <v>907</v>
      </c>
      <c r="C368" s="95" t="s">
        <v>534</v>
      </c>
      <c r="D368" s="159" t="s">
        <v>908</v>
      </c>
      <c r="E368" s="96" t="s">
        <v>1338</v>
      </c>
      <c r="F368" s="158" t="s">
        <v>1530</v>
      </c>
      <c r="G368" s="94">
        <v>594</v>
      </c>
      <c r="H368" s="98" t="s">
        <v>458</v>
      </c>
      <c r="I368" s="158" t="s">
        <v>471</v>
      </c>
      <c r="J368" s="163">
        <v>1800</v>
      </c>
      <c r="K368" s="94">
        <f t="shared" si="7"/>
        <v>0.33</v>
      </c>
      <c r="L368" s="94">
        <v>0</v>
      </c>
      <c r="M368" s="94">
        <v>54</v>
      </c>
      <c r="N368" s="94">
        <v>5.7</v>
      </c>
      <c r="O368" s="94">
        <v>0</v>
      </c>
      <c r="P368" s="94">
        <v>7.8</v>
      </c>
      <c r="Q368" s="94">
        <v>0</v>
      </c>
      <c r="R368" s="94">
        <v>16</v>
      </c>
      <c r="S368" s="94" t="s">
        <v>1795</v>
      </c>
      <c r="T368" s="96" t="s">
        <v>1338</v>
      </c>
      <c r="U368" s="194"/>
      <c r="V368" s="194"/>
      <c r="W368" s="194"/>
      <c r="X368" s="194"/>
      <c r="Y368" s="194"/>
    </row>
    <row r="369" spans="1:25" ht="14.25" customHeight="1" x14ac:dyDescent="0.2">
      <c r="A369" s="168" t="s">
        <v>1985</v>
      </c>
      <c r="B369" s="94" t="s">
        <v>909</v>
      </c>
      <c r="D369" s="94" t="s">
        <v>910</v>
      </c>
      <c r="E369" s="96" t="s">
        <v>1339</v>
      </c>
      <c r="F369" s="158" t="s">
        <v>1531</v>
      </c>
      <c r="G369" s="94">
        <v>810</v>
      </c>
      <c r="H369" s="98" t="s">
        <v>458</v>
      </c>
      <c r="I369" s="94" t="s">
        <v>471</v>
      </c>
      <c r="J369" s="163">
        <v>2162</v>
      </c>
      <c r="K369" s="94">
        <f t="shared" si="7"/>
        <v>0.37</v>
      </c>
      <c r="L369" s="94">
        <v>0</v>
      </c>
      <c r="M369" s="94">
        <v>75</v>
      </c>
      <c r="N369" s="94">
        <v>4.5999999999999996</v>
      </c>
      <c r="O369" s="94">
        <v>0.2</v>
      </c>
      <c r="P369" s="94">
        <v>13.7</v>
      </c>
      <c r="Q369" s="94">
        <v>0</v>
      </c>
      <c r="R369" s="94">
        <v>13.2</v>
      </c>
      <c r="S369" s="94" t="s">
        <v>1796</v>
      </c>
      <c r="T369" s="96" t="s">
        <v>1339</v>
      </c>
      <c r="U369" s="194"/>
      <c r="V369" s="194"/>
      <c r="W369" s="194"/>
      <c r="X369" s="194"/>
      <c r="Y369" s="194"/>
    </row>
    <row r="370" spans="1:25" ht="14.25" customHeight="1" x14ac:dyDescent="0.2">
      <c r="A370" s="159" t="s">
        <v>1986</v>
      </c>
      <c r="B370" s="158" t="s">
        <v>71</v>
      </c>
      <c r="C370" s="95" t="s">
        <v>534</v>
      </c>
      <c r="D370" s="159" t="s">
        <v>911</v>
      </c>
      <c r="E370" s="96" t="s">
        <v>1340</v>
      </c>
      <c r="F370" s="158" t="s">
        <v>1532</v>
      </c>
      <c r="G370" s="94">
        <v>113</v>
      </c>
      <c r="H370" s="98" t="s">
        <v>1554</v>
      </c>
      <c r="I370" s="158" t="s">
        <v>463</v>
      </c>
      <c r="J370" s="163">
        <v>1000</v>
      </c>
      <c r="K370" s="94">
        <f t="shared" si="7"/>
        <v>0.11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99.5</v>
      </c>
      <c r="S370" s="94" t="s">
        <v>1795</v>
      </c>
      <c r="T370" s="96" t="s">
        <v>1340</v>
      </c>
      <c r="U370" s="194"/>
      <c r="V370" s="194"/>
      <c r="W370" s="194"/>
      <c r="X370" s="194"/>
      <c r="Y370" s="194"/>
    </row>
    <row r="371" spans="1:25" ht="14.25" customHeight="1" x14ac:dyDescent="0.2">
      <c r="A371" s="159" t="s">
        <v>1987</v>
      </c>
      <c r="B371" s="158" t="s">
        <v>403</v>
      </c>
      <c r="C371" s="95" t="s">
        <v>534</v>
      </c>
      <c r="D371" s="159" t="s">
        <v>912</v>
      </c>
      <c r="E371" s="96" t="s">
        <v>2258</v>
      </c>
      <c r="F371" s="158" t="s">
        <v>1533</v>
      </c>
      <c r="G371" s="94">
        <v>464</v>
      </c>
      <c r="H371" s="98" t="s">
        <v>458</v>
      </c>
      <c r="I371" s="158" t="s">
        <v>471</v>
      </c>
      <c r="J371" s="163">
        <v>1800</v>
      </c>
      <c r="K371" s="94">
        <f t="shared" si="7"/>
        <v>0.25</v>
      </c>
      <c r="L371" s="94">
        <v>0</v>
      </c>
      <c r="M371" s="94">
        <v>25</v>
      </c>
      <c r="N371" s="94">
        <v>0.1</v>
      </c>
      <c r="O371" s="94">
        <v>0</v>
      </c>
      <c r="P371" s="94">
        <v>2.4</v>
      </c>
      <c r="Q371" s="94">
        <v>0</v>
      </c>
      <c r="R371" s="94">
        <v>0</v>
      </c>
      <c r="S371" s="94" t="s">
        <v>1795</v>
      </c>
      <c r="T371" s="96" t="s">
        <v>1341</v>
      </c>
      <c r="U371" s="194"/>
      <c r="V371" s="194"/>
      <c r="W371" s="194"/>
      <c r="X371" s="194"/>
      <c r="Y371" s="194"/>
    </row>
    <row r="372" spans="1:25" ht="14.25" customHeight="1" x14ac:dyDescent="0.2">
      <c r="A372" s="157" t="s">
        <v>1988</v>
      </c>
      <c r="B372" s="94" t="s">
        <v>913</v>
      </c>
      <c r="D372" s="94" t="s">
        <v>914</v>
      </c>
      <c r="E372" s="94" t="s">
        <v>2259</v>
      </c>
      <c r="F372" s="94" t="s">
        <v>1534</v>
      </c>
      <c r="G372" s="94">
        <v>929</v>
      </c>
      <c r="H372" s="98" t="s">
        <v>458</v>
      </c>
      <c r="I372" s="94" t="s">
        <v>1748</v>
      </c>
      <c r="J372" s="94">
        <v>500</v>
      </c>
      <c r="K372" s="94">
        <f t="shared" si="7"/>
        <v>1.85</v>
      </c>
      <c r="L372" s="94">
        <v>0</v>
      </c>
      <c r="M372" s="94">
        <v>99</v>
      </c>
      <c r="N372" s="94">
        <v>0.5</v>
      </c>
      <c r="O372" s="94">
        <v>0</v>
      </c>
      <c r="P372" s="94">
        <v>19.399999999999999</v>
      </c>
      <c r="Q372" s="94">
        <v>0</v>
      </c>
      <c r="R372" s="94">
        <v>0.1</v>
      </c>
      <c r="S372" s="94" t="s">
        <v>1795</v>
      </c>
      <c r="T372" s="94" t="s">
        <v>1342</v>
      </c>
      <c r="U372" s="194"/>
      <c r="V372" s="194"/>
      <c r="W372" s="194"/>
      <c r="X372" s="194"/>
      <c r="Y372" s="194"/>
    </row>
    <row r="373" spans="1:25" ht="14.25" customHeight="1" x14ac:dyDescent="0.2">
      <c r="A373" s="157" t="s">
        <v>1989</v>
      </c>
      <c r="B373" s="94" t="s">
        <v>915</v>
      </c>
      <c r="D373" s="94" t="s">
        <v>916</v>
      </c>
      <c r="E373" s="169" t="s">
        <v>2260</v>
      </c>
      <c r="F373" s="94" t="s">
        <v>1535</v>
      </c>
      <c r="G373" s="94">
        <v>594</v>
      </c>
      <c r="H373" s="98" t="s">
        <v>458</v>
      </c>
      <c r="I373" s="94" t="s">
        <v>1749</v>
      </c>
      <c r="J373" s="94">
        <v>1800</v>
      </c>
      <c r="K373" s="94">
        <f t="shared" si="7"/>
        <v>0.33</v>
      </c>
      <c r="L373" s="94">
        <v>0</v>
      </c>
      <c r="M373" s="94">
        <v>26</v>
      </c>
      <c r="N373" s="94">
        <v>0.1</v>
      </c>
      <c r="O373" s="94">
        <v>0</v>
      </c>
      <c r="P373" s="94">
        <v>2.4</v>
      </c>
      <c r="Q373" s="94">
        <v>0</v>
      </c>
      <c r="R373" s="94">
        <v>0</v>
      </c>
      <c r="S373" s="94" t="s">
        <v>1795</v>
      </c>
      <c r="T373" s="169" t="s">
        <v>1343</v>
      </c>
      <c r="U373" s="194"/>
      <c r="V373" s="194"/>
      <c r="W373" s="194"/>
      <c r="X373" s="194"/>
      <c r="Y373" s="194"/>
    </row>
    <row r="374" spans="1:25" ht="14.25" customHeight="1" x14ac:dyDescent="0.2">
      <c r="A374" s="157" t="s">
        <v>1990</v>
      </c>
      <c r="B374" s="94" t="s">
        <v>915</v>
      </c>
      <c r="E374" s="94" t="s">
        <v>2261</v>
      </c>
      <c r="F374" s="94" t="s">
        <v>1535</v>
      </c>
      <c r="G374" s="94">
        <v>864</v>
      </c>
      <c r="H374" s="98" t="s">
        <v>458</v>
      </c>
      <c r="I374" s="94" t="s">
        <v>1750</v>
      </c>
      <c r="J374" s="94">
        <v>1000</v>
      </c>
      <c r="K374" s="94">
        <f t="shared" si="7"/>
        <v>0.86</v>
      </c>
      <c r="L374" s="94">
        <v>0</v>
      </c>
      <c r="M374" s="94">
        <v>72</v>
      </c>
      <c r="N374" s="94">
        <v>0</v>
      </c>
      <c r="O374" s="94">
        <v>0</v>
      </c>
      <c r="P374" s="94">
        <v>18.600000000000001</v>
      </c>
      <c r="Q374" s="94">
        <v>0</v>
      </c>
      <c r="R374" s="94">
        <v>0</v>
      </c>
      <c r="S374" s="94" t="s">
        <v>1796</v>
      </c>
      <c r="T374" s="94" t="s">
        <v>1344</v>
      </c>
      <c r="U374" s="194"/>
      <c r="V374" s="194"/>
      <c r="W374" s="194"/>
      <c r="X374" s="194"/>
      <c r="Y374" s="194"/>
    </row>
    <row r="375" spans="1:25" ht="14.25" customHeight="1" x14ac:dyDescent="0.2">
      <c r="A375" s="157" t="s">
        <v>1991</v>
      </c>
      <c r="B375" s="94" t="s">
        <v>917</v>
      </c>
      <c r="D375" s="94"/>
      <c r="E375" s="169" t="s">
        <v>1345</v>
      </c>
      <c r="F375" s="94" t="s">
        <v>1536</v>
      </c>
      <c r="G375" s="94">
        <v>486</v>
      </c>
      <c r="H375" s="98" t="s">
        <v>458</v>
      </c>
      <c r="I375" s="94" t="s">
        <v>1748</v>
      </c>
      <c r="J375" s="94">
        <v>500</v>
      </c>
      <c r="K375" s="94">
        <f t="shared" si="7"/>
        <v>0.97</v>
      </c>
      <c r="L375" s="94">
        <v>0</v>
      </c>
      <c r="M375" s="94">
        <v>22</v>
      </c>
      <c r="N375" s="94">
        <v>0.1</v>
      </c>
      <c r="O375" s="94">
        <v>0</v>
      </c>
      <c r="P375" s="94">
        <v>1.2</v>
      </c>
      <c r="Q375" s="94">
        <v>0</v>
      </c>
      <c r="R375" s="94">
        <v>0</v>
      </c>
      <c r="S375" s="94" t="s">
        <v>1795</v>
      </c>
      <c r="T375" s="169" t="s">
        <v>1345</v>
      </c>
      <c r="U375" s="194"/>
      <c r="V375" s="194"/>
      <c r="W375" s="194"/>
      <c r="X375" s="194"/>
      <c r="Y375" s="194"/>
    </row>
    <row r="376" spans="1:25" ht="14.25" customHeight="1" x14ac:dyDescent="0.2">
      <c r="A376" s="157" t="s">
        <v>1992</v>
      </c>
      <c r="B376" s="94" t="s">
        <v>917</v>
      </c>
      <c r="D376" s="94"/>
      <c r="E376" s="169" t="s">
        <v>1346</v>
      </c>
      <c r="F376" s="94" t="s">
        <v>1536</v>
      </c>
      <c r="G376" s="94">
        <v>486</v>
      </c>
      <c r="H376" s="98" t="s">
        <v>458</v>
      </c>
      <c r="I376" s="94" t="s">
        <v>1748</v>
      </c>
      <c r="J376" s="94">
        <v>500</v>
      </c>
      <c r="K376" s="94">
        <f t="shared" si="7"/>
        <v>0.97</v>
      </c>
      <c r="L376" s="94">
        <v>0</v>
      </c>
      <c r="M376" s="94">
        <v>22</v>
      </c>
      <c r="N376" s="94">
        <v>0.1</v>
      </c>
      <c r="O376" s="94">
        <v>0</v>
      </c>
      <c r="P376" s="94">
        <v>1.2</v>
      </c>
      <c r="Q376" s="94">
        <v>0</v>
      </c>
      <c r="R376" s="94">
        <v>0</v>
      </c>
      <c r="S376" s="94" t="s">
        <v>1795</v>
      </c>
      <c r="T376" s="169" t="s">
        <v>1346</v>
      </c>
      <c r="U376" s="194"/>
      <c r="V376" s="194"/>
      <c r="W376" s="194"/>
      <c r="X376" s="194"/>
      <c r="Y376" s="194"/>
    </row>
    <row r="377" spans="1:25" ht="14.25" customHeight="1" x14ac:dyDescent="0.2">
      <c r="A377" s="159" t="s">
        <v>1993</v>
      </c>
      <c r="B377" s="158" t="s">
        <v>918</v>
      </c>
      <c r="C377" s="95"/>
      <c r="D377" s="159" t="s">
        <v>919</v>
      </c>
      <c r="E377" s="96" t="s">
        <v>1347</v>
      </c>
      <c r="F377" s="158" t="s">
        <v>1533</v>
      </c>
      <c r="G377" s="94">
        <v>324</v>
      </c>
      <c r="H377" s="98" t="s">
        <v>458</v>
      </c>
      <c r="I377" s="158" t="s">
        <v>1751</v>
      </c>
      <c r="J377" s="163">
        <v>360</v>
      </c>
      <c r="K377" s="94">
        <f t="shared" si="7"/>
        <v>0.9</v>
      </c>
      <c r="L377" s="94">
        <v>0</v>
      </c>
      <c r="M377" s="94">
        <v>63</v>
      </c>
      <c r="N377" s="94">
        <v>4.2</v>
      </c>
      <c r="O377" s="94">
        <v>0</v>
      </c>
      <c r="P377" s="94">
        <v>12</v>
      </c>
      <c r="Q377" s="94">
        <v>0.3</v>
      </c>
      <c r="R377" s="94">
        <v>8.3000000000000007</v>
      </c>
      <c r="S377" s="94" t="s">
        <v>1796</v>
      </c>
      <c r="T377" s="96" t="s">
        <v>1347</v>
      </c>
      <c r="U377" s="194"/>
      <c r="V377" s="194"/>
      <c r="W377" s="194"/>
      <c r="X377" s="194"/>
      <c r="Y377" s="194"/>
    </row>
    <row r="378" spans="1:25" ht="14.25" customHeight="1" x14ac:dyDescent="0.2">
      <c r="A378" s="159" t="s">
        <v>1994</v>
      </c>
      <c r="B378" s="158" t="s">
        <v>509</v>
      </c>
      <c r="C378" s="95" t="s">
        <v>534</v>
      </c>
      <c r="D378" s="159" t="s">
        <v>920</v>
      </c>
      <c r="E378" s="96" t="s">
        <v>1348</v>
      </c>
      <c r="F378" s="158" t="s">
        <v>1533</v>
      </c>
      <c r="G378" s="94">
        <v>972</v>
      </c>
      <c r="H378" s="98" t="s">
        <v>458</v>
      </c>
      <c r="I378" s="158" t="s">
        <v>471</v>
      </c>
      <c r="J378" s="163">
        <v>1800</v>
      </c>
      <c r="K378" s="94">
        <f t="shared" si="7"/>
        <v>0.54</v>
      </c>
      <c r="L378" s="94">
        <v>0</v>
      </c>
      <c r="M378" s="94">
        <v>40</v>
      </c>
      <c r="N378" s="94">
        <v>2.9</v>
      </c>
      <c r="O378" s="94">
        <v>0</v>
      </c>
      <c r="P378" s="94">
        <v>7</v>
      </c>
      <c r="Q378" s="94">
        <v>0</v>
      </c>
      <c r="R378" s="94">
        <v>14.4</v>
      </c>
      <c r="S378" s="94" t="s">
        <v>1796</v>
      </c>
      <c r="T378" s="96" t="s">
        <v>1348</v>
      </c>
      <c r="U378" s="194"/>
      <c r="V378" s="194"/>
      <c r="W378" s="194"/>
      <c r="X378" s="194"/>
      <c r="Y378" s="194"/>
    </row>
    <row r="379" spans="1:25" ht="14.25" customHeight="1" x14ac:dyDescent="0.2">
      <c r="A379" s="159" t="s">
        <v>1995</v>
      </c>
      <c r="B379" s="158" t="s">
        <v>921</v>
      </c>
      <c r="C379" s="95" t="s">
        <v>534</v>
      </c>
      <c r="D379" s="159" t="s">
        <v>922</v>
      </c>
      <c r="E379" s="96" t="s">
        <v>2262</v>
      </c>
      <c r="F379" s="158" t="s">
        <v>1537</v>
      </c>
      <c r="G379" s="94">
        <v>1782</v>
      </c>
      <c r="H379" s="98" t="s">
        <v>1554</v>
      </c>
      <c r="I379" s="158" t="s">
        <v>463</v>
      </c>
      <c r="J379" s="163">
        <v>1000</v>
      </c>
      <c r="K379" s="94">
        <f t="shared" si="7"/>
        <v>1.78</v>
      </c>
      <c r="L379" s="94">
        <v>0</v>
      </c>
      <c r="M379" s="94">
        <v>227</v>
      </c>
      <c r="N379" s="94">
        <v>25.1</v>
      </c>
      <c r="O379" s="94">
        <v>0.7</v>
      </c>
      <c r="P379" s="94">
        <v>30</v>
      </c>
      <c r="Q379" s="94">
        <v>0.5</v>
      </c>
      <c r="R379" s="94">
        <v>44</v>
      </c>
      <c r="S379" s="94" t="s">
        <v>1796</v>
      </c>
      <c r="T379" s="96" t="s">
        <v>1349</v>
      </c>
      <c r="U379" s="194"/>
      <c r="V379" s="194"/>
      <c r="W379" s="194"/>
      <c r="X379" s="194"/>
      <c r="Y379" s="194"/>
    </row>
    <row r="380" spans="1:25" ht="14.25" customHeight="1" x14ac:dyDescent="0.2">
      <c r="A380" s="159" t="s">
        <v>1996</v>
      </c>
      <c r="B380" s="158" t="s">
        <v>73</v>
      </c>
      <c r="C380" s="95" t="s">
        <v>534</v>
      </c>
      <c r="D380" s="159" t="s">
        <v>923</v>
      </c>
      <c r="E380" s="96" t="s">
        <v>2263</v>
      </c>
      <c r="F380" s="158" t="s">
        <v>1537</v>
      </c>
      <c r="G380" s="94">
        <v>1706</v>
      </c>
      <c r="H380" s="98" t="s">
        <v>1554</v>
      </c>
      <c r="I380" s="158" t="s">
        <v>463</v>
      </c>
      <c r="J380" s="163">
        <v>1000</v>
      </c>
      <c r="K380" s="94">
        <f t="shared" si="7"/>
        <v>1.7</v>
      </c>
      <c r="L380" s="94">
        <v>0</v>
      </c>
      <c r="M380" s="94">
        <v>220</v>
      </c>
      <c r="N380" s="94">
        <v>8.1999999999999993</v>
      </c>
      <c r="O380" s="94">
        <v>5.2</v>
      </c>
      <c r="P380" s="94">
        <v>37.299999999999997</v>
      </c>
      <c r="Q380" s="94">
        <v>0</v>
      </c>
      <c r="R380" s="94">
        <v>48.3</v>
      </c>
      <c r="S380" s="94" t="s">
        <v>1796</v>
      </c>
      <c r="T380" s="96" t="s">
        <v>1350</v>
      </c>
      <c r="U380" s="194"/>
      <c r="V380" s="194"/>
      <c r="W380" s="194"/>
      <c r="X380" s="194"/>
      <c r="Y380" s="194"/>
    </row>
    <row r="381" spans="1:25" ht="14.25" customHeight="1" x14ac:dyDescent="0.2">
      <c r="A381" s="159" t="s">
        <v>1997</v>
      </c>
      <c r="B381" s="158" t="s">
        <v>74</v>
      </c>
      <c r="C381" s="95"/>
      <c r="D381" s="159" t="s">
        <v>924</v>
      </c>
      <c r="E381" s="96" t="s">
        <v>2264</v>
      </c>
      <c r="F381" s="158" t="s">
        <v>1528</v>
      </c>
      <c r="G381" s="94">
        <v>286</v>
      </c>
      <c r="H381" s="98" t="s">
        <v>458</v>
      </c>
      <c r="I381" s="158" t="s">
        <v>1752</v>
      </c>
      <c r="J381" s="163">
        <v>145</v>
      </c>
      <c r="K381" s="94">
        <f t="shared" si="7"/>
        <v>1.97</v>
      </c>
      <c r="L381" s="94">
        <v>0</v>
      </c>
      <c r="M381" s="94">
        <v>107</v>
      </c>
      <c r="N381" s="94">
        <v>7.7</v>
      </c>
      <c r="O381" s="94">
        <v>0.3</v>
      </c>
      <c r="P381" s="94">
        <v>18.3</v>
      </c>
      <c r="Q381" s="94">
        <v>0.2</v>
      </c>
      <c r="R381" s="94">
        <v>11.4</v>
      </c>
      <c r="S381" s="94" t="s">
        <v>1795</v>
      </c>
      <c r="T381" s="96" t="s">
        <v>1351</v>
      </c>
      <c r="U381" s="194"/>
      <c r="V381" s="194"/>
      <c r="W381" s="194"/>
      <c r="X381" s="194"/>
      <c r="Y381" s="194"/>
    </row>
    <row r="382" spans="1:25" ht="14.25" customHeight="1" x14ac:dyDescent="0.2">
      <c r="A382" s="159" t="s">
        <v>1998</v>
      </c>
      <c r="B382" s="158" t="s">
        <v>404</v>
      </c>
      <c r="C382" s="95" t="s">
        <v>534</v>
      </c>
      <c r="D382" s="159" t="s">
        <v>925</v>
      </c>
      <c r="E382" s="96" t="s">
        <v>1352</v>
      </c>
      <c r="F382" s="158" t="s">
        <v>1538</v>
      </c>
      <c r="G382" s="94">
        <v>1080</v>
      </c>
      <c r="H382" s="98" t="s">
        <v>452</v>
      </c>
      <c r="I382" s="158" t="s">
        <v>1753</v>
      </c>
      <c r="J382" s="163">
        <v>3000</v>
      </c>
      <c r="K382" s="94">
        <f t="shared" si="7"/>
        <v>0.36</v>
      </c>
      <c r="L382" s="94">
        <v>0</v>
      </c>
      <c r="M382" s="94">
        <v>41</v>
      </c>
      <c r="N382" s="94">
        <v>1.9</v>
      </c>
      <c r="O382" s="94">
        <v>0.1</v>
      </c>
      <c r="P382" s="94">
        <v>9.9</v>
      </c>
      <c r="Q382" s="94">
        <v>1.8</v>
      </c>
      <c r="R382" s="94">
        <v>0</v>
      </c>
      <c r="S382" s="94" t="s">
        <v>1795</v>
      </c>
      <c r="T382" s="96" t="s">
        <v>1352</v>
      </c>
      <c r="U382" s="194"/>
      <c r="V382" s="194"/>
      <c r="W382" s="194"/>
      <c r="X382" s="194"/>
      <c r="Y382" s="194"/>
    </row>
    <row r="383" spans="1:25" ht="14.25" customHeight="1" x14ac:dyDescent="0.2">
      <c r="A383" s="159" t="s">
        <v>1999</v>
      </c>
      <c r="B383" s="158" t="s">
        <v>405</v>
      </c>
      <c r="C383" s="95" t="s">
        <v>926</v>
      </c>
      <c r="D383" s="159" t="s">
        <v>927</v>
      </c>
      <c r="E383" s="96" t="s">
        <v>1353</v>
      </c>
      <c r="F383" s="158" t="s">
        <v>1539</v>
      </c>
      <c r="G383" s="94">
        <v>378</v>
      </c>
      <c r="H383" s="98" t="s">
        <v>458</v>
      </c>
      <c r="I383" s="158" t="s">
        <v>1754</v>
      </c>
      <c r="J383" s="163">
        <v>1070</v>
      </c>
      <c r="K383" s="94">
        <f t="shared" si="7"/>
        <v>0.35</v>
      </c>
      <c r="L383" s="94">
        <v>0</v>
      </c>
      <c r="M383" s="94">
        <v>119</v>
      </c>
      <c r="N383" s="94">
        <v>1.7</v>
      </c>
      <c r="O383" s="94">
        <v>0</v>
      </c>
      <c r="P383" s="94">
        <v>27.4</v>
      </c>
      <c r="Q383" s="94">
        <v>1.8</v>
      </c>
      <c r="R383" s="94">
        <v>3.3</v>
      </c>
      <c r="S383" s="94" t="s">
        <v>1795</v>
      </c>
      <c r="T383" s="96" t="s">
        <v>1353</v>
      </c>
      <c r="U383" s="194"/>
      <c r="V383" s="194"/>
      <c r="W383" s="194"/>
      <c r="X383" s="194"/>
      <c r="Y383" s="194"/>
    </row>
    <row r="384" spans="1:25" ht="14.25" customHeight="1" x14ac:dyDescent="0.2">
      <c r="A384" s="159" t="s">
        <v>2000</v>
      </c>
      <c r="B384" s="158" t="s">
        <v>406</v>
      </c>
      <c r="C384" s="95"/>
      <c r="D384" s="159" t="s">
        <v>928</v>
      </c>
      <c r="E384" s="96" t="s">
        <v>2265</v>
      </c>
      <c r="F384" s="158" t="s">
        <v>1538</v>
      </c>
      <c r="G384" s="94">
        <v>470</v>
      </c>
      <c r="H384" s="98" t="s">
        <v>458</v>
      </c>
      <c r="I384" s="158" t="s">
        <v>1755</v>
      </c>
      <c r="J384" s="163">
        <v>490</v>
      </c>
      <c r="K384" s="94">
        <f t="shared" si="7"/>
        <v>0.95</v>
      </c>
      <c r="L384" s="94">
        <v>0</v>
      </c>
      <c r="M384" s="94">
        <v>115</v>
      </c>
      <c r="N384" s="94">
        <v>1.8</v>
      </c>
      <c r="O384" s="94">
        <v>0.1</v>
      </c>
      <c r="P384" s="94">
        <v>26.3</v>
      </c>
      <c r="Q384" s="94">
        <v>1.9</v>
      </c>
      <c r="R384" s="94">
        <v>3</v>
      </c>
      <c r="S384" s="94" t="s">
        <v>1795</v>
      </c>
      <c r="T384" s="96" t="s">
        <v>1354</v>
      </c>
      <c r="U384" s="194"/>
      <c r="V384" s="194"/>
      <c r="W384" s="194"/>
      <c r="X384" s="194"/>
      <c r="Y384" s="194"/>
    </row>
    <row r="385" spans="1:25" ht="14.25" customHeight="1" x14ac:dyDescent="0.2">
      <c r="A385" s="159" t="s">
        <v>2001</v>
      </c>
      <c r="B385" s="158" t="s">
        <v>75</v>
      </c>
      <c r="C385" s="95"/>
      <c r="D385" s="159" t="s">
        <v>929</v>
      </c>
      <c r="E385" s="96" t="s">
        <v>2266</v>
      </c>
      <c r="F385" s="158" t="s">
        <v>1537</v>
      </c>
      <c r="G385" s="94">
        <v>432</v>
      </c>
      <c r="H385" s="98" t="s">
        <v>458</v>
      </c>
      <c r="I385" s="158" t="s">
        <v>1599</v>
      </c>
      <c r="J385" s="163">
        <v>1000</v>
      </c>
      <c r="K385" s="94">
        <f t="shared" si="7"/>
        <v>0.43</v>
      </c>
      <c r="L385" s="94">
        <v>0</v>
      </c>
      <c r="M385" s="94">
        <v>213</v>
      </c>
      <c r="N385" s="94">
        <v>2.6</v>
      </c>
      <c r="O385" s="94">
        <v>16.399999999999999</v>
      </c>
      <c r="P385" s="94">
        <v>12.9</v>
      </c>
      <c r="Q385" s="94">
        <v>0.3</v>
      </c>
      <c r="R385" s="94">
        <v>4.4000000000000004</v>
      </c>
      <c r="S385" s="94" t="s">
        <v>1796</v>
      </c>
      <c r="T385" s="96" t="s">
        <v>1355</v>
      </c>
      <c r="U385" s="194"/>
      <c r="V385" s="194"/>
      <c r="W385" s="194"/>
      <c r="X385" s="194"/>
      <c r="Y385" s="194"/>
    </row>
    <row r="386" spans="1:25" ht="14.25" customHeight="1" x14ac:dyDescent="0.2">
      <c r="A386" s="159" t="s">
        <v>2002</v>
      </c>
      <c r="B386" s="158" t="s">
        <v>481</v>
      </c>
      <c r="C386" s="95"/>
      <c r="D386" s="159" t="s">
        <v>930</v>
      </c>
      <c r="E386" s="96" t="s">
        <v>2267</v>
      </c>
      <c r="F386" s="158" t="s">
        <v>1537</v>
      </c>
      <c r="G386" s="94">
        <v>572</v>
      </c>
      <c r="H386" s="98" t="s">
        <v>458</v>
      </c>
      <c r="I386" s="158" t="s">
        <v>1599</v>
      </c>
      <c r="J386" s="163">
        <v>1000</v>
      </c>
      <c r="K386" s="94">
        <f t="shared" si="7"/>
        <v>0.56999999999999995</v>
      </c>
      <c r="L386" s="94">
        <v>0</v>
      </c>
      <c r="M386" s="94">
        <v>328</v>
      </c>
      <c r="N386" s="94">
        <v>1.8</v>
      </c>
      <c r="O386" s="94">
        <v>29.3</v>
      </c>
      <c r="P386" s="94">
        <v>13.5</v>
      </c>
      <c r="Q386" s="94">
        <v>0.3</v>
      </c>
      <c r="R386" s="94">
        <v>4.8</v>
      </c>
      <c r="S386" s="94" t="s">
        <v>1796</v>
      </c>
      <c r="T386" s="96" t="s">
        <v>1356</v>
      </c>
      <c r="U386" s="194"/>
      <c r="V386" s="194"/>
      <c r="W386" s="194"/>
      <c r="X386" s="194"/>
      <c r="Y386" s="194"/>
    </row>
    <row r="387" spans="1:25" ht="14.25" customHeight="1" x14ac:dyDescent="0.2">
      <c r="A387" s="159" t="s">
        <v>2003</v>
      </c>
      <c r="B387" s="158" t="s">
        <v>931</v>
      </c>
      <c r="C387" s="95"/>
      <c r="D387" s="159" t="s">
        <v>932</v>
      </c>
      <c r="E387" s="96" t="s">
        <v>1357</v>
      </c>
      <c r="F387" s="158" t="s">
        <v>1537</v>
      </c>
      <c r="G387" s="94">
        <v>313</v>
      </c>
      <c r="H387" s="98" t="s">
        <v>458</v>
      </c>
      <c r="I387" s="158" t="s">
        <v>1599</v>
      </c>
      <c r="J387" s="163">
        <v>1000</v>
      </c>
      <c r="K387" s="94">
        <f t="shared" si="7"/>
        <v>0.31</v>
      </c>
      <c r="L387" s="94">
        <v>0</v>
      </c>
      <c r="M387" s="94">
        <v>224</v>
      </c>
      <c r="N387" s="94">
        <v>0.3</v>
      </c>
      <c r="O387" s="94">
        <v>20.2</v>
      </c>
      <c r="P387" s="94">
        <v>9.4</v>
      </c>
      <c r="Q387" s="94">
        <v>0.4</v>
      </c>
      <c r="R387" s="94">
        <v>4.5</v>
      </c>
      <c r="S387" s="94" t="s">
        <v>1796</v>
      </c>
      <c r="T387" s="96" t="s">
        <v>1357</v>
      </c>
      <c r="U387" s="194"/>
      <c r="V387" s="194"/>
      <c r="W387" s="194"/>
      <c r="X387" s="194"/>
      <c r="Y387" s="194"/>
    </row>
    <row r="388" spans="1:25" ht="14.25" customHeight="1" x14ac:dyDescent="0.2">
      <c r="A388" s="159" t="s">
        <v>2004</v>
      </c>
      <c r="B388" s="158" t="s">
        <v>407</v>
      </c>
      <c r="C388" s="95" t="s">
        <v>926</v>
      </c>
      <c r="D388" s="159" t="s">
        <v>933</v>
      </c>
      <c r="E388" s="96" t="s">
        <v>2268</v>
      </c>
      <c r="F388" s="158" t="s">
        <v>1540</v>
      </c>
      <c r="G388" s="94">
        <v>378</v>
      </c>
      <c r="H388" s="98" t="s">
        <v>458</v>
      </c>
      <c r="I388" s="158" t="s">
        <v>463</v>
      </c>
      <c r="J388" s="163">
        <v>1000</v>
      </c>
      <c r="K388" s="94">
        <f t="shared" si="7"/>
        <v>0.37</v>
      </c>
      <c r="L388" s="94">
        <v>0</v>
      </c>
      <c r="M388" s="94">
        <v>703</v>
      </c>
      <c r="N388" s="94">
        <v>1.5</v>
      </c>
      <c r="O388" s="94">
        <v>75.3</v>
      </c>
      <c r="P388" s="94">
        <v>4.5</v>
      </c>
      <c r="Q388" s="94">
        <v>0</v>
      </c>
      <c r="R388" s="94">
        <v>1.8</v>
      </c>
      <c r="S388" s="94" t="s">
        <v>1795</v>
      </c>
      <c r="T388" s="96" t="s">
        <v>1358</v>
      </c>
      <c r="U388" s="194"/>
      <c r="V388" s="194"/>
      <c r="W388" s="194"/>
      <c r="X388" s="194"/>
      <c r="Y388" s="194"/>
    </row>
    <row r="389" spans="1:25" ht="14.25" customHeight="1" x14ac:dyDescent="0.2">
      <c r="A389" s="159" t="s">
        <v>2005</v>
      </c>
      <c r="B389" s="158" t="s">
        <v>494</v>
      </c>
      <c r="C389" s="95" t="s">
        <v>926</v>
      </c>
      <c r="D389" s="159" t="s">
        <v>934</v>
      </c>
      <c r="E389" s="96" t="s">
        <v>2269</v>
      </c>
      <c r="F389" s="158" t="s">
        <v>1541</v>
      </c>
      <c r="G389" s="94">
        <v>216</v>
      </c>
      <c r="H389" s="98" t="s">
        <v>1554</v>
      </c>
      <c r="I389" s="158" t="s">
        <v>463</v>
      </c>
      <c r="J389" s="163">
        <v>1000</v>
      </c>
      <c r="K389" s="94">
        <f t="shared" si="7"/>
        <v>0.21</v>
      </c>
      <c r="L389" s="94">
        <v>0</v>
      </c>
      <c r="M389" s="94">
        <v>192</v>
      </c>
      <c r="N389" s="94">
        <v>12.5</v>
      </c>
      <c r="O389" s="94">
        <v>6</v>
      </c>
      <c r="P389" s="94">
        <v>21.9</v>
      </c>
      <c r="Q389" s="94">
        <v>4.9000000000000004</v>
      </c>
      <c r="R389" s="94">
        <v>12.4</v>
      </c>
      <c r="S389" s="94" t="s">
        <v>1795</v>
      </c>
      <c r="T389" s="96" t="s">
        <v>1359</v>
      </c>
      <c r="U389" s="194"/>
      <c r="V389" s="194"/>
      <c r="W389" s="194"/>
      <c r="X389" s="194"/>
      <c r="Y389" s="194"/>
    </row>
    <row r="390" spans="1:25" ht="14.25" customHeight="1" x14ac:dyDescent="0.2">
      <c r="A390" s="159" t="s">
        <v>2006</v>
      </c>
      <c r="B390" s="158" t="s">
        <v>408</v>
      </c>
      <c r="C390" s="95" t="s">
        <v>926</v>
      </c>
      <c r="D390" s="159"/>
      <c r="E390" s="96" t="s">
        <v>2270</v>
      </c>
      <c r="F390" s="158" t="s">
        <v>1542</v>
      </c>
      <c r="G390" s="94">
        <v>270</v>
      </c>
      <c r="H390" s="98" t="s">
        <v>1554</v>
      </c>
      <c r="I390" s="158" t="s">
        <v>463</v>
      </c>
      <c r="J390" s="163">
        <v>1000</v>
      </c>
      <c r="K390" s="94">
        <f t="shared" si="7"/>
        <v>0.27</v>
      </c>
      <c r="L390" s="94">
        <v>0</v>
      </c>
      <c r="M390" s="94">
        <v>186</v>
      </c>
      <c r="N390" s="94">
        <v>13.1</v>
      </c>
      <c r="O390" s="94">
        <v>5.5</v>
      </c>
      <c r="P390" s="94">
        <v>21.1</v>
      </c>
      <c r="Q390" s="94">
        <v>4.0999999999999996</v>
      </c>
      <c r="R390" s="94">
        <v>13</v>
      </c>
      <c r="S390" s="94" t="s">
        <v>1795</v>
      </c>
      <c r="T390" s="96" t="s">
        <v>1360</v>
      </c>
      <c r="U390" s="194"/>
      <c r="V390" s="194"/>
      <c r="W390" s="194"/>
      <c r="X390" s="194"/>
      <c r="Y390" s="194"/>
    </row>
    <row r="391" spans="1:25" ht="14.25" customHeight="1" x14ac:dyDescent="0.2">
      <c r="A391" s="159" t="s">
        <v>2007</v>
      </c>
      <c r="B391" s="158" t="s">
        <v>935</v>
      </c>
      <c r="C391" s="95"/>
      <c r="D391" s="159" t="s">
        <v>936</v>
      </c>
      <c r="E391" s="96" t="s">
        <v>2271</v>
      </c>
      <c r="F391" s="158" t="s">
        <v>1543</v>
      </c>
      <c r="G391" s="94">
        <v>756</v>
      </c>
      <c r="H391" s="98" t="s">
        <v>1554</v>
      </c>
      <c r="I391" s="158" t="s">
        <v>463</v>
      </c>
      <c r="J391" s="163">
        <v>1000</v>
      </c>
      <c r="K391" s="94">
        <f t="shared" si="7"/>
        <v>0.75</v>
      </c>
      <c r="L391" s="94">
        <v>0</v>
      </c>
      <c r="M391" s="94">
        <v>538</v>
      </c>
      <c r="N391" s="94">
        <v>5.6</v>
      </c>
      <c r="O391" s="94">
        <v>39.5</v>
      </c>
      <c r="P391" s="94">
        <v>40.1</v>
      </c>
      <c r="Q391" s="94">
        <v>3.25</v>
      </c>
      <c r="R391" s="94">
        <v>11.2</v>
      </c>
      <c r="S391" s="94" t="s">
        <v>1796</v>
      </c>
      <c r="T391" s="96" t="s">
        <v>1361</v>
      </c>
      <c r="U391" s="194"/>
      <c r="V391" s="194"/>
      <c r="W391" s="194"/>
      <c r="X391" s="194"/>
      <c r="Y391" s="194"/>
    </row>
    <row r="392" spans="1:25" ht="14.25" customHeight="1" x14ac:dyDescent="0.2">
      <c r="A392" s="159" t="s">
        <v>2008</v>
      </c>
      <c r="B392" s="158" t="s">
        <v>479</v>
      </c>
      <c r="C392" s="95"/>
      <c r="D392" s="159" t="s">
        <v>937</v>
      </c>
      <c r="E392" s="96" t="s">
        <v>2272</v>
      </c>
      <c r="F392" s="158" t="s">
        <v>1544</v>
      </c>
      <c r="G392" s="94">
        <v>333</v>
      </c>
      <c r="H392" s="98" t="s">
        <v>1554</v>
      </c>
      <c r="I392" s="158" t="s">
        <v>1595</v>
      </c>
      <c r="J392" s="163">
        <v>300</v>
      </c>
      <c r="K392" s="94">
        <f t="shared" si="7"/>
        <v>1.1100000000000001</v>
      </c>
      <c r="L392" s="94">
        <v>0</v>
      </c>
      <c r="M392" s="94">
        <v>436</v>
      </c>
      <c r="N392" s="94">
        <v>33</v>
      </c>
      <c r="O392" s="94">
        <v>14.3</v>
      </c>
      <c r="P392" s="94">
        <v>43.7</v>
      </c>
      <c r="Q392" s="94">
        <v>0</v>
      </c>
      <c r="R392" s="94">
        <v>0.1</v>
      </c>
      <c r="S392" s="94" t="s">
        <v>1795</v>
      </c>
      <c r="T392" s="96" t="s">
        <v>1362</v>
      </c>
      <c r="U392" s="194"/>
      <c r="V392" s="194"/>
      <c r="W392" s="194"/>
      <c r="X392" s="194"/>
      <c r="Y392" s="194"/>
    </row>
    <row r="393" spans="1:25" ht="14.25" customHeight="1" x14ac:dyDescent="0.2">
      <c r="A393" s="159" t="s">
        <v>2009</v>
      </c>
      <c r="B393" s="158" t="s">
        <v>409</v>
      </c>
      <c r="C393" s="95"/>
      <c r="D393" s="159" t="s">
        <v>938</v>
      </c>
      <c r="E393" s="96" t="s">
        <v>1363</v>
      </c>
      <c r="F393" s="158" t="s">
        <v>1544</v>
      </c>
      <c r="G393" s="94">
        <v>1574</v>
      </c>
      <c r="H393" s="98" t="s">
        <v>452</v>
      </c>
      <c r="I393" s="158" t="s">
        <v>1738</v>
      </c>
      <c r="J393" s="163">
        <v>400</v>
      </c>
      <c r="K393" s="94">
        <f t="shared" si="7"/>
        <v>3.93</v>
      </c>
      <c r="L393" s="94">
        <v>0</v>
      </c>
      <c r="M393" s="94">
        <v>415</v>
      </c>
      <c r="N393" s="94">
        <v>13</v>
      </c>
      <c r="O393" s="94">
        <v>12.2</v>
      </c>
      <c r="P393" s="94">
        <v>63.3</v>
      </c>
      <c r="Q393" s="94">
        <v>36.9</v>
      </c>
      <c r="R393" s="94">
        <v>0.1</v>
      </c>
      <c r="S393" s="94" t="s">
        <v>1795</v>
      </c>
      <c r="T393" s="96" t="s">
        <v>1363</v>
      </c>
      <c r="U393" s="194"/>
      <c r="V393" s="194"/>
      <c r="W393" s="194"/>
      <c r="X393" s="194"/>
      <c r="Y393" s="194"/>
    </row>
    <row r="394" spans="1:25" ht="14.25" customHeight="1" x14ac:dyDescent="0.2">
      <c r="A394" s="159" t="s">
        <v>2010</v>
      </c>
      <c r="B394" s="158" t="s">
        <v>410</v>
      </c>
      <c r="C394" s="95"/>
      <c r="D394" s="159" t="s">
        <v>939</v>
      </c>
      <c r="E394" s="96" t="s">
        <v>1364</v>
      </c>
      <c r="F394" s="158" t="s">
        <v>1425</v>
      </c>
      <c r="G394" s="94">
        <v>886</v>
      </c>
      <c r="H394" s="98" t="s">
        <v>458</v>
      </c>
      <c r="I394" s="158" t="s">
        <v>1756</v>
      </c>
      <c r="J394" s="163">
        <v>210</v>
      </c>
      <c r="K394" s="94">
        <f t="shared" si="7"/>
        <v>4.21</v>
      </c>
      <c r="L394" s="94">
        <v>0</v>
      </c>
      <c r="M394" s="94">
        <v>364</v>
      </c>
      <c r="N394" s="94">
        <v>11</v>
      </c>
      <c r="O394" s="94">
        <v>6</v>
      </c>
      <c r="P394" s="94">
        <v>66.599999999999994</v>
      </c>
      <c r="Q394" s="94">
        <v>0</v>
      </c>
      <c r="R394" s="94">
        <v>0.2</v>
      </c>
      <c r="S394" s="94" t="s">
        <v>1795</v>
      </c>
      <c r="T394" s="96" t="s">
        <v>1364</v>
      </c>
      <c r="U394" s="194"/>
      <c r="V394" s="194"/>
      <c r="W394" s="194"/>
      <c r="X394" s="194"/>
      <c r="Y394" s="194"/>
    </row>
    <row r="395" spans="1:25" ht="14.25" customHeight="1" x14ac:dyDescent="0.2">
      <c r="A395" s="159" t="s">
        <v>2011</v>
      </c>
      <c r="B395" s="158" t="s">
        <v>411</v>
      </c>
      <c r="C395" s="95" t="s">
        <v>926</v>
      </c>
      <c r="D395" s="159"/>
      <c r="E395" s="96" t="s">
        <v>1365</v>
      </c>
      <c r="F395" s="158" t="s">
        <v>1425</v>
      </c>
      <c r="G395" s="94">
        <v>1976</v>
      </c>
      <c r="H395" s="98" t="s">
        <v>458</v>
      </c>
      <c r="I395" s="158" t="s">
        <v>1757</v>
      </c>
      <c r="J395" s="163">
        <v>420</v>
      </c>
      <c r="K395" s="94">
        <f t="shared" si="7"/>
        <v>4.7</v>
      </c>
      <c r="L395" s="94">
        <v>0</v>
      </c>
      <c r="M395" s="94">
        <v>378</v>
      </c>
      <c r="N395" s="94">
        <v>10.1</v>
      </c>
      <c r="O395" s="94">
        <v>6.4</v>
      </c>
      <c r="P395" s="94">
        <v>70.099999999999994</v>
      </c>
      <c r="Q395" s="94">
        <v>0</v>
      </c>
      <c r="R395" s="94">
        <v>0</v>
      </c>
      <c r="S395" s="94" t="s">
        <v>1795</v>
      </c>
      <c r="T395" s="96" t="s">
        <v>1365</v>
      </c>
      <c r="U395" s="194"/>
      <c r="V395" s="194"/>
      <c r="W395" s="194"/>
      <c r="X395" s="194"/>
      <c r="Y395" s="194"/>
    </row>
    <row r="396" spans="1:25" ht="14.25" customHeight="1" x14ac:dyDescent="0.2">
      <c r="A396" s="159" t="s">
        <v>2012</v>
      </c>
      <c r="B396" s="158" t="s">
        <v>940</v>
      </c>
      <c r="C396" s="95"/>
      <c r="D396" s="159"/>
      <c r="E396" s="96" t="s">
        <v>1366</v>
      </c>
      <c r="F396" s="158" t="s">
        <v>1425</v>
      </c>
      <c r="G396" s="94">
        <v>864</v>
      </c>
      <c r="H396" s="98" t="s">
        <v>458</v>
      </c>
      <c r="I396" s="158" t="s">
        <v>1595</v>
      </c>
      <c r="J396" s="163">
        <v>300</v>
      </c>
      <c r="K396" s="94">
        <f t="shared" si="7"/>
        <v>2.88</v>
      </c>
      <c r="L396" s="94">
        <v>0</v>
      </c>
      <c r="M396" s="94">
        <v>364</v>
      </c>
      <c r="N396" s="94">
        <v>3.6</v>
      </c>
      <c r="O396" s="94">
        <v>3.5</v>
      </c>
      <c r="P396" s="94">
        <v>79.599999999999994</v>
      </c>
      <c r="Q396" s="94">
        <v>0</v>
      </c>
      <c r="R396" s="94">
        <v>0.1</v>
      </c>
      <c r="S396" s="94" t="s">
        <v>1795</v>
      </c>
      <c r="T396" s="96" t="s">
        <v>1366</v>
      </c>
      <c r="U396" s="194"/>
      <c r="V396" s="194"/>
      <c r="W396" s="194"/>
      <c r="X396" s="194"/>
      <c r="Y396" s="194"/>
    </row>
    <row r="397" spans="1:25" ht="14.25" customHeight="1" x14ac:dyDescent="0.2">
      <c r="A397" s="157" t="s">
        <v>2013</v>
      </c>
      <c r="B397" s="94" t="s">
        <v>941</v>
      </c>
      <c r="D397" s="165" t="s">
        <v>942</v>
      </c>
      <c r="E397" s="96" t="s">
        <v>1367</v>
      </c>
      <c r="F397" s="158" t="s">
        <v>1544</v>
      </c>
      <c r="G397" s="94">
        <v>324</v>
      </c>
      <c r="H397" s="98" t="s">
        <v>1554</v>
      </c>
      <c r="I397" s="94" t="s">
        <v>1758</v>
      </c>
      <c r="J397" s="163">
        <v>300</v>
      </c>
      <c r="K397" s="94">
        <f t="shared" si="7"/>
        <v>1.08</v>
      </c>
      <c r="L397" s="94">
        <v>0</v>
      </c>
      <c r="M397" s="94">
        <v>419</v>
      </c>
      <c r="N397" s="94">
        <v>16.2</v>
      </c>
      <c r="O397" s="94">
        <v>9.6999999999999993</v>
      </c>
      <c r="P397" s="94">
        <v>66.8</v>
      </c>
      <c r="Q397" s="94">
        <v>0</v>
      </c>
      <c r="R397" s="94">
        <v>0</v>
      </c>
      <c r="S397" s="94" t="s">
        <v>1795</v>
      </c>
      <c r="T397" s="96" t="s">
        <v>1367</v>
      </c>
      <c r="U397" s="194"/>
      <c r="V397" s="194"/>
      <c r="W397" s="194"/>
      <c r="X397" s="194"/>
      <c r="Y397" s="194"/>
    </row>
    <row r="398" spans="1:25" ht="14.25" customHeight="1" x14ac:dyDescent="0.2">
      <c r="A398" s="159" t="s">
        <v>2014</v>
      </c>
      <c r="B398" s="158" t="s">
        <v>412</v>
      </c>
      <c r="C398" s="95"/>
      <c r="D398" s="159" t="s">
        <v>943</v>
      </c>
      <c r="E398" s="96" t="s">
        <v>1368</v>
      </c>
      <c r="F398" s="158" t="s">
        <v>1544</v>
      </c>
      <c r="G398" s="94">
        <v>378</v>
      </c>
      <c r="H398" s="98" t="s">
        <v>1554</v>
      </c>
      <c r="I398" s="158" t="s">
        <v>1595</v>
      </c>
      <c r="J398" s="163">
        <v>300</v>
      </c>
      <c r="K398" s="94">
        <f t="shared" si="7"/>
        <v>1.26</v>
      </c>
      <c r="L398" s="94">
        <v>0</v>
      </c>
      <c r="M398" s="94">
        <v>384</v>
      </c>
      <c r="N398" s="94">
        <v>16.5</v>
      </c>
      <c r="O398" s="94">
        <v>4.4000000000000004</v>
      </c>
      <c r="P398" s="94">
        <v>69.7</v>
      </c>
      <c r="Q398" s="94">
        <v>0</v>
      </c>
      <c r="R398" s="94">
        <v>0.1</v>
      </c>
      <c r="S398" s="94" t="s">
        <v>1795</v>
      </c>
      <c r="T398" s="96" t="s">
        <v>1368</v>
      </c>
      <c r="U398" s="194"/>
      <c r="V398" s="194"/>
      <c r="W398" s="194"/>
      <c r="X398" s="194"/>
      <c r="Y398" s="194"/>
    </row>
    <row r="399" spans="1:25" ht="14.25" customHeight="1" x14ac:dyDescent="0.2">
      <c r="A399" s="157" t="s">
        <v>2015</v>
      </c>
      <c r="B399" s="94" t="s">
        <v>944</v>
      </c>
      <c r="D399" s="165" t="s">
        <v>2068</v>
      </c>
      <c r="E399" s="96" t="s">
        <v>1369</v>
      </c>
      <c r="F399" s="158" t="s">
        <v>1545</v>
      </c>
      <c r="G399" s="94">
        <v>648</v>
      </c>
      <c r="H399" s="98" t="s">
        <v>458</v>
      </c>
      <c r="I399" s="158" t="s">
        <v>463</v>
      </c>
      <c r="J399" s="163">
        <v>1000</v>
      </c>
      <c r="K399" s="94">
        <f t="shared" si="7"/>
        <v>0.64</v>
      </c>
      <c r="L399" s="94">
        <v>0</v>
      </c>
      <c r="M399" s="94">
        <v>171</v>
      </c>
      <c r="N399" s="94">
        <v>4.7</v>
      </c>
      <c r="O399" s="94">
        <v>0.5</v>
      </c>
      <c r="P399" s="94">
        <v>37</v>
      </c>
      <c r="Q399" s="94">
        <v>0</v>
      </c>
      <c r="R399" s="94">
        <v>4.5999999999999996</v>
      </c>
      <c r="S399" s="94" t="s">
        <v>1795</v>
      </c>
      <c r="T399" s="96" t="s">
        <v>1369</v>
      </c>
      <c r="U399" s="194"/>
      <c r="V399" s="194"/>
      <c r="W399" s="194"/>
      <c r="X399" s="194"/>
      <c r="Y399" s="194"/>
    </row>
    <row r="400" spans="1:25" ht="14.25" customHeight="1" x14ac:dyDescent="0.2">
      <c r="A400" s="157" t="s">
        <v>2016</v>
      </c>
      <c r="B400" s="94" t="s">
        <v>945</v>
      </c>
      <c r="D400" s="165" t="s">
        <v>2069</v>
      </c>
      <c r="E400" s="96" t="s">
        <v>1370</v>
      </c>
      <c r="F400" s="158" t="s">
        <v>1545</v>
      </c>
      <c r="G400" s="94">
        <v>756</v>
      </c>
      <c r="H400" s="98" t="s">
        <v>458</v>
      </c>
      <c r="I400" s="158" t="s">
        <v>463</v>
      </c>
      <c r="J400" s="163">
        <v>1000</v>
      </c>
      <c r="K400" s="94">
        <f t="shared" si="7"/>
        <v>0.75</v>
      </c>
      <c r="L400" s="94">
        <v>0</v>
      </c>
      <c r="M400" s="94">
        <v>43</v>
      </c>
      <c r="N400" s="94">
        <v>0.7</v>
      </c>
      <c r="O400" s="94">
        <v>0.6</v>
      </c>
      <c r="P400" s="94">
        <v>8.6</v>
      </c>
      <c r="Q400" s="94">
        <v>0</v>
      </c>
      <c r="R400" s="94">
        <v>1.5</v>
      </c>
      <c r="S400" s="94" t="s">
        <v>1795</v>
      </c>
      <c r="T400" s="96" t="s">
        <v>1370</v>
      </c>
      <c r="U400" s="194"/>
      <c r="V400" s="194"/>
      <c r="W400" s="194"/>
      <c r="X400" s="194"/>
      <c r="Y400" s="194"/>
    </row>
    <row r="401" spans="1:25" ht="14.25" customHeight="1" x14ac:dyDescent="0.2">
      <c r="A401" s="157" t="s">
        <v>2017</v>
      </c>
      <c r="B401" s="94" t="s">
        <v>946</v>
      </c>
      <c r="D401" s="165" t="s">
        <v>942</v>
      </c>
      <c r="E401" s="96" t="s">
        <v>1371</v>
      </c>
      <c r="F401" s="158" t="s">
        <v>1544</v>
      </c>
      <c r="G401" s="94">
        <v>486</v>
      </c>
      <c r="H401" s="98" t="s">
        <v>458</v>
      </c>
      <c r="I401" s="94" t="s">
        <v>1759</v>
      </c>
      <c r="J401" s="163">
        <v>300</v>
      </c>
      <c r="K401" s="94">
        <f t="shared" si="7"/>
        <v>1.62</v>
      </c>
      <c r="L401" s="94">
        <v>0</v>
      </c>
      <c r="M401" s="94">
        <v>274</v>
      </c>
      <c r="N401" s="94">
        <v>7.84</v>
      </c>
      <c r="O401" s="94">
        <v>12.96</v>
      </c>
      <c r="P401" s="94">
        <v>36.380000000000003</v>
      </c>
      <c r="Q401" s="94">
        <v>0</v>
      </c>
      <c r="R401" s="94">
        <v>9.23</v>
      </c>
      <c r="S401" s="94" t="s">
        <v>1796</v>
      </c>
      <c r="T401" s="96" t="s">
        <v>1371</v>
      </c>
      <c r="U401" s="194"/>
      <c r="V401" s="194"/>
      <c r="W401" s="194"/>
      <c r="X401" s="194"/>
      <c r="Y401" s="194"/>
    </row>
    <row r="402" spans="1:25" ht="14.25" customHeight="1" x14ac:dyDescent="0.2">
      <c r="A402" s="157" t="s">
        <v>2018</v>
      </c>
      <c r="B402" s="94" t="s">
        <v>947</v>
      </c>
      <c r="D402" s="94" t="s">
        <v>948</v>
      </c>
      <c r="E402" s="96" t="s">
        <v>1372</v>
      </c>
      <c r="F402" s="158" t="s">
        <v>1543</v>
      </c>
      <c r="G402" s="94">
        <v>140</v>
      </c>
      <c r="H402" s="98" t="s">
        <v>458</v>
      </c>
      <c r="I402" s="94" t="s">
        <v>1760</v>
      </c>
      <c r="J402" s="163">
        <v>43</v>
      </c>
      <c r="K402" s="94">
        <f t="shared" si="7"/>
        <v>3.25</v>
      </c>
      <c r="L402" s="94">
        <v>0</v>
      </c>
      <c r="M402" s="94">
        <v>187</v>
      </c>
      <c r="N402" s="94">
        <v>1.36</v>
      </c>
      <c r="O402" s="94">
        <v>5.86</v>
      </c>
      <c r="P402" s="94">
        <v>34.01</v>
      </c>
      <c r="Q402" s="94">
        <v>0</v>
      </c>
      <c r="R402" s="94">
        <v>9.3000000000000007</v>
      </c>
      <c r="S402" s="94" t="s">
        <v>1796</v>
      </c>
      <c r="T402" s="96" t="s">
        <v>1372</v>
      </c>
      <c r="U402" s="194"/>
      <c r="V402" s="194"/>
      <c r="W402" s="194"/>
      <c r="X402" s="194"/>
      <c r="Y402" s="194"/>
    </row>
    <row r="403" spans="1:25" ht="14.25" customHeight="1" x14ac:dyDescent="0.2">
      <c r="A403" s="159" t="s">
        <v>2019</v>
      </c>
      <c r="B403" s="158" t="s">
        <v>949</v>
      </c>
      <c r="C403" s="95"/>
      <c r="D403" s="159" t="s">
        <v>950</v>
      </c>
      <c r="E403" s="96" t="s">
        <v>1373</v>
      </c>
      <c r="F403" s="158" t="s">
        <v>1546</v>
      </c>
      <c r="G403" s="94">
        <v>216</v>
      </c>
      <c r="H403" s="98" t="s">
        <v>1554</v>
      </c>
      <c r="I403" s="158" t="s">
        <v>464</v>
      </c>
      <c r="J403" s="163">
        <v>100</v>
      </c>
      <c r="K403" s="94">
        <f t="shared" si="7"/>
        <v>2.16</v>
      </c>
      <c r="L403" s="94">
        <v>0</v>
      </c>
      <c r="M403" s="94">
        <v>127</v>
      </c>
      <c r="N403" s="94">
        <v>0</v>
      </c>
      <c r="O403" s="94">
        <v>1.2</v>
      </c>
      <c r="P403" s="94">
        <v>29</v>
      </c>
      <c r="Q403" s="94">
        <v>0</v>
      </c>
      <c r="R403" s="94">
        <v>17.3</v>
      </c>
      <c r="S403" s="94" t="s">
        <v>1795</v>
      </c>
      <c r="T403" s="96" t="s">
        <v>1373</v>
      </c>
      <c r="U403" s="194"/>
      <c r="V403" s="194"/>
      <c r="W403" s="194"/>
      <c r="X403" s="194"/>
      <c r="Y403" s="194"/>
    </row>
    <row r="404" spans="1:25" ht="14.25" customHeight="1" x14ac:dyDescent="0.2">
      <c r="A404" s="159" t="s">
        <v>2020</v>
      </c>
      <c r="B404" s="158" t="s">
        <v>492</v>
      </c>
      <c r="C404" s="95" t="s">
        <v>926</v>
      </c>
      <c r="D404" s="159" t="s">
        <v>951</v>
      </c>
      <c r="E404" s="96" t="s">
        <v>1374</v>
      </c>
      <c r="F404" s="158" t="s">
        <v>1541</v>
      </c>
      <c r="G404" s="94">
        <v>648</v>
      </c>
      <c r="H404" s="98" t="s">
        <v>458</v>
      </c>
      <c r="I404" s="158" t="s">
        <v>471</v>
      </c>
      <c r="J404" s="163">
        <v>1800</v>
      </c>
      <c r="K404" s="94">
        <f t="shared" si="7"/>
        <v>0.36</v>
      </c>
      <c r="L404" s="94">
        <v>0</v>
      </c>
      <c r="M404" s="94">
        <v>69</v>
      </c>
      <c r="N404" s="94">
        <v>8.1</v>
      </c>
      <c r="O404" s="94">
        <v>0</v>
      </c>
      <c r="P404" s="94">
        <v>9</v>
      </c>
      <c r="Q404" s="94">
        <v>0</v>
      </c>
      <c r="R404" s="94">
        <v>8.3000000000000007</v>
      </c>
      <c r="S404" s="94" t="s">
        <v>1795</v>
      </c>
      <c r="T404" s="96" t="s">
        <v>1374</v>
      </c>
      <c r="U404" s="194"/>
      <c r="V404" s="194"/>
      <c r="W404" s="194"/>
      <c r="X404" s="194"/>
      <c r="Y404" s="194"/>
    </row>
    <row r="405" spans="1:25" ht="14.25" customHeight="1" x14ac:dyDescent="0.2">
      <c r="A405" s="159" t="s">
        <v>2021</v>
      </c>
      <c r="B405" s="158" t="s">
        <v>493</v>
      </c>
      <c r="C405" s="95" t="s">
        <v>926</v>
      </c>
      <c r="D405" s="159" t="s">
        <v>952</v>
      </c>
      <c r="E405" s="96" t="s">
        <v>2273</v>
      </c>
      <c r="F405" s="158" t="s">
        <v>1537</v>
      </c>
      <c r="G405" s="94">
        <v>1872</v>
      </c>
      <c r="H405" s="98" t="s">
        <v>1554</v>
      </c>
      <c r="I405" s="158" t="s">
        <v>463</v>
      </c>
      <c r="J405" s="163">
        <v>1000</v>
      </c>
      <c r="K405" s="94">
        <f t="shared" si="7"/>
        <v>1.87</v>
      </c>
      <c r="L405" s="94">
        <v>0</v>
      </c>
      <c r="M405" s="94">
        <v>272</v>
      </c>
      <c r="N405" s="94">
        <v>26.1</v>
      </c>
      <c r="O405" s="94">
        <v>4.4000000000000004</v>
      </c>
      <c r="P405" s="94">
        <v>32.1</v>
      </c>
      <c r="Q405" s="94">
        <v>0.5</v>
      </c>
      <c r="R405" s="94">
        <v>37.1</v>
      </c>
      <c r="S405" s="94" t="s">
        <v>1796</v>
      </c>
      <c r="T405" s="96" t="s">
        <v>1375</v>
      </c>
      <c r="U405" s="194"/>
      <c r="V405" s="194"/>
      <c r="W405" s="194"/>
      <c r="X405" s="194"/>
      <c r="Y405" s="194"/>
    </row>
    <row r="406" spans="1:25" ht="14.25" customHeight="1" x14ac:dyDescent="0.2">
      <c r="A406" s="159" t="s">
        <v>2022</v>
      </c>
      <c r="B406" s="158" t="s">
        <v>953</v>
      </c>
      <c r="C406" s="95"/>
      <c r="D406" s="159" t="s">
        <v>954</v>
      </c>
      <c r="E406" s="96" t="s">
        <v>2274</v>
      </c>
      <c r="F406" s="158" t="s">
        <v>1470</v>
      </c>
      <c r="G406" s="94">
        <v>378</v>
      </c>
      <c r="H406" s="98" t="s">
        <v>452</v>
      </c>
      <c r="I406" s="158" t="s">
        <v>1761</v>
      </c>
      <c r="J406" s="163">
        <v>840</v>
      </c>
      <c r="K406" s="94">
        <f t="shared" si="7"/>
        <v>0.45</v>
      </c>
      <c r="L406" s="94">
        <v>0</v>
      </c>
      <c r="M406" s="94">
        <v>82</v>
      </c>
      <c r="N406" s="94">
        <v>2.9</v>
      </c>
      <c r="O406" s="94">
        <v>3</v>
      </c>
      <c r="P406" s="94">
        <v>11</v>
      </c>
      <c r="Q406" s="94">
        <v>0</v>
      </c>
      <c r="R406" s="94">
        <v>1.3</v>
      </c>
      <c r="S406" s="94" t="s">
        <v>1795</v>
      </c>
      <c r="T406" s="96" t="s">
        <v>1376</v>
      </c>
      <c r="U406" s="194"/>
      <c r="V406" s="194"/>
      <c r="W406" s="194"/>
      <c r="X406" s="194"/>
      <c r="Y406" s="194"/>
    </row>
    <row r="407" spans="1:25" ht="14.25" customHeight="1" x14ac:dyDescent="0.2">
      <c r="A407" s="157" t="s">
        <v>2023</v>
      </c>
      <c r="B407" s="94" t="s">
        <v>955</v>
      </c>
      <c r="D407" s="94" t="s">
        <v>956</v>
      </c>
      <c r="E407" s="96" t="s">
        <v>2275</v>
      </c>
      <c r="F407" s="158" t="s">
        <v>1541</v>
      </c>
      <c r="G407" s="94">
        <v>3240</v>
      </c>
      <c r="H407" s="98" t="s">
        <v>1569</v>
      </c>
      <c r="I407" s="94" t="s">
        <v>1762</v>
      </c>
      <c r="J407" s="163">
        <v>10000</v>
      </c>
      <c r="K407" s="94">
        <f t="shared" si="7"/>
        <v>0.32</v>
      </c>
      <c r="L407" s="94">
        <v>0</v>
      </c>
      <c r="M407" s="94">
        <v>232</v>
      </c>
      <c r="N407" s="94">
        <v>12.8</v>
      </c>
      <c r="O407" s="94">
        <v>6.4</v>
      </c>
      <c r="P407" s="94">
        <v>30.9</v>
      </c>
      <c r="Q407" s="94">
        <v>0</v>
      </c>
      <c r="R407" s="94">
        <v>5.8</v>
      </c>
      <c r="S407" s="94" t="s">
        <v>1796</v>
      </c>
      <c r="T407" s="96" t="s">
        <v>1377</v>
      </c>
      <c r="U407" s="194"/>
      <c r="V407" s="194"/>
      <c r="W407" s="194"/>
      <c r="X407" s="194"/>
      <c r="Y407" s="194"/>
    </row>
    <row r="408" spans="1:25" ht="14.25" customHeight="1" x14ac:dyDescent="0.2">
      <c r="A408" s="159" t="s">
        <v>957</v>
      </c>
      <c r="B408" s="94" t="s">
        <v>958</v>
      </c>
      <c r="C408" s="95"/>
      <c r="D408" s="159" t="s">
        <v>959</v>
      </c>
      <c r="E408" s="96" t="s">
        <v>1378</v>
      </c>
      <c r="F408" s="158" t="s">
        <v>1425</v>
      </c>
      <c r="G408" s="94">
        <v>1382</v>
      </c>
      <c r="H408" s="98" t="s">
        <v>452</v>
      </c>
      <c r="I408" s="158" t="s">
        <v>1738</v>
      </c>
      <c r="J408" s="163">
        <v>400</v>
      </c>
      <c r="K408" s="94">
        <f t="shared" si="7"/>
        <v>3.45</v>
      </c>
      <c r="L408" s="94">
        <v>0</v>
      </c>
      <c r="M408" s="94">
        <v>382</v>
      </c>
      <c r="N408" s="94">
        <v>19.899999999999999</v>
      </c>
      <c r="O408" s="94">
        <v>0.8</v>
      </c>
      <c r="P408" s="94">
        <v>73.8</v>
      </c>
      <c r="Q408" s="94">
        <v>0</v>
      </c>
      <c r="R408" s="94">
        <v>0</v>
      </c>
      <c r="S408" s="94" t="s">
        <v>1795</v>
      </c>
      <c r="T408" s="96" t="s">
        <v>1378</v>
      </c>
      <c r="U408" s="194"/>
      <c r="V408" s="194"/>
      <c r="W408" s="194"/>
      <c r="X408" s="194"/>
      <c r="Y408" s="194"/>
    </row>
    <row r="409" spans="1:25" ht="14.25" customHeight="1" x14ac:dyDescent="0.2">
      <c r="A409" s="170" t="s">
        <v>2024</v>
      </c>
      <c r="B409" s="158" t="s">
        <v>480</v>
      </c>
      <c r="C409" s="99"/>
      <c r="D409" s="159" t="s">
        <v>960</v>
      </c>
      <c r="E409" s="96" t="s">
        <v>2276</v>
      </c>
      <c r="F409" s="158" t="s">
        <v>1537</v>
      </c>
      <c r="G409" s="94">
        <v>1620</v>
      </c>
      <c r="H409" s="98" t="s">
        <v>1556</v>
      </c>
      <c r="I409" s="158" t="s">
        <v>463</v>
      </c>
      <c r="J409" s="163">
        <v>1000</v>
      </c>
      <c r="K409" s="94">
        <f t="shared" si="7"/>
        <v>1.62</v>
      </c>
      <c r="L409" s="94">
        <v>0</v>
      </c>
      <c r="M409" s="94">
        <v>425</v>
      </c>
      <c r="N409" s="94">
        <v>8.1</v>
      </c>
      <c r="O409" s="94">
        <v>13.7</v>
      </c>
      <c r="P409" s="94">
        <v>67.400000000000006</v>
      </c>
      <c r="Q409" s="94">
        <v>0</v>
      </c>
      <c r="R409" s="94">
        <v>7.1</v>
      </c>
      <c r="S409" s="94" t="s">
        <v>1795</v>
      </c>
      <c r="T409" s="96" t="s">
        <v>1379</v>
      </c>
      <c r="U409" s="194"/>
      <c r="V409" s="194"/>
      <c r="W409" s="194"/>
      <c r="X409" s="194"/>
      <c r="Y409" s="194"/>
    </row>
    <row r="410" spans="1:25" ht="14.25" customHeight="1" x14ac:dyDescent="0.2">
      <c r="A410" s="171" t="s">
        <v>2025</v>
      </c>
      <c r="B410" s="158" t="s">
        <v>413</v>
      </c>
      <c r="C410" s="99"/>
      <c r="D410" s="159" t="s">
        <v>961</v>
      </c>
      <c r="E410" s="96" t="s">
        <v>1380</v>
      </c>
      <c r="F410" s="158" t="s">
        <v>1547</v>
      </c>
      <c r="G410" s="94">
        <v>432</v>
      </c>
      <c r="H410" s="98" t="s">
        <v>1556</v>
      </c>
      <c r="I410" s="158" t="s">
        <v>1763</v>
      </c>
      <c r="J410" s="163">
        <v>600</v>
      </c>
      <c r="K410" s="94">
        <f t="shared" si="7"/>
        <v>0.72</v>
      </c>
      <c r="L410" s="94">
        <v>0</v>
      </c>
      <c r="M410" s="94">
        <v>136</v>
      </c>
      <c r="N410" s="94">
        <v>5</v>
      </c>
      <c r="O410" s="94">
        <v>3.4</v>
      </c>
      <c r="P410" s="94">
        <v>21.4</v>
      </c>
      <c r="Q410" s="94">
        <v>0.8</v>
      </c>
      <c r="R410" s="94">
        <v>0.6</v>
      </c>
      <c r="S410" s="94" t="s">
        <v>1796</v>
      </c>
      <c r="T410" s="96" t="s">
        <v>1380</v>
      </c>
      <c r="U410" s="194"/>
      <c r="V410" s="194"/>
      <c r="W410" s="194"/>
      <c r="X410" s="194"/>
      <c r="Y410" s="194"/>
    </row>
    <row r="411" spans="1:25" ht="14.25" customHeight="1" x14ac:dyDescent="0.2">
      <c r="A411" s="171" t="s">
        <v>2026</v>
      </c>
      <c r="B411" s="158" t="s">
        <v>414</v>
      </c>
      <c r="C411" s="99"/>
      <c r="D411" s="159" t="s">
        <v>962</v>
      </c>
      <c r="E411" s="96" t="s">
        <v>2277</v>
      </c>
      <c r="F411" s="158" t="s">
        <v>1489</v>
      </c>
      <c r="G411" s="94">
        <v>378</v>
      </c>
      <c r="H411" s="98" t="s">
        <v>1556</v>
      </c>
      <c r="I411" s="158" t="s">
        <v>1764</v>
      </c>
      <c r="J411" s="163">
        <v>200</v>
      </c>
      <c r="K411" s="94">
        <f t="shared" si="7"/>
        <v>1.89</v>
      </c>
      <c r="L411" s="94">
        <v>0</v>
      </c>
      <c r="M411" s="94">
        <v>163</v>
      </c>
      <c r="N411" s="94">
        <v>11.1</v>
      </c>
      <c r="O411" s="94">
        <v>2.7</v>
      </c>
      <c r="P411" s="94">
        <v>23</v>
      </c>
      <c r="Q411" s="94">
        <v>1.2</v>
      </c>
      <c r="R411" s="94">
        <v>0.6</v>
      </c>
      <c r="S411" s="94" t="s">
        <v>1796</v>
      </c>
      <c r="T411" s="96" t="s">
        <v>1381</v>
      </c>
      <c r="U411" s="194"/>
      <c r="V411" s="194"/>
      <c r="W411" s="194"/>
      <c r="X411" s="194"/>
      <c r="Y411" s="194"/>
    </row>
    <row r="412" spans="1:25" ht="14.25" customHeight="1" x14ac:dyDescent="0.2">
      <c r="A412" s="171" t="s">
        <v>2027</v>
      </c>
      <c r="B412" s="158" t="s">
        <v>76</v>
      </c>
      <c r="C412" s="99"/>
      <c r="D412" s="159" t="s">
        <v>963</v>
      </c>
      <c r="E412" s="96" t="s">
        <v>1382</v>
      </c>
      <c r="F412" s="158" t="s">
        <v>1489</v>
      </c>
      <c r="G412" s="94">
        <v>216</v>
      </c>
      <c r="H412" s="98" t="s">
        <v>1556</v>
      </c>
      <c r="I412" s="158" t="s">
        <v>1765</v>
      </c>
      <c r="J412" s="163">
        <v>400</v>
      </c>
      <c r="K412" s="94">
        <f t="shared" si="7"/>
        <v>0.54</v>
      </c>
      <c r="L412" s="94">
        <v>0</v>
      </c>
      <c r="M412" s="94">
        <v>189</v>
      </c>
      <c r="N412" s="94">
        <v>9.6</v>
      </c>
      <c r="O412" s="94">
        <v>8.5</v>
      </c>
      <c r="P412" s="94">
        <v>18.7</v>
      </c>
      <c r="Q412" s="94">
        <v>2.1</v>
      </c>
      <c r="R412" s="94">
        <v>1.1000000000000001</v>
      </c>
      <c r="S412" s="94" t="s">
        <v>1796</v>
      </c>
      <c r="T412" s="96" t="s">
        <v>1382</v>
      </c>
      <c r="U412" s="194"/>
      <c r="V412" s="194"/>
      <c r="W412" s="194"/>
      <c r="X412" s="194"/>
      <c r="Y412" s="194"/>
    </row>
    <row r="413" spans="1:25" ht="14.25" customHeight="1" x14ac:dyDescent="0.2">
      <c r="A413" s="171" t="s">
        <v>2028</v>
      </c>
      <c r="B413" s="158" t="s">
        <v>77</v>
      </c>
      <c r="C413" s="99"/>
      <c r="D413" s="159" t="s">
        <v>964</v>
      </c>
      <c r="E413" s="96" t="s">
        <v>2278</v>
      </c>
      <c r="F413" s="158" t="s">
        <v>1548</v>
      </c>
      <c r="G413" s="94">
        <v>405</v>
      </c>
      <c r="H413" s="98" t="s">
        <v>1556</v>
      </c>
      <c r="I413" s="158" t="s">
        <v>1766</v>
      </c>
      <c r="J413" s="163">
        <v>750</v>
      </c>
      <c r="K413" s="94">
        <f t="shared" si="7"/>
        <v>0.54</v>
      </c>
      <c r="L413" s="94">
        <v>0</v>
      </c>
      <c r="M413" s="94">
        <v>183</v>
      </c>
      <c r="N413" s="94">
        <v>10.9</v>
      </c>
      <c r="O413" s="94">
        <v>10.7</v>
      </c>
      <c r="P413" s="94">
        <v>10.8</v>
      </c>
      <c r="Q413" s="94">
        <v>2.2999999999999998</v>
      </c>
      <c r="R413" s="94">
        <v>1.3</v>
      </c>
      <c r="S413" s="94" t="s">
        <v>1796</v>
      </c>
      <c r="T413" s="96" t="s">
        <v>1383</v>
      </c>
      <c r="U413" s="194"/>
      <c r="V413" s="194"/>
      <c r="W413" s="194"/>
      <c r="X413" s="194"/>
      <c r="Y413" s="194"/>
    </row>
    <row r="414" spans="1:25" ht="14.25" customHeight="1" x14ac:dyDescent="0.2">
      <c r="A414" s="171" t="s">
        <v>2029</v>
      </c>
      <c r="B414" s="158" t="s">
        <v>78</v>
      </c>
      <c r="C414" s="99"/>
      <c r="D414" s="159" t="s">
        <v>965</v>
      </c>
      <c r="E414" s="96" t="s">
        <v>2279</v>
      </c>
      <c r="F414" s="158" t="s">
        <v>1549</v>
      </c>
      <c r="G414" s="94">
        <v>497</v>
      </c>
      <c r="H414" s="98" t="s">
        <v>1556</v>
      </c>
      <c r="I414" s="158" t="s">
        <v>1767</v>
      </c>
      <c r="J414" s="163">
        <v>900</v>
      </c>
      <c r="K414" s="94">
        <f t="shared" si="7"/>
        <v>0.55000000000000004</v>
      </c>
      <c r="L414" s="94">
        <v>0</v>
      </c>
      <c r="M414" s="94">
        <v>155</v>
      </c>
      <c r="N414" s="94">
        <v>7</v>
      </c>
      <c r="O414" s="94">
        <v>5.7</v>
      </c>
      <c r="P414" s="94">
        <v>18.899999999999999</v>
      </c>
      <c r="Q414" s="94">
        <v>1.1000000000000001</v>
      </c>
      <c r="R414" s="94">
        <v>0.8</v>
      </c>
      <c r="S414" s="94" t="s">
        <v>1796</v>
      </c>
      <c r="T414" s="96" t="s">
        <v>1384</v>
      </c>
      <c r="U414" s="194"/>
      <c r="V414" s="194"/>
      <c r="W414" s="194"/>
      <c r="X414" s="194"/>
      <c r="Y414" s="194"/>
    </row>
    <row r="415" spans="1:25" ht="14.25" customHeight="1" x14ac:dyDescent="0.2">
      <c r="A415" s="171" t="s">
        <v>2030</v>
      </c>
      <c r="B415" s="158" t="s">
        <v>78</v>
      </c>
      <c r="D415" s="94" t="s">
        <v>966</v>
      </c>
      <c r="E415" s="96" t="s">
        <v>2280</v>
      </c>
      <c r="F415" s="158" t="s">
        <v>1549</v>
      </c>
      <c r="G415" s="94">
        <v>378</v>
      </c>
      <c r="H415" s="98" t="s">
        <v>1556</v>
      </c>
      <c r="I415" s="94" t="s">
        <v>1768</v>
      </c>
      <c r="J415" s="163">
        <v>1000</v>
      </c>
      <c r="K415" s="94">
        <f t="shared" si="7"/>
        <v>0.37</v>
      </c>
      <c r="L415" s="94">
        <v>0</v>
      </c>
      <c r="M415" s="94">
        <v>215</v>
      </c>
      <c r="N415" s="94">
        <v>11.7</v>
      </c>
      <c r="O415" s="94">
        <v>10.8</v>
      </c>
      <c r="P415" s="94">
        <v>17.7</v>
      </c>
      <c r="Q415" s="94">
        <v>2.5</v>
      </c>
      <c r="R415" s="94">
        <v>0.8</v>
      </c>
      <c r="S415" s="94" t="s">
        <v>1796</v>
      </c>
      <c r="T415" s="96" t="s">
        <v>1385</v>
      </c>
      <c r="U415" s="194"/>
      <c r="V415" s="194"/>
      <c r="W415" s="194"/>
      <c r="X415" s="194"/>
      <c r="Y415" s="194"/>
    </row>
    <row r="416" spans="1:25" ht="14.25" customHeight="1" x14ac:dyDescent="0.2">
      <c r="A416" s="171" t="s">
        <v>2031</v>
      </c>
      <c r="B416" s="158" t="s">
        <v>415</v>
      </c>
      <c r="C416" s="99"/>
      <c r="D416" s="159" t="s">
        <v>967</v>
      </c>
      <c r="E416" s="96" t="s">
        <v>2281</v>
      </c>
      <c r="F416" s="158" t="s">
        <v>1548</v>
      </c>
      <c r="G416" s="94">
        <v>313</v>
      </c>
      <c r="H416" s="98" t="s">
        <v>1556</v>
      </c>
      <c r="I416" s="158" t="s">
        <v>1769</v>
      </c>
      <c r="J416" s="163">
        <v>450</v>
      </c>
      <c r="K416" s="94">
        <f t="shared" si="7"/>
        <v>0.69</v>
      </c>
      <c r="L416" s="94">
        <v>0</v>
      </c>
      <c r="M416" s="94">
        <v>199</v>
      </c>
      <c r="N416" s="94">
        <v>8.4</v>
      </c>
      <c r="O416" s="94">
        <v>9.4</v>
      </c>
      <c r="P416" s="94">
        <v>20.2</v>
      </c>
      <c r="Q416" s="94">
        <v>2.1</v>
      </c>
      <c r="R416" s="94">
        <v>1.2</v>
      </c>
      <c r="S416" s="94" t="s">
        <v>1796</v>
      </c>
      <c r="T416" s="96" t="s">
        <v>1386</v>
      </c>
      <c r="U416" s="194"/>
      <c r="V416" s="194"/>
      <c r="W416" s="194"/>
      <c r="X416" s="194"/>
      <c r="Y416" s="194"/>
    </row>
    <row r="417" spans="1:25" ht="14.25" customHeight="1" x14ac:dyDescent="0.2">
      <c r="A417" s="167" t="s">
        <v>2063</v>
      </c>
      <c r="B417" s="158" t="s">
        <v>682</v>
      </c>
      <c r="C417" s="95"/>
      <c r="D417" s="159" t="s">
        <v>683</v>
      </c>
      <c r="E417" s="96" t="s">
        <v>1127</v>
      </c>
      <c r="F417" s="158" t="s">
        <v>1423</v>
      </c>
      <c r="G417" s="94">
        <v>343</v>
      </c>
      <c r="H417" s="98" t="s">
        <v>1556</v>
      </c>
      <c r="I417" s="158" t="s">
        <v>463</v>
      </c>
      <c r="J417" s="163">
        <v>1000</v>
      </c>
      <c r="K417" s="94">
        <f>ROUNDDOWN(G417/J417,2)</f>
        <v>0.34</v>
      </c>
      <c r="L417" s="94">
        <v>0</v>
      </c>
      <c r="M417" s="94">
        <v>80</v>
      </c>
      <c r="N417" s="94">
        <v>3.1</v>
      </c>
      <c r="O417" s="94">
        <v>0.9</v>
      </c>
      <c r="P417" s="94">
        <v>15.4</v>
      </c>
      <c r="Q417" s="94">
        <v>3.8</v>
      </c>
      <c r="R417" s="94">
        <v>0.1</v>
      </c>
      <c r="S417" s="94" t="s">
        <v>1796</v>
      </c>
      <c r="T417" s="96" t="s">
        <v>1127</v>
      </c>
      <c r="U417" s="194"/>
      <c r="V417" s="194"/>
      <c r="W417" s="194"/>
      <c r="X417" s="194"/>
      <c r="Y417" s="194"/>
    </row>
    <row r="418" spans="1:25" ht="14.25" customHeight="1" x14ac:dyDescent="0.2">
      <c r="A418" s="157" t="s">
        <v>2032</v>
      </c>
      <c r="B418" s="94" t="s">
        <v>968</v>
      </c>
      <c r="D418" s="94" t="s">
        <v>969</v>
      </c>
      <c r="E418" s="96" t="s">
        <v>1387</v>
      </c>
      <c r="F418" s="158" t="s">
        <v>1423</v>
      </c>
      <c r="G418" s="94">
        <v>1296</v>
      </c>
      <c r="H418" s="98" t="s">
        <v>1556</v>
      </c>
      <c r="I418" s="94" t="s">
        <v>1770</v>
      </c>
      <c r="J418" s="163">
        <v>800</v>
      </c>
      <c r="K418" s="94">
        <f t="shared" ref="K418:K436" si="8">ROUNDDOWN(G418/J418,2)</f>
        <v>1.62</v>
      </c>
      <c r="L418" s="94">
        <v>0</v>
      </c>
      <c r="M418" s="94">
        <v>72</v>
      </c>
      <c r="N418" s="94">
        <v>15.1</v>
      </c>
      <c r="O418" s="94">
        <v>0.7</v>
      </c>
      <c r="P418" s="94">
        <v>0.2</v>
      </c>
      <c r="Q418" s="94">
        <v>0</v>
      </c>
      <c r="R418" s="94">
        <v>0.9</v>
      </c>
      <c r="S418" s="94" t="s">
        <v>1796</v>
      </c>
      <c r="T418" s="96" t="s">
        <v>1387</v>
      </c>
      <c r="U418" s="194"/>
      <c r="V418" s="194"/>
      <c r="W418" s="194"/>
      <c r="X418" s="194"/>
      <c r="Y418" s="194"/>
    </row>
    <row r="419" spans="1:25" ht="14.25" customHeight="1" x14ac:dyDescent="0.2">
      <c r="A419" s="157" t="s">
        <v>2033</v>
      </c>
      <c r="B419" s="94" t="s">
        <v>970</v>
      </c>
      <c r="D419" s="165" t="s">
        <v>971</v>
      </c>
      <c r="E419" s="96" t="s">
        <v>2282</v>
      </c>
      <c r="F419" s="158" t="s">
        <v>1483</v>
      </c>
      <c r="G419" s="94">
        <v>702</v>
      </c>
      <c r="H419" s="98" t="s">
        <v>1556</v>
      </c>
      <c r="I419" s="94" t="s">
        <v>1580</v>
      </c>
      <c r="J419" s="163">
        <v>200</v>
      </c>
      <c r="K419" s="94">
        <f t="shared" si="8"/>
        <v>3.51</v>
      </c>
      <c r="L419" s="94">
        <v>0</v>
      </c>
      <c r="M419" s="94">
        <v>180</v>
      </c>
      <c r="N419" s="94">
        <v>6.1</v>
      </c>
      <c r="O419" s="94">
        <v>1.4</v>
      </c>
      <c r="P419" s="94">
        <v>35.700000000000003</v>
      </c>
      <c r="Q419" s="94">
        <v>6</v>
      </c>
      <c r="R419" s="94">
        <v>48.3</v>
      </c>
      <c r="S419" s="94" t="s">
        <v>1796</v>
      </c>
      <c r="T419" s="96" t="s">
        <v>1388</v>
      </c>
      <c r="U419" s="194"/>
      <c r="V419" s="194"/>
      <c r="W419" s="194"/>
      <c r="X419" s="194"/>
      <c r="Y419" s="194"/>
    </row>
    <row r="420" spans="1:25" ht="14.25" customHeight="1" x14ac:dyDescent="0.2">
      <c r="A420" s="157" t="s">
        <v>2034</v>
      </c>
      <c r="B420" s="94" t="s">
        <v>972</v>
      </c>
      <c r="D420" s="94" t="s">
        <v>973</v>
      </c>
      <c r="E420" s="96" t="s">
        <v>1389</v>
      </c>
      <c r="F420" s="158" t="s">
        <v>1483</v>
      </c>
      <c r="G420" s="94">
        <v>886</v>
      </c>
      <c r="H420" s="98" t="s">
        <v>1556</v>
      </c>
      <c r="I420" s="94" t="s">
        <v>1585</v>
      </c>
      <c r="J420" s="163">
        <v>250</v>
      </c>
      <c r="K420" s="94">
        <f t="shared" si="8"/>
        <v>3.54</v>
      </c>
      <c r="L420" s="94">
        <v>0</v>
      </c>
      <c r="M420" s="94">
        <v>217</v>
      </c>
      <c r="N420" s="94">
        <v>4.7</v>
      </c>
      <c r="O420" s="94">
        <v>1.3</v>
      </c>
      <c r="P420" s="94">
        <v>46.6</v>
      </c>
      <c r="Q420" s="94">
        <v>8.1999999999999993</v>
      </c>
      <c r="R420" s="94">
        <v>38.1</v>
      </c>
      <c r="S420" s="94" t="s">
        <v>1796</v>
      </c>
      <c r="T420" s="96" t="s">
        <v>1389</v>
      </c>
      <c r="U420" s="194"/>
      <c r="V420" s="194"/>
      <c r="W420" s="194"/>
      <c r="X420" s="194"/>
      <c r="Y420" s="194"/>
    </row>
    <row r="421" spans="1:25" ht="14.25" customHeight="1" x14ac:dyDescent="0.2">
      <c r="A421" s="157" t="s">
        <v>2035</v>
      </c>
      <c r="B421" s="94" t="s">
        <v>974</v>
      </c>
      <c r="D421" s="94" t="s">
        <v>975</v>
      </c>
      <c r="E421" s="96" t="s">
        <v>2283</v>
      </c>
      <c r="F421" s="158" t="s">
        <v>1443</v>
      </c>
      <c r="G421" s="94">
        <v>356</v>
      </c>
      <c r="H421" s="98" t="s">
        <v>452</v>
      </c>
      <c r="I421" s="94" t="s">
        <v>1771</v>
      </c>
      <c r="J421" s="163">
        <v>525</v>
      </c>
      <c r="K421" s="94">
        <f t="shared" si="8"/>
        <v>0.67</v>
      </c>
      <c r="L421" s="94">
        <v>0</v>
      </c>
      <c r="M421" s="94">
        <v>55</v>
      </c>
      <c r="N421" s="94">
        <v>0.8</v>
      </c>
      <c r="O421" s="94">
        <v>0.3</v>
      </c>
      <c r="P421" s="94">
        <v>12.3</v>
      </c>
      <c r="Q421" s="94">
        <v>0.3</v>
      </c>
      <c r="R421" s="94">
        <v>0</v>
      </c>
      <c r="S421" s="94" t="s">
        <v>1796</v>
      </c>
      <c r="T421" s="96" t="s">
        <v>1390</v>
      </c>
      <c r="U421" s="194"/>
      <c r="V421" s="194"/>
      <c r="W421" s="194"/>
      <c r="X421" s="194"/>
      <c r="Y421" s="194"/>
    </row>
    <row r="422" spans="1:25" ht="14.25" customHeight="1" x14ac:dyDescent="0.2">
      <c r="A422" s="157" t="s">
        <v>2036</v>
      </c>
      <c r="B422" s="94" t="s">
        <v>976</v>
      </c>
      <c r="D422" s="165" t="s">
        <v>977</v>
      </c>
      <c r="E422" s="94" t="s">
        <v>1391</v>
      </c>
      <c r="F422" s="158" t="s">
        <v>1405</v>
      </c>
      <c r="G422" s="94">
        <v>86</v>
      </c>
      <c r="H422" s="98" t="s">
        <v>1558</v>
      </c>
      <c r="I422" s="94" t="s">
        <v>1580</v>
      </c>
      <c r="J422" s="163">
        <v>200</v>
      </c>
      <c r="K422" s="94">
        <f t="shared" si="8"/>
        <v>0.43</v>
      </c>
      <c r="L422" s="94">
        <v>0</v>
      </c>
      <c r="M422" s="94">
        <v>372</v>
      </c>
      <c r="N422" s="94">
        <v>6.3</v>
      </c>
      <c r="O422" s="94">
        <v>2.4</v>
      </c>
      <c r="P422" s="94">
        <v>81.3</v>
      </c>
      <c r="Q422" s="94">
        <v>0</v>
      </c>
      <c r="R422" s="94">
        <v>0.9</v>
      </c>
      <c r="S422" s="94" t="s">
        <v>1796</v>
      </c>
      <c r="T422" s="94" t="s">
        <v>1391</v>
      </c>
      <c r="U422" s="194"/>
      <c r="V422" s="194"/>
      <c r="W422" s="194"/>
      <c r="X422" s="194"/>
      <c r="Y422" s="194"/>
    </row>
    <row r="423" spans="1:25" ht="14.25" customHeight="1" x14ac:dyDescent="0.2">
      <c r="A423" s="157" t="s">
        <v>2037</v>
      </c>
      <c r="B423" s="94" t="s">
        <v>978</v>
      </c>
      <c r="D423" s="94" t="s">
        <v>979</v>
      </c>
      <c r="E423" s="96" t="s">
        <v>1392</v>
      </c>
      <c r="F423" s="158" t="s">
        <v>1550</v>
      </c>
      <c r="G423" s="94">
        <v>403</v>
      </c>
      <c r="H423" s="98" t="s">
        <v>458</v>
      </c>
      <c r="I423" s="94" t="s">
        <v>1772</v>
      </c>
      <c r="J423" s="163">
        <v>500</v>
      </c>
      <c r="K423" s="94">
        <f t="shared" si="8"/>
        <v>0.8</v>
      </c>
      <c r="L423" s="94">
        <v>0</v>
      </c>
      <c r="M423" s="94">
        <v>126</v>
      </c>
      <c r="N423" s="94">
        <v>0.1</v>
      </c>
      <c r="O423" s="94">
        <v>0</v>
      </c>
      <c r="P423" s="94">
        <v>32.4</v>
      </c>
      <c r="Q423" s="94">
        <v>0</v>
      </c>
      <c r="R423" s="94">
        <v>0.7</v>
      </c>
      <c r="S423" s="94" t="s">
        <v>1796</v>
      </c>
      <c r="T423" s="96" t="s">
        <v>1392</v>
      </c>
      <c r="U423" s="194"/>
      <c r="V423" s="194"/>
      <c r="W423" s="194"/>
      <c r="X423" s="194"/>
      <c r="Y423" s="194"/>
    </row>
    <row r="424" spans="1:25" ht="14.25" customHeight="1" x14ac:dyDescent="0.2">
      <c r="A424" s="157" t="s">
        <v>2038</v>
      </c>
      <c r="B424" s="94" t="s">
        <v>980</v>
      </c>
      <c r="D424" s="94" t="s">
        <v>981</v>
      </c>
      <c r="E424" s="96" t="s">
        <v>2284</v>
      </c>
      <c r="F424" s="158" t="s">
        <v>1505</v>
      </c>
      <c r="G424" s="94">
        <v>540</v>
      </c>
      <c r="H424" s="98" t="s">
        <v>1570</v>
      </c>
      <c r="I424" s="94" t="s">
        <v>1773</v>
      </c>
      <c r="J424" s="163">
        <v>350</v>
      </c>
      <c r="K424" s="94">
        <f t="shared" si="8"/>
        <v>1.54</v>
      </c>
      <c r="L424" s="94">
        <v>0</v>
      </c>
      <c r="M424" s="94">
        <v>251</v>
      </c>
      <c r="N424" s="94">
        <v>2.6</v>
      </c>
      <c r="O424" s="94">
        <v>16.399999999999999</v>
      </c>
      <c r="P424" s="94">
        <v>25.3</v>
      </c>
      <c r="Q424" s="94">
        <v>0.1</v>
      </c>
      <c r="R424" s="94">
        <v>0.1</v>
      </c>
      <c r="S424" s="94" t="s">
        <v>1796</v>
      </c>
      <c r="T424" s="96" t="s">
        <v>1393</v>
      </c>
      <c r="U424" s="194"/>
      <c r="V424" s="194"/>
      <c r="W424" s="194"/>
      <c r="X424" s="194"/>
      <c r="Y424" s="194"/>
    </row>
    <row r="425" spans="1:25" ht="14.25" customHeight="1" x14ac:dyDescent="0.2">
      <c r="A425" s="157" t="s">
        <v>2091</v>
      </c>
      <c r="B425" s="94" t="s">
        <v>982</v>
      </c>
      <c r="D425" s="94" t="s">
        <v>983</v>
      </c>
      <c r="E425" s="96" t="s">
        <v>2285</v>
      </c>
      <c r="F425" s="158" t="s">
        <v>1478</v>
      </c>
      <c r="G425" s="94">
        <v>600</v>
      </c>
      <c r="H425" s="98" t="s">
        <v>1554</v>
      </c>
      <c r="I425" s="94" t="s">
        <v>2094</v>
      </c>
      <c r="J425" s="163">
        <v>375</v>
      </c>
      <c r="K425" s="94">
        <f t="shared" si="8"/>
        <v>1.6</v>
      </c>
      <c r="L425" s="94">
        <v>0</v>
      </c>
      <c r="M425" s="94">
        <v>438</v>
      </c>
      <c r="N425" s="94">
        <v>6.9</v>
      </c>
      <c r="O425" s="94">
        <v>10.3</v>
      </c>
      <c r="P425" s="94">
        <v>79.2</v>
      </c>
      <c r="Q425" s="94">
        <v>0.4</v>
      </c>
      <c r="R425" s="94">
        <v>0.2</v>
      </c>
      <c r="S425" s="94" t="s">
        <v>1796</v>
      </c>
      <c r="T425" s="96" t="s">
        <v>2093</v>
      </c>
      <c r="U425" s="194"/>
      <c r="V425" s="194"/>
      <c r="W425" s="194"/>
      <c r="X425" s="194"/>
      <c r="Y425" s="194"/>
    </row>
    <row r="426" spans="1:25" ht="14.25" customHeight="1" x14ac:dyDescent="0.2">
      <c r="A426" s="157" t="s">
        <v>2092</v>
      </c>
      <c r="B426" s="94" t="s">
        <v>982</v>
      </c>
      <c r="D426" s="94" t="s">
        <v>983</v>
      </c>
      <c r="E426" s="96" t="s">
        <v>2286</v>
      </c>
      <c r="F426" s="158" t="s">
        <v>1478</v>
      </c>
      <c r="G426" s="94">
        <v>210</v>
      </c>
      <c r="H426" s="98" t="s">
        <v>1553</v>
      </c>
      <c r="I426" s="94" t="s">
        <v>2096</v>
      </c>
      <c r="J426" s="163">
        <v>125</v>
      </c>
      <c r="K426" s="94">
        <f t="shared" si="8"/>
        <v>1.68</v>
      </c>
      <c r="L426" s="94">
        <v>0</v>
      </c>
      <c r="M426" s="94">
        <v>122</v>
      </c>
      <c r="N426" s="94">
        <v>0.2</v>
      </c>
      <c r="O426" s="94">
        <v>0</v>
      </c>
      <c r="P426" s="94">
        <v>30.4</v>
      </c>
      <c r="Q426" s="94">
        <v>0</v>
      </c>
      <c r="R426" s="94">
        <v>0.1</v>
      </c>
      <c r="S426" s="94" t="s">
        <v>1796</v>
      </c>
      <c r="T426" s="96" t="s">
        <v>2095</v>
      </c>
      <c r="U426" s="194"/>
      <c r="V426" s="194"/>
      <c r="W426" s="194"/>
      <c r="X426" s="194"/>
      <c r="Y426" s="194"/>
    </row>
    <row r="427" spans="1:25" ht="14.25" customHeight="1" x14ac:dyDescent="0.2">
      <c r="A427" s="157" t="s">
        <v>2039</v>
      </c>
      <c r="B427" s="94" t="s">
        <v>984</v>
      </c>
      <c r="E427" s="96" t="s">
        <v>1394</v>
      </c>
      <c r="F427" s="158" t="s">
        <v>1551</v>
      </c>
      <c r="G427" s="94">
        <v>248</v>
      </c>
      <c r="H427" s="98" t="s">
        <v>458</v>
      </c>
      <c r="I427" s="94" t="s">
        <v>1774</v>
      </c>
      <c r="J427" s="163">
        <v>6</v>
      </c>
      <c r="K427" s="94">
        <f t="shared" si="8"/>
        <v>41.33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 t="s">
        <v>1796</v>
      </c>
      <c r="T427" s="96" t="s">
        <v>1394</v>
      </c>
      <c r="U427" s="194"/>
      <c r="V427" s="194"/>
      <c r="W427" s="194"/>
      <c r="X427" s="194"/>
      <c r="Y427" s="194"/>
    </row>
    <row r="428" spans="1:25" ht="14.25" customHeight="1" x14ac:dyDescent="0.2">
      <c r="A428" s="157" t="s">
        <v>2040</v>
      </c>
      <c r="B428" s="94" t="s">
        <v>985</v>
      </c>
      <c r="D428" s="94" t="s">
        <v>986</v>
      </c>
      <c r="E428" s="96" t="s">
        <v>1395</v>
      </c>
      <c r="F428" s="158" t="s">
        <v>1512</v>
      </c>
      <c r="G428" s="94">
        <v>518</v>
      </c>
      <c r="H428" s="98" t="s">
        <v>458</v>
      </c>
      <c r="I428" s="94" t="s">
        <v>457</v>
      </c>
      <c r="J428" s="163">
        <v>500</v>
      </c>
      <c r="K428" s="94">
        <f t="shared" si="8"/>
        <v>1.03</v>
      </c>
      <c r="L428" s="94">
        <v>0</v>
      </c>
      <c r="M428" s="94">
        <v>178</v>
      </c>
      <c r="N428" s="94">
        <v>0.2</v>
      </c>
      <c r="O428" s="94">
        <v>0</v>
      </c>
      <c r="P428" s="94">
        <v>44.7</v>
      </c>
      <c r="Q428" s="94">
        <v>0.7</v>
      </c>
      <c r="R428" s="94">
        <v>0</v>
      </c>
      <c r="S428" s="94" t="s">
        <v>1796</v>
      </c>
      <c r="T428" s="96" t="s">
        <v>1395</v>
      </c>
      <c r="U428" s="194"/>
      <c r="V428" s="194"/>
      <c r="W428" s="194"/>
      <c r="X428" s="194"/>
      <c r="Y428" s="194"/>
    </row>
    <row r="429" spans="1:25" ht="14.25" customHeight="1" x14ac:dyDescent="0.2">
      <c r="A429" s="157" t="s">
        <v>2041</v>
      </c>
      <c r="B429" s="94" t="s">
        <v>985</v>
      </c>
      <c r="D429" s="94" t="s">
        <v>987</v>
      </c>
      <c r="E429" s="96" t="s">
        <v>1396</v>
      </c>
      <c r="F429" s="158" t="s">
        <v>1512</v>
      </c>
      <c r="G429" s="94">
        <v>518</v>
      </c>
      <c r="H429" s="98" t="s">
        <v>458</v>
      </c>
      <c r="I429" s="94" t="s">
        <v>457</v>
      </c>
      <c r="J429" s="163">
        <v>500</v>
      </c>
      <c r="K429" s="94">
        <f t="shared" si="8"/>
        <v>1.03</v>
      </c>
      <c r="L429" s="94">
        <v>0</v>
      </c>
      <c r="M429" s="94">
        <v>177</v>
      </c>
      <c r="N429" s="94">
        <v>0.1</v>
      </c>
      <c r="O429" s="94">
        <v>0</v>
      </c>
      <c r="P429" s="94">
        <v>44.9</v>
      </c>
      <c r="Q429" s="94">
        <v>1.2</v>
      </c>
      <c r="R429" s="94">
        <v>0</v>
      </c>
      <c r="S429" s="94" t="s">
        <v>1796</v>
      </c>
      <c r="T429" s="96" t="s">
        <v>1396</v>
      </c>
      <c r="U429" s="194"/>
      <c r="V429" s="194"/>
      <c r="W429" s="194"/>
      <c r="X429" s="194"/>
      <c r="Y429" s="194"/>
    </row>
    <row r="430" spans="1:25" ht="14.25" customHeight="1" x14ac:dyDescent="0.2">
      <c r="A430" s="157" t="s">
        <v>2042</v>
      </c>
      <c r="B430" s="94" t="s">
        <v>985</v>
      </c>
      <c r="D430" s="94" t="s">
        <v>988</v>
      </c>
      <c r="E430" s="96" t="s">
        <v>1397</v>
      </c>
      <c r="F430" s="158" t="s">
        <v>1512</v>
      </c>
      <c r="G430" s="94">
        <v>518</v>
      </c>
      <c r="H430" s="98" t="s">
        <v>458</v>
      </c>
      <c r="I430" s="94" t="s">
        <v>457</v>
      </c>
      <c r="J430" s="163">
        <v>500</v>
      </c>
      <c r="K430" s="94">
        <f t="shared" si="8"/>
        <v>1.03</v>
      </c>
      <c r="L430" s="94">
        <v>0</v>
      </c>
      <c r="M430" s="94">
        <v>157</v>
      </c>
      <c r="N430" s="94">
        <v>0.2</v>
      </c>
      <c r="O430" s="94">
        <v>0</v>
      </c>
      <c r="P430" s="94">
        <v>39.6</v>
      </c>
      <c r="Q430" s="94">
        <v>0.9</v>
      </c>
      <c r="R430" s="94">
        <v>0</v>
      </c>
      <c r="S430" s="94" t="s">
        <v>1796</v>
      </c>
      <c r="T430" s="96" t="s">
        <v>1397</v>
      </c>
      <c r="U430" s="194"/>
      <c r="V430" s="194"/>
      <c r="W430" s="194"/>
      <c r="X430" s="194"/>
      <c r="Y430" s="194"/>
    </row>
    <row r="431" spans="1:25" ht="14.25" customHeight="1" x14ac:dyDescent="0.2">
      <c r="A431" s="157" t="s">
        <v>2043</v>
      </c>
      <c r="B431" s="94" t="s">
        <v>989</v>
      </c>
      <c r="D431" s="165" t="s">
        <v>2060</v>
      </c>
      <c r="E431" s="96" t="s">
        <v>2287</v>
      </c>
      <c r="F431" s="158" t="s">
        <v>1459</v>
      </c>
      <c r="G431" s="94">
        <v>648</v>
      </c>
      <c r="H431" s="98" t="s">
        <v>458</v>
      </c>
      <c r="I431" s="94" t="s">
        <v>2059</v>
      </c>
      <c r="J431" s="163">
        <v>1000</v>
      </c>
      <c r="K431" s="94">
        <f t="shared" si="8"/>
        <v>0.64</v>
      </c>
      <c r="L431" s="94">
        <v>0</v>
      </c>
      <c r="M431" s="94">
        <v>18</v>
      </c>
      <c r="N431" s="94">
        <v>0.4</v>
      </c>
      <c r="O431" s="94">
        <v>0.1</v>
      </c>
      <c r="P431" s="94">
        <v>4.8</v>
      </c>
      <c r="Q431" s="94">
        <v>3.7</v>
      </c>
      <c r="R431" s="94">
        <v>3</v>
      </c>
      <c r="S431" s="94" t="s">
        <v>1796</v>
      </c>
      <c r="T431" s="96" t="s">
        <v>1398</v>
      </c>
      <c r="U431" s="194"/>
      <c r="V431" s="194"/>
      <c r="W431" s="194"/>
      <c r="X431" s="194"/>
      <c r="Y431" s="194"/>
    </row>
    <row r="432" spans="1:25" ht="14.25" customHeight="1" x14ac:dyDescent="0.2">
      <c r="A432" s="157" t="s">
        <v>2044</v>
      </c>
      <c r="B432" s="94" t="s">
        <v>989</v>
      </c>
      <c r="D432" s="165" t="s">
        <v>2061</v>
      </c>
      <c r="E432" s="96" t="s">
        <v>2288</v>
      </c>
      <c r="F432" s="158" t="s">
        <v>1459</v>
      </c>
      <c r="G432" s="94">
        <v>648</v>
      </c>
      <c r="H432" s="98" t="s">
        <v>458</v>
      </c>
      <c r="I432" s="94" t="s">
        <v>2059</v>
      </c>
      <c r="J432" s="163">
        <v>1000</v>
      </c>
      <c r="K432" s="94">
        <f t="shared" si="8"/>
        <v>0.64</v>
      </c>
      <c r="L432" s="94">
        <v>0</v>
      </c>
      <c r="M432" s="94">
        <v>20</v>
      </c>
      <c r="N432" s="94">
        <v>1.8</v>
      </c>
      <c r="O432" s="94">
        <v>0.1</v>
      </c>
      <c r="P432" s="94">
        <v>2.2999999999999998</v>
      </c>
      <c r="Q432" s="94">
        <v>0.4</v>
      </c>
      <c r="R432" s="94">
        <v>3.1</v>
      </c>
      <c r="S432" s="94" t="s">
        <v>1796</v>
      </c>
      <c r="T432" s="96" t="s">
        <v>1399</v>
      </c>
      <c r="U432" s="194"/>
      <c r="V432" s="194"/>
      <c r="W432" s="194"/>
      <c r="X432" s="194"/>
      <c r="Y432" s="194"/>
    </row>
    <row r="433" spans="1:25" ht="14.25" customHeight="1" x14ac:dyDescent="0.2">
      <c r="A433" s="157" t="s">
        <v>2045</v>
      </c>
      <c r="B433" s="94" t="s">
        <v>989</v>
      </c>
      <c r="D433" s="165" t="s">
        <v>2062</v>
      </c>
      <c r="E433" s="96" t="s">
        <v>2289</v>
      </c>
      <c r="F433" s="158" t="s">
        <v>1459</v>
      </c>
      <c r="G433" s="94">
        <v>648</v>
      </c>
      <c r="H433" s="98" t="s">
        <v>458</v>
      </c>
      <c r="I433" s="94" t="s">
        <v>2059</v>
      </c>
      <c r="J433" s="163">
        <v>1000</v>
      </c>
      <c r="K433" s="94">
        <f t="shared" si="8"/>
        <v>0.64</v>
      </c>
      <c r="L433" s="94">
        <v>0</v>
      </c>
      <c r="M433" s="94">
        <v>39</v>
      </c>
      <c r="N433" s="94">
        <v>1.4</v>
      </c>
      <c r="O433" s="94">
        <v>1.7</v>
      </c>
      <c r="P433" s="94">
        <v>5.6</v>
      </c>
      <c r="Q433" s="94">
        <v>4.2</v>
      </c>
      <c r="R433" s="94">
        <v>3.1</v>
      </c>
      <c r="S433" s="94" t="s">
        <v>1796</v>
      </c>
      <c r="T433" s="96" t="s">
        <v>1400</v>
      </c>
      <c r="U433" s="194"/>
      <c r="V433" s="194"/>
      <c r="W433" s="194"/>
      <c r="X433" s="194"/>
      <c r="Y433" s="194"/>
    </row>
    <row r="434" spans="1:25" x14ac:dyDescent="0.2">
      <c r="A434" s="157" t="s">
        <v>2046</v>
      </c>
      <c r="B434" s="94" t="s">
        <v>990</v>
      </c>
      <c r="E434" s="94" t="s">
        <v>2290</v>
      </c>
      <c r="F434" s="158" t="s">
        <v>72</v>
      </c>
      <c r="G434" s="94">
        <v>551</v>
      </c>
      <c r="H434" s="98" t="s">
        <v>458</v>
      </c>
      <c r="I434" s="94" t="s">
        <v>1775</v>
      </c>
      <c r="J434" s="163">
        <v>350</v>
      </c>
      <c r="K434" s="94">
        <f t="shared" si="8"/>
        <v>1.57</v>
      </c>
      <c r="L434" s="94">
        <v>0</v>
      </c>
      <c r="M434" s="94">
        <v>3</v>
      </c>
      <c r="N434" s="94">
        <v>0.2</v>
      </c>
      <c r="O434" s="94">
        <v>0</v>
      </c>
      <c r="P434" s="94">
        <v>6.4</v>
      </c>
      <c r="Q434" s="94">
        <v>0.2</v>
      </c>
      <c r="R434" s="94">
        <v>0</v>
      </c>
      <c r="S434" s="94" t="s">
        <v>1796</v>
      </c>
      <c r="T434" s="94" t="s">
        <v>1401</v>
      </c>
      <c r="U434" s="194"/>
      <c r="V434" s="194"/>
      <c r="W434" s="194"/>
      <c r="X434" s="194"/>
      <c r="Y434" s="194"/>
    </row>
    <row r="435" spans="1:25" x14ac:dyDescent="0.2">
      <c r="A435" s="157" t="s">
        <v>2047</v>
      </c>
      <c r="B435" s="94" t="s">
        <v>991</v>
      </c>
      <c r="E435" s="94" t="s">
        <v>2291</v>
      </c>
      <c r="F435" s="158" t="s">
        <v>72</v>
      </c>
      <c r="G435" s="94">
        <v>1037</v>
      </c>
      <c r="H435" s="98" t="s">
        <v>1554</v>
      </c>
      <c r="I435" s="94" t="s">
        <v>1776</v>
      </c>
      <c r="J435" s="163">
        <v>216</v>
      </c>
      <c r="K435" s="94">
        <f t="shared" si="8"/>
        <v>4.8</v>
      </c>
      <c r="L435" s="94">
        <v>0</v>
      </c>
      <c r="M435" s="94">
        <v>3</v>
      </c>
      <c r="N435" s="94">
        <v>0.2</v>
      </c>
      <c r="O435" s="94">
        <v>0</v>
      </c>
      <c r="P435" s="94">
        <v>6.4</v>
      </c>
      <c r="Q435" s="94">
        <v>0.2</v>
      </c>
      <c r="R435" s="94">
        <v>0</v>
      </c>
      <c r="S435" s="94" t="s">
        <v>1796</v>
      </c>
      <c r="T435" s="94" t="s">
        <v>1402</v>
      </c>
      <c r="U435" s="194"/>
      <c r="V435" s="194"/>
      <c r="W435" s="194"/>
      <c r="X435" s="194"/>
      <c r="Y435" s="194"/>
    </row>
    <row r="436" spans="1:25" x14ac:dyDescent="0.2">
      <c r="A436" s="157" t="s">
        <v>2048</v>
      </c>
      <c r="B436" s="94" t="s">
        <v>992</v>
      </c>
      <c r="D436" s="94"/>
      <c r="E436" s="94" t="s">
        <v>2292</v>
      </c>
      <c r="F436" s="94" t="s">
        <v>1552</v>
      </c>
      <c r="G436" s="94">
        <v>1102</v>
      </c>
      <c r="H436" s="98" t="s">
        <v>458</v>
      </c>
      <c r="I436" s="94" t="s">
        <v>1777</v>
      </c>
      <c r="J436" s="94">
        <v>340</v>
      </c>
      <c r="K436" s="94">
        <f t="shared" si="8"/>
        <v>3.24</v>
      </c>
      <c r="L436" s="94">
        <v>0</v>
      </c>
      <c r="M436" s="94">
        <v>193</v>
      </c>
      <c r="N436" s="94">
        <v>1.5</v>
      </c>
      <c r="O436" s="94">
        <v>16.100000000000001</v>
      </c>
      <c r="P436" s="94">
        <v>9.1</v>
      </c>
      <c r="Q436" s="94">
        <v>0.5</v>
      </c>
      <c r="R436" s="94">
        <v>3.1</v>
      </c>
      <c r="S436" s="94" t="s">
        <v>1796</v>
      </c>
      <c r="T436" s="94" t="s">
        <v>1403</v>
      </c>
      <c r="U436" s="194"/>
      <c r="V436" s="194"/>
      <c r="W436" s="194"/>
      <c r="X436" s="194"/>
      <c r="Y436" s="194"/>
    </row>
  </sheetData>
  <autoFilter ref="A2:S436" xr:uid="{00000000-0009-0000-0000-000000000000}"/>
  <phoneticPr fontId="2"/>
  <dataValidations count="2">
    <dataValidation imeMode="halfAlpha" allowBlank="1" showInputMessage="1" showErrorMessage="1" sqref="D373 D375:D376" xr:uid="{00000000-0002-0000-0000-000000000000}"/>
    <dataValidation imeMode="hiragana" allowBlank="1" showInputMessage="1" showErrorMessage="1" sqref="E373 E375:E376 T373 T375:T376" xr:uid="{00000000-0002-0000-0000-000001000000}"/>
  </dataValidations>
  <printOptions horizontalCentered="1"/>
  <pageMargins left="0" right="0" top="0.39370078740157483" bottom="0" header="0.51181102362204722" footer="0.31496062992125984"/>
  <pageSetup paperSize="9" scale="86" fitToHeight="0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L1863"/>
  <sheetViews>
    <sheetView zoomScale="85" zoomScaleNormal="85" zoomScaleSheetLayoutView="85" workbookViewId="0">
      <selection activeCell="D6" sqref="D6:D7"/>
    </sheetView>
  </sheetViews>
  <sheetFormatPr defaultColWidth="9" defaultRowHeight="15" x14ac:dyDescent="0.3"/>
  <cols>
    <col min="1" max="1" width="18.6640625" style="1" customWidth="1"/>
    <col min="2" max="2" width="8.33203125" style="2" customWidth="1"/>
    <col min="3" max="3" width="9" style="3"/>
    <col min="4" max="4" width="17.88671875" style="4" customWidth="1"/>
    <col min="5" max="5" width="9.6640625" style="1" hidden="1" customWidth="1"/>
    <col min="6" max="6" width="8.44140625" style="1" customWidth="1"/>
    <col min="7" max="7" width="14.109375" style="1" hidden="1" customWidth="1"/>
    <col min="8" max="8" width="7.33203125" style="1" customWidth="1"/>
    <col min="9" max="9" width="38.77734375" style="1" hidden="1" customWidth="1"/>
    <col min="10" max="10" width="8.109375" style="1" customWidth="1"/>
    <col min="11" max="11" width="7" style="5" customWidth="1"/>
    <col min="12" max="12" width="5.88671875" style="1" hidden="1" customWidth="1"/>
    <col min="13" max="13" width="9.109375" style="1" customWidth="1"/>
    <col min="14" max="14" width="9.21875" style="1" hidden="1" customWidth="1"/>
    <col min="15" max="15" width="9" style="1"/>
    <col min="16" max="16" width="16.21875" style="1" hidden="1" customWidth="1"/>
    <col min="17" max="17" width="8.33203125" style="1" customWidth="1"/>
    <col min="18" max="18" width="5.88671875" style="1" hidden="1" customWidth="1"/>
    <col min="19" max="19" width="8.33203125" style="1" customWidth="1"/>
    <col min="20" max="20" width="8" style="1" hidden="1" customWidth="1"/>
    <col min="21" max="21" width="9.77734375" style="1" hidden="1" customWidth="1"/>
    <col min="22" max="22" width="5.109375" style="1" hidden="1" customWidth="1"/>
    <col min="23" max="23" width="9.6640625" style="1" bestFit="1" customWidth="1"/>
    <col min="24" max="24" width="5.88671875" style="1" hidden="1" customWidth="1"/>
    <col min="25" max="25" width="14.109375" style="1" customWidth="1"/>
    <col min="26" max="26" width="24.6640625" style="1" customWidth="1"/>
    <col min="27" max="27" width="1.33203125" style="1" customWidth="1"/>
    <col min="28" max="28" width="8.88671875" style="1" customWidth="1"/>
    <col min="29" max="38" width="8.88671875" style="1" hidden="1" customWidth="1"/>
    <col min="39" max="16384" width="9" style="1"/>
  </cols>
  <sheetData>
    <row r="1" spans="1:38" x14ac:dyDescent="0.3">
      <c r="Z1" s="6" t="s">
        <v>2298</v>
      </c>
    </row>
    <row r="2" spans="1:38" ht="18.600000000000001" x14ac:dyDescent="0.35">
      <c r="A2" s="90" t="s">
        <v>2315</v>
      </c>
      <c r="H2" s="7" t="s">
        <v>1792</v>
      </c>
      <c r="I2" s="8"/>
      <c r="AA2" s="9"/>
    </row>
    <row r="3" spans="1:38" ht="9" customHeight="1" x14ac:dyDescent="0.35">
      <c r="H3" s="7"/>
      <c r="I3" s="8"/>
      <c r="AA3" s="9"/>
    </row>
    <row r="4" spans="1:38" ht="9" customHeight="1" x14ac:dyDescent="0.3">
      <c r="Z4" s="10"/>
      <c r="AA4" s="9"/>
    </row>
    <row r="5" spans="1:38" ht="16.5" customHeight="1" thickBot="1" x14ac:dyDescent="0.35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3">
      <c r="A6" s="253" t="s">
        <v>11</v>
      </c>
      <c r="B6" s="255" t="s">
        <v>419</v>
      </c>
      <c r="C6" s="257" t="s">
        <v>6</v>
      </c>
      <c r="D6" s="259" t="s">
        <v>12</v>
      </c>
      <c r="E6" s="259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51" t="s">
        <v>449</v>
      </c>
      <c r="AA6" s="18"/>
    </row>
    <row r="7" spans="1:38" ht="18.75" customHeight="1" thickBot="1" x14ac:dyDescent="0.35">
      <c r="A7" s="254"/>
      <c r="B7" s="256"/>
      <c r="C7" s="258"/>
      <c r="D7" s="260"/>
      <c r="E7" s="260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52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3">
      <c r="A8" s="174"/>
      <c r="B8" s="175"/>
      <c r="C8" s="176"/>
      <c r="D8" s="26" t="str">
        <f t="shared" ref="D8:D78" si="0">IF(B8="","",E8)</f>
        <v/>
      </c>
      <c r="E8" s="177" t="e">
        <f>IF(AD8="","",AD8)</f>
        <v>#N/A</v>
      </c>
      <c r="F8" s="30" t="str">
        <f>G8</f>
        <v/>
      </c>
      <c r="G8" s="29" t="str">
        <f t="shared" ref="G8:G78" si="1">IF(B8="","",J8/((100-K8)/100))</f>
        <v/>
      </c>
      <c r="H8" s="30" t="str">
        <f>I8</f>
        <v/>
      </c>
      <c r="I8" s="31" t="str">
        <f t="shared" ref="I8:I78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78" si="3">IF(B8="","",ROUND((J8*AG8)/100,0))</f>
        <v/>
      </c>
      <c r="O8" s="28" t="str">
        <f>P8</f>
        <v/>
      </c>
      <c r="P8" s="31" t="str">
        <f t="shared" ref="P8:P78" si="4">IF(B8="","",ROUND((J8*AH8)/100,1))</f>
        <v/>
      </c>
      <c r="Q8" s="28" t="str">
        <f>R8</f>
        <v/>
      </c>
      <c r="R8" s="31" t="str">
        <f t="shared" ref="R8:R78" si="5">IF(B8="","",ROUND((J8*AI8)/100,1))</f>
        <v/>
      </c>
      <c r="S8" s="28" t="str">
        <f>T8</f>
        <v/>
      </c>
      <c r="T8" s="31" t="str">
        <f t="shared" ref="T8:T78" si="6">IF(B8="","",ROUND((J8*AJ8)/100,1))</f>
        <v/>
      </c>
      <c r="U8" s="28" t="str">
        <f>V8</f>
        <v/>
      </c>
      <c r="V8" s="31" t="str">
        <f t="shared" ref="V8:V78" si="7">IF(B8="","",ROUND((J8*AK8)/100,1))</f>
        <v/>
      </c>
      <c r="W8" s="28" t="str">
        <f>X8</f>
        <v/>
      </c>
      <c r="X8" s="27" t="str">
        <f t="shared" ref="X8:X78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3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78" si="9">G9</f>
        <v/>
      </c>
      <c r="G9" s="29" t="str">
        <f t="shared" si="1"/>
        <v/>
      </c>
      <c r="H9" s="44" t="str">
        <f t="shared" ref="H9:H78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78" si="11">AE9</f>
        <v>#N/A</v>
      </c>
      <c r="M9" s="47" t="str">
        <f t="shared" ref="M9:M78" si="12">N9</f>
        <v/>
      </c>
      <c r="N9" s="42" t="str">
        <f t="shared" si="3"/>
        <v/>
      </c>
      <c r="O9" s="43" t="str">
        <f t="shared" ref="O9:O78" si="13">P9</f>
        <v/>
      </c>
      <c r="P9" s="45" t="str">
        <f t="shared" si="4"/>
        <v/>
      </c>
      <c r="Q9" s="43" t="str">
        <f t="shared" ref="Q9:Q78" si="14">R9</f>
        <v/>
      </c>
      <c r="R9" s="45" t="str">
        <f t="shared" si="5"/>
        <v/>
      </c>
      <c r="S9" s="43" t="str">
        <f t="shared" ref="S9:S78" si="15">T9</f>
        <v/>
      </c>
      <c r="T9" s="45" t="str">
        <f t="shared" si="6"/>
        <v/>
      </c>
      <c r="U9" s="43" t="str">
        <f t="shared" ref="U9:U78" si="16">V9</f>
        <v/>
      </c>
      <c r="V9" s="45" t="str">
        <f t="shared" si="7"/>
        <v/>
      </c>
      <c r="W9" s="43" t="str">
        <f t="shared" ref="W9:W78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3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21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3">
      <c r="A11" s="38"/>
      <c r="B11" s="39"/>
      <c r="C11" s="40"/>
      <c r="D11" s="41" t="str">
        <f t="shared" si="0"/>
        <v/>
      </c>
      <c r="E11" s="42" t="e">
        <f t="shared" ref="E11:E23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3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3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>I13</f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>IF(B13="","",ROUND((J13*AL13)/100,1))</f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3">
      <c r="A14" s="38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ref="H14:H26" si="20">I14</f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ref="X14:X26" si="21">IF(B14="","",ROUND((J14*AL14)/100,1))</f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3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2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21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3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 t="shared" si="20"/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21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3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2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21"/>
        <v/>
      </c>
      <c r="Y17" s="48"/>
      <c r="Z17" s="51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3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2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21"/>
        <v/>
      </c>
      <c r="Y18" s="48"/>
      <c r="Z18" s="51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3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2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21"/>
        <v/>
      </c>
      <c r="Y19" s="48"/>
      <c r="Z19" s="51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3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2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21"/>
        <v/>
      </c>
      <c r="Y20" s="48"/>
      <c r="Z20" s="52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3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2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21"/>
        <v/>
      </c>
      <c r="Y21" s="48"/>
      <c r="Z21" s="53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3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20"/>
        <v/>
      </c>
      <c r="I22" s="45" t="str">
        <f t="shared" si="2"/>
        <v/>
      </c>
      <c r="J22" s="46"/>
      <c r="K22" s="37" t="str">
        <f>IF(B22="","",L22)</f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21"/>
        <v/>
      </c>
      <c r="Y22" s="48"/>
      <c r="Z22" s="53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3">
      <c r="A23" s="50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20"/>
        <v/>
      </c>
      <c r="I23" s="45" t="str">
        <f t="shared" si="2"/>
        <v/>
      </c>
      <c r="J23" s="46"/>
      <c r="K23" s="37" t="str">
        <f t="shared" ref="K23:K26" si="22">IF(B23="","",L23)</f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21"/>
        <v/>
      </c>
      <c r="Y23" s="48"/>
      <c r="Z23" s="53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3">
      <c r="A24" s="50"/>
      <c r="B24" s="39"/>
      <c r="C24" s="40"/>
      <c r="D24" s="41" t="str">
        <f t="shared" si="0"/>
        <v/>
      </c>
      <c r="E24" s="42" t="e">
        <f>IF(AD24="","",AD24)</f>
        <v>#N/A</v>
      </c>
      <c r="F24" s="43" t="str">
        <f t="shared" si="9"/>
        <v/>
      </c>
      <c r="G24" s="29" t="str">
        <f t="shared" si="1"/>
        <v/>
      </c>
      <c r="H24" s="44" t="str">
        <f t="shared" si="20"/>
        <v/>
      </c>
      <c r="I24" s="45" t="str">
        <f t="shared" si="2"/>
        <v/>
      </c>
      <c r="J24" s="46"/>
      <c r="K24" s="37" t="str">
        <f t="shared" si="22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>V24</f>
        <v/>
      </c>
      <c r="V24" s="45" t="str">
        <f t="shared" si="7"/>
        <v/>
      </c>
      <c r="W24" s="43" t="str">
        <f t="shared" si="17"/>
        <v/>
      </c>
      <c r="X24" s="42" t="str">
        <f t="shared" si="21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3">
      <c r="A25" s="38"/>
      <c r="B25" s="39"/>
      <c r="C25" s="40"/>
      <c r="D25" s="41" t="str">
        <f t="shared" si="0"/>
        <v/>
      </c>
      <c r="E25" s="42" t="e">
        <f>IF(AD25="","",AD25)</f>
        <v>#N/A</v>
      </c>
      <c r="F25" s="43" t="str">
        <f t="shared" si="9"/>
        <v/>
      </c>
      <c r="G25" s="29" t="str">
        <f t="shared" si="1"/>
        <v/>
      </c>
      <c r="H25" s="44" t="str">
        <f t="shared" si="20"/>
        <v/>
      </c>
      <c r="I25" s="45" t="str">
        <f t="shared" si="2"/>
        <v/>
      </c>
      <c r="J25" s="46"/>
      <c r="K25" s="37" t="str">
        <f t="shared" si="22"/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>P25</f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ref="U25:U26" si="23">V25</f>
        <v/>
      </c>
      <c r="V25" s="45" t="str">
        <f t="shared" si="7"/>
        <v/>
      </c>
      <c r="W25" s="43" t="str">
        <f t="shared" si="17"/>
        <v/>
      </c>
      <c r="X25" s="42" t="str">
        <f t="shared" si="21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3">
      <c r="A26" s="38"/>
      <c r="B26" s="39"/>
      <c r="C26" s="40"/>
      <c r="D26" s="41" t="str">
        <f t="shared" si="0"/>
        <v/>
      </c>
      <c r="E26" s="42" t="e">
        <f>IF(AD26="","",AD26)</f>
        <v>#N/A</v>
      </c>
      <c r="F26" s="43" t="str">
        <f t="shared" si="9"/>
        <v/>
      </c>
      <c r="G26" s="29" t="str">
        <f t="shared" si="1"/>
        <v/>
      </c>
      <c r="H26" s="44" t="str">
        <f t="shared" si="20"/>
        <v/>
      </c>
      <c r="I26" s="45" t="str">
        <f t="shared" si="2"/>
        <v/>
      </c>
      <c r="J26" s="46"/>
      <c r="K26" s="37" t="str">
        <f t="shared" si="22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ref="O26" si="24">P26</f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23"/>
        <v/>
      </c>
      <c r="V26" s="45" t="str">
        <f t="shared" si="7"/>
        <v/>
      </c>
      <c r="W26" s="43" t="str">
        <f t="shared" si="17"/>
        <v/>
      </c>
      <c r="X26" s="42" t="str">
        <f t="shared" si="21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3">
      <c r="A27" s="38"/>
      <c r="B27" s="39"/>
      <c r="C27" s="40"/>
      <c r="D27" s="41" t="str">
        <f t="shared" ref="D27:D46" si="25">IF(B27="","",E27)</f>
        <v/>
      </c>
      <c r="E27" s="42" t="e">
        <f>IF(AD27="","",AD27)</f>
        <v>#N/A</v>
      </c>
      <c r="F27" s="43" t="str">
        <f t="shared" ref="F27:F46" si="26">G27</f>
        <v/>
      </c>
      <c r="G27" s="29" t="str">
        <f t="shared" ref="G27:G46" si="27">IF(B27="","",J27/((100-K27)/100))</f>
        <v/>
      </c>
      <c r="H27" s="44" t="str">
        <f t="shared" ref="H27:H32" si="28">I27</f>
        <v/>
      </c>
      <c r="I27" s="45" t="str">
        <f t="shared" ref="I27:I46" si="29">IF(B27="","",ROUND(G27*AF27,1))</f>
        <v/>
      </c>
      <c r="J27" s="46"/>
      <c r="K27" s="37" t="str">
        <f t="shared" ref="K27:K41" si="30">IF(B27="","",L27)</f>
        <v/>
      </c>
      <c r="L27" s="42" t="e">
        <f t="shared" ref="L27:L46" si="31">AE27</f>
        <v>#N/A</v>
      </c>
      <c r="M27" s="47" t="str">
        <f t="shared" ref="M27:M46" si="32">N27</f>
        <v/>
      </c>
      <c r="N27" s="42" t="str">
        <f t="shared" ref="N27:N46" si="33">IF(B27="","",ROUND((J27*AG27)/100,0))</f>
        <v/>
      </c>
      <c r="O27" s="43" t="str">
        <f t="shared" ref="O27:O44" si="34">P27</f>
        <v/>
      </c>
      <c r="P27" s="45" t="str">
        <f t="shared" ref="P27:P46" si="35">IF(B27="","",ROUND((J27*AH27)/100,1))</f>
        <v/>
      </c>
      <c r="Q27" s="43" t="str">
        <f t="shared" ref="Q27:Q46" si="36">R27</f>
        <v/>
      </c>
      <c r="R27" s="45" t="str">
        <f t="shared" ref="R27:R46" si="37">IF(B27="","",ROUND((J27*AI27)/100,1))</f>
        <v/>
      </c>
      <c r="S27" s="43" t="str">
        <f t="shared" ref="S27:S46" si="38">T27</f>
        <v/>
      </c>
      <c r="T27" s="45" t="str">
        <f t="shared" ref="T27:T46" si="39">IF(B27="","",ROUND((J27*AJ27)/100,1))</f>
        <v/>
      </c>
      <c r="U27" s="43" t="str">
        <f t="shared" ref="U27:U43" si="40">V27</f>
        <v/>
      </c>
      <c r="V27" s="45" t="str">
        <f t="shared" ref="V27:V46" si="41">IF(B27="","",ROUND((J27*AK27)/100,1))</f>
        <v/>
      </c>
      <c r="W27" s="43" t="str">
        <f t="shared" ref="W27:W46" si="42">X27</f>
        <v/>
      </c>
      <c r="X27" s="42" t="str">
        <f t="shared" ref="X27:X32" si="43">IF(B27="","",ROUND((J27*AL27)/100,1))</f>
        <v/>
      </c>
      <c r="Y27" s="48"/>
      <c r="Z27" s="49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3">
      <c r="A28" s="38"/>
      <c r="B28" s="39"/>
      <c r="C28" s="40"/>
      <c r="D28" s="41" t="str">
        <f t="shared" si="25"/>
        <v/>
      </c>
      <c r="E28" s="42" t="e">
        <f t="shared" ref="E28:E43" si="44">IF(AD28="","",AD28)</f>
        <v>#N/A</v>
      </c>
      <c r="F28" s="43" t="str">
        <f t="shared" si="26"/>
        <v/>
      </c>
      <c r="G28" s="29" t="str">
        <f t="shared" si="27"/>
        <v/>
      </c>
      <c r="H28" s="44" t="str">
        <f t="shared" si="28"/>
        <v/>
      </c>
      <c r="I28" s="45" t="str">
        <f t="shared" si="29"/>
        <v/>
      </c>
      <c r="J28" s="46"/>
      <c r="K28" s="37" t="str">
        <f t="shared" si="30"/>
        <v/>
      </c>
      <c r="L28" s="42" t="e">
        <f t="shared" si="31"/>
        <v>#N/A</v>
      </c>
      <c r="M28" s="47" t="str">
        <f t="shared" si="32"/>
        <v/>
      </c>
      <c r="N28" s="42" t="str">
        <f t="shared" si="33"/>
        <v/>
      </c>
      <c r="O28" s="43" t="str">
        <f t="shared" si="34"/>
        <v/>
      </c>
      <c r="P28" s="45" t="str">
        <f t="shared" si="35"/>
        <v/>
      </c>
      <c r="Q28" s="43" t="str">
        <f t="shared" si="36"/>
        <v/>
      </c>
      <c r="R28" s="45" t="str">
        <f t="shared" si="37"/>
        <v/>
      </c>
      <c r="S28" s="43" t="str">
        <f t="shared" si="38"/>
        <v/>
      </c>
      <c r="T28" s="45" t="str">
        <f t="shared" si="39"/>
        <v/>
      </c>
      <c r="U28" s="43" t="str">
        <f t="shared" si="40"/>
        <v/>
      </c>
      <c r="V28" s="45" t="str">
        <f t="shared" si="41"/>
        <v/>
      </c>
      <c r="W28" s="43" t="str">
        <f t="shared" si="42"/>
        <v/>
      </c>
      <c r="X28" s="42" t="str">
        <f t="shared" si="43"/>
        <v/>
      </c>
      <c r="Y28" s="48"/>
      <c r="Z28" s="49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3">
      <c r="A29" s="38"/>
      <c r="B29" s="39"/>
      <c r="C29" s="40"/>
      <c r="D29" s="41" t="str">
        <f t="shared" si="25"/>
        <v/>
      </c>
      <c r="E29" s="42" t="e">
        <f t="shared" si="44"/>
        <v>#N/A</v>
      </c>
      <c r="F29" s="43" t="str">
        <f t="shared" si="26"/>
        <v/>
      </c>
      <c r="G29" s="29" t="str">
        <f t="shared" si="27"/>
        <v/>
      </c>
      <c r="H29" s="44" t="str">
        <f t="shared" si="28"/>
        <v/>
      </c>
      <c r="I29" s="45" t="str">
        <f t="shared" si="29"/>
        <v/>
      </c>
      <c r="J29" s="46"/>
      <c r="K29" s="37" t="str">
        <f t="shared" si="30"/>
        <v/>
      </c>
      <c r="L29" s="42" t="e">
        <f t="shared" si="31"/>
        <v>#N/A</v>
      </c>
      <c r="M29" s="47" t="str">
        <f t="shared" si="32"/>
        <v/>
      </c>
      <c r="N29" s="42" t="str">
        <f t="shared" si="33"/>
        <v/>
      </c>
      <c r="O29" s="43" t="str">
        <f t="shared" si="34"/>
        <v/>
      </c>
      <c r="P29" s="45" t="str">
        <f t="shared" si="35"/>
        <v/>
      </c>
      <c r="Q29" s="43" t="str">
        <f t="shared" si="36"/>
        <v/>
      </c>
      <c r="R29" s="45" t="str">
        <f t="shared" si="37"/>
        <v/>
      </c>
      <c r="S29" s="43" t="str">
        <f t="shared" si="38"/>
        <v/>
      </c>
      <c r="T29" s="45" t="str">
        <f t="shared" si="39"/>
        <v/>
      </c>
      <c r="U29" s="43" t="str">
        <f t="shared" si="40"/>
        <v/>
      </c>
      <c r="V29" s="45" t="str">
        <f t="shared" si="41"/>
        <v/>
      </c>
      <c r="W29" s="43" t="str">
        <f t="shared" si="42"/>
        <v/>
      </c>
      <c r="X29" s="42" t="str">
        <f t="shared" si="43"/>
        <v/>
      </c>
      <c r="Y29" s="48"/>
      <c r="Z29" s="49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3">
      <c r="A30" s="38"/>
      <c r="B30" s="39"/>
      <c r="C30" s="40"/>
      <c r="D30" s="41" t="str">
        <f t="shared" si="25"/>
        <v/>
      </c>
      <c r="E30" s="42" t="e">
        <f t="shared" si="44"/>
        <v>#N/A</v>
      </c>
      <c r="F30" s="43" t="str">
        <f t="shared" si="26"/>
        <v/>
      </c>
      <c r="G30" s="29" t="str">
        <f t="shared" si="27"/>
        <v/>
      </c>
      <c r="H30" s="44" t="str">
        <f t="shared" si="28"/>
        <v/>
      </c>
      <c r="I30" s="45" t="str">
        <f t="shared" si="29"/>
        <v/>
      </c>
      <c r="J30" s="46"/>
      <c r="K30" s="37" t="str">
        <f t="shared" si="30"/>
        <v/>
      </c>
      <c r="L30" s="42" t="e">
        <f t="shared" si="31"/>
        <v>#N/A</v>
      </c>
      <c r="M30" s="47" t="str">
        <f t="shared" si="32"/>
        <v/>
      </c>
      <c r="N30" s="42" t="str">
        <f t="shared" si="33"/>
        <v/>
      </c>
      <c r="O30" s="43" t="str">
        <f t="shared" si="34"/>
        <v/>
      </c>
      <c r="P30" s="45" t="str">
        <f t="shared" si="35"/>
        <v/>
      </c>
      <c r="Q30" s="43" t="str">
        <f t="shared" si="36"/>
        <v/>
      </c>
      <c r="R30" s="45" t="str">
        <f t="shared" si="37"/>
        <v/>
      </c>
      <c r="S30" s="43" t="str">
        <f t="shared" si="38"/>
        <v/>
      </c>
      <c r="T30" s="45" t="str">
        <f t="shared" si="39"/>
        <v/>
      </c>
      <c r="U30" s="43" t="str">
        <f t="shared" si="40"/>
        <v/>
      </c>
      <c r="V30" s="45" t="str">
        <f t="shared" si="41"/>
        <v/>
      </c>
      <c r="W30" s="43" t="str">
        <f t="shared" si="42"/>
        <v/>
      </c>
      <c r="X30" s="42" t="str">
        <f t="shared" si="43"/>
        <v/>
      </c>
      <c r="Y30" s="48"/>
      <c r="Z30" s="49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3">
      <c r="A31" s="50"/>
      <c r="B31" s="39"/>
      <c r="C31" s="40"/>
      <c r="D31" s="41" t="str">
        <f t="shared" si="25"/>
        <v/>
      </c>
      <c r="E31" s="42" t="e">
        <f t="shared" si="44"/>
        <v>#N/A</v>
      </c>
      <c r="F31" s="43" t="str">
        <f t="shared" si="26"/>
        <v/>
      </c>
      <c r="G31" s="29" t="str">
        <f t="shared" si="27"/>
        <v/>
      </c>
      <c r="H31" s="44" t="str">
        <f t="shared" si="28"/>
        <v/>
      </c>
      <c r="I31" s="45" t="str">
        <f t="shared" si="29"/>
        <v/>
      </c>
      <c r="J31" s="46"/>
      <c r="K31" s="37" t="str">
        <f t="shared" si="30"/>
        <v/>
      </c>
      <c r="L31" s="42" t="e">
        <f t="shared" si="31"/>
        <v>#N/A</v>
      </c>
      <c r="M31" s="47" t="str">
        <f t="shared" si="32"/>
        <v/>
      </c>
      <c r="N31" s="42" t="str">
        <f t="shared" si="33"/>
        <v/>
      </c>
      <c r="O31" s="43" t="str">
        <f t="shared" si="34"/>
        <v/>
      </c>
      <c r="P31" s="45" t="str">
        <f t="shared" si="35"/>
        <v/>
      </c>
      <c r="Q31" s="43" t="str">
        <f t="shared" si="36"/>
        <v/>
      </c>
      <c r="R31" s="45" t="str">
        <f t="shared" si="37"/>
        <v/>
      </c>
      <c r="S31" s="43" t="str">
        <f t="shared" si="38"/>
        <v/>
      </c>
      <c r="T31" s="45" t="str">
        <f t="shared" si="39"/>
        <v/>
      </c>
      <c r="U31" s="43" t="str">
        <f t="shared" si="40"/>
        <v/>
      </c>
      <c r="V31" s="45" t="str">
        <f t="shared" si="41"/>
        <v/>
      </c>
      <c r="W31" s="43" t="str">
        <f t="shared" si="42"/>
        <v/>
      </c>
      <c r="X31" s="42" t="str">
        <f t="shared" si="43"/>
        <v/>
      </c>
      <c r="Y31" s="48"/>
      <c r="Z31" s="49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3">
      <c r="A32" s="38"/>
      <c r="B32" s="39"/>
      <c r="C32" s="40"/>
      <c r="D32" s="41" t="str">
        <f t="shared" si="25"/>
        <v/>
      </c>
      <c r="E32" s="42" t="e">
        <f t="shared" si="44"/>
        <v>#N/A</v>
      </c>
      <c r="F32" s="43" t="str">
        <f t="shared" si="26"/>
        <v/>
      </c>
      <c r="G32" s="29" t="str">
        <f t="shared" si="27"/>
        <v/>
      </c>
      <c r="H32" s="44" t="str">
        <f t="shared" si="28"/>
        <v/>
      </c>
      <c r="I32" s="45" t="str">
        <f t="shared" si="29"/>
        <v/>
      </c>
      <c r="J32" s="46"/>
      <c r="K32" s="37" t="str">
        <f t="shared" si="30"/>
        <v/>
      </c>
      <c r="L32" s="42" t="e">
        <f t="shared" si="31"/>
        <v>#N/A</v>
      </c>
      <c r="M32" s="47" t="str">
        <f t="shared" si="32"/>
        <v/>
      </c>
      <c r="N32" s="42" t="str">
        <f t="shared" si="33"/>
        <v/>
      </c>
      <c r="O32" s="43" t="str">
        <f t="shared" si="34"/>
        <v/>
      </c>
      <c r="P32" s="45" t="str">
        <f t="shared" si="35"/>
        <v/>
      </c>
      <c r="Q32" s="43" t="str">
        <f t="shared" si="36"/>
        <v/>
      </c>
      <c r="R32" s="45" t="str">
        <f t="shared" si="37"/>
        <v/>
      </c>
      <c r="S32" s="43" t="str">
        <f t="shared" si="38"/>
        <v/>
      </c>
      <c r="T32" s="45" t="str">
        <f t="shared" si="39"/>
        <v/>
      </c>
      <c r="U32" s="43" t="str">
        <f t="shared" si="40"/>
        <v/>
      </c>
      <c r="V32" s="45" t="str">
        <f t="shared" si="41"/>
        <v/>
      </c>
      <c r="W32" s="43" t="str">
        <f t="shared" si="42"/>
        <v/>
      </c>
      <c r="X32" s="42" t="str">
        <f t="shared" si="43"/>
        <v/>
      </c>
      <c r="Y32" s="48"/>
      <c r="Z32" s="49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3">
      <c r="A33" s="38"/>
      <c r="B33" s="39"/>
      <c r="C33" s="40"/>
      <c r="D33" s="41" t="str">
        <f t="shared" si="25"/>
        <v/>
      </c>
      <c r="E33" s="42" t="e">
        <f t="shared" si="44"/>
        <v>#N/A</v>
      </c>
      <c r="F33" s="43" t="str">
        <f t="shared" si="26"/>
        <v/>
      </c>
      <c r="G33" s="29" t="str">
        <f t="shared" si="27"/>
        <v/>
      </c>
      <c r="H33" s="44" t="str">
        <f>I33</f>
        <v/>
      </c>
      <c r="I33" s="45" t="str">
        <f t="shared" si="29"/>
        <v/>
      </c>
      <c r="J33" s="46"/>
      <c r="K33" s="37" t="str">
        <f t="shared" si="30"/>
        <v/>
      </c>
      <c r="L33" s="42" t="e">
        <f t="shared" si="31"/>
        <v>#N/A</v>
      </c>
      <c r="M33" s="47" t="str">
        <f t="shared" si="32"/>
        <v/>
      </c>
      <c r="N33" s="42" t="str">
        <f t="shared" si="33"/>
        <v/>
      </c>
      <c r="O33" s="43" t="str">
        <f t="shared" si="34"/>
        <v/>
      </c>
      <c r="P33" s="45" t="str">
        <f t="shared" si="35"/>
        <v/>
      </c>
      <c r="Q33" s="43" t="str">
        <f t="shared" si="36"/>
        <v/>
      </c>
      <c r="R33" s="45" t="str">
        <f t="shared" si="37"/>
        <v/>
      </c>
      <c r="S33" s="43" t="str">
        <f t="shared" si="38"/>
        <v/>
      </c>
      <c r="T33" s="45" t="str">
        <f t="shared" si="39"/>
        <v/>
      </c>
      <c r="U33" s="43" t="str">
        <f t="shared" si="40"/>
        <v/>
      </c>
      <c r="V33" s="45" t="str">
        <f t="shared" si="41"/>
        <v/>
      </c>
      <c r="W33" s="43" t="str">
        <f t="shared" si="42"/>
        <v/>
      </c>
      <c r="X33" s="42" t="str">
        <f>IF(B33="","",ROUND((J33*AL33)/100,1))</f>
        <v/>
      </c>
      <c r="Y33" s="48"/>
      <c r="Z33" s="49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3">
      <c r="A34" s="38"/>
      <c r="B34" s="39"/>
      <c r="C34" s="40"/>
      <c r="D34" s="41" t="str">
        <f t="shared" si="25"/>
        <v/>
      </c>
      <c r="E34" s="42" t="e">
        <f t="shared" si="44"/>
        <v>#N/A</v>
      </c>
      <c r="F34" s="43" t="str">
        <f t="shared" si="26"/>
        <v/>
      </c>
      <c r="G34" s="29" t="str">
        <f t="shared" si="27"/>
        <v/>
      </c>
      <c r="H34" s="44" t="str">
        <f t="shared" ref="H34:H46" si="45">I34</f>
        <v/>
      </c>
      <c r="I34" s="45" t="str">
        <f t="shared" si="29"/>
        <v/>
      </c>
      <c r="J34" s="46"/>
      <c r="K34" s="37" t="str">
        <f t="shared" si="30"/>
        <v/>
      </c>
      <c r="L34" s="42" t="e">
        <f t="shared" si="31"/>
        <v>#N/A</v>
      </c>
      <c r="M34" s="47" t="str">
        <f t="shared" si="32"/>
        <v/>
      </c>
      <c r="N34" s="42" t="str">
        <f t="shared" si="33"/>
        <v/>
      </c>
      <c r="O34" s="43" t="str">
        <f t="shared" si="34"/>
        <v/>
      </c>
      <c r="P34" s="45" t="str">
        <f t="shared" si="35"/>
        <v/>
      </c>
      <c r="Q34" s="43" t="str">
        <f t="shared" si="36"/>
        <v/>
      </c>
      <c r="R34" s="45" t="str">
        <f t="shared" si="37"/>
        <v/>
      </c>
      <c r="S34" s="43" t="str">
        <f t="shared" si="38"/>
        <v/>
      </c>
      <c r="T34" s="45" t="str">
        <f t="shared" si="39"/>
        <v/>
      </c>
      <c r="U34" s="43" t="str">
        <f t="shared" si="40"/>
        <v/>
      </c>
      <c r="V34" s="45" t="str">
        <f t="shared" si="41"/>
        <v/>
      </c>
      <c r="W34" s="43" t="str">
        <f t="shared" si="42"/>
        <v/>
      </c>
      <c r="X34" s="42" t="str">
        <f t="shared" ref="X34:X46" si="46">IF(B34="","",ROUND((J34*AL34)/100,1))</f>
        <v/>
      </c>
      <c r="Y34" s="48"/>
      <c r="Z34" s="49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3">
      <c r="A35" s="38"/>
      <c r="B35" s="39"/>
      <c r="C35" s="40"/>
      <c r="D35" s="41" t="str">
        <f t="shared" si="25"/>
        <v/>
      </c>
      <c r="E35" s="42" t="e">
        <f t="shared" si="44"/>
        <v>#N/A</v>
      </c>
      <c r="F35" s="43" t="str">
        <f t="shared" si="26"/>
        <v/>
      </c>
      <c r="G35" s="29" t="str">
        <f t="shared" si="27"/>
        <v/>
      </c>
      <c r="H35" s="44" t="str">
        <f t="shared" si="45"/>
        <v/>
      </c>
      <c r="I35" s="45" t="str">
        <f t="shared" si="29"/>
        <v/>
      </c>
      <c r="J35" s="46"/>
      <c r="K35" s="37" t="str">
        <f t="shared" si="30"/>
        <v/>
      </c>
      <c r="L35" s="42" t="e">
        <f t="shared" si="31"/>
        <v>#N/A</v>
      </c>
      <c r="M35" s="47" t="str">
        <f t="shared" si="32"/>
        <v/>
      </c>
      <c r="N35" s="42" t="str">
        <f t="shared" si="33"/>
        <v/>
      </c>
      <c r="O35" s="43" t="str">
        <f t="shared" si="34"/>
        <v/>
      </c>
      <c r="P35" s="45" t="str">
        <f t="shared" si="35"/>
        <v/>
      </c>
      <c r="Q35" s="43" t="str">
        <f t="shared" si="36"/>
        <v/>
      </c>
      <c r="R35" s="45" t="str">
        <f t="shared" si="37"/>
        <v/>
      </c>
      <c r="S35" s="43" t="str">
        <f t="shared" si="38"/>
        <v/>
      </c>
      <c r="T35" s="45" t="str">
        <f t="shared" si="39"/>
        <v/>
      </c>
      <c r="U35" s="43" t="str">
        <f t="shared" si="40"/>
        <v/>
      </c>
      <c r="V35" s="45" t="str">
        <f t="shared" si="41"/>
        <v/>
      </c>
      <c r="W35" s="43" t="str">
        <f t="shared" si="42"/>
        <v/>
      </c>
      <c r="X35" s="42" t="str">
        <f t="shared" si="46"/>
        <v/>
      </c>
      <c r="Y35" s="48"/>
      <c r="Z35" s="49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3">
      <c r="A36" s="38"/>
      <c r="B36" s="39"/>
      <c r="C36" s="40"/>
      <c r="D36" s="41" t="str">
        <f t="shared" si="25"/>
        <v/>
      </c>
      <c r="E36" s="42" t="e">
        <f t="shared" si="44"/>
        <v>#N/A</v>
      </c>
      <c r="F36" s="43" t="str">
        <f t="shared" si="26"/>
        <v/>
      </c>
      <c r="G36" s="29" t="str">
        <f t="shared" si="27"/>
        <v/>
      </c>
      <c r="H36" s="44" t="str">
        <f t="shared" si="45"/>
        <v/>
      </c>
      <c r="I36" s="45" t="str">
        <f t="shared" si="29"/>
        <v/>
      </c>
      <c r="J36" s="46"/>
      <c r="K36" s="37" t="str">
        <f t="shared" si="30"/>
        <v/>
      </c>
      <c r="L36" s="42" t="e">
        <f t="shared" si="31"/>
        <v>#N/A</v>
      </c>
      <c r="M36" s="47" t="str">
        <f t="shared" si="32"/>
        <v/>
      </c>
      <c r="N36" s="42" t="str">
        <f t="shared" si="33"/>
        <v/>
      </c>
      <c r="O36" s="43" t="str">
        <f t="shared" si="34"/>
        <v/>
      </c>
      <c r="P36" s="45" t="str">
        <f t="shared" si="35"/>
        <v/>
      </c>
      <c r="Q36" s="43" t="str">
        <f t="shared" si="36"/>
        <v/>
      </c>
      <c r="R36" s="45" t="str">
        <f t="shared" si="37"/>
        <v/>
      </c>
      <c r="S36" s="43" t="str">
        <f t="shared" si="38"/>
        <v/>
      </c>
      <c r="T36" s="45" t="str">
        <f t="shared" si="39"/>
        <v/>
      </c>
      <c r="U36" s="43" t="str">
        <f t="shared" si="40"/>
        <v/>
      </c>
      <c r="V36" s="45" t="str">
        <f t="shared" si="41"/>
        <v/>
      </c>
      <c r="W36" s="43" t="str">
        <f t="shared" si="42"/>
        <v/>
      </c>
      <c r="X36" s="42" t="str">
        <f t="shared" si="46"/>
        <v/>
      </c>
      <c r="Y36" s="48"/>
      <c r="Z36" s="49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3">
      <c r="A37" s="38"/>
      <c r="B37" s="39"/>
      <c r="C37" s="40"/>
      <c r="D37" s="41" t="str">
        <f t="shared" si="25"/>
        <v/>
      </c>
      <c r="E37" s="42" t="e">
        <f t="shared" si="44"/>
        <v>#N/A</v>
      </c>
      <c r="F37" s="43" t="str">
        <f t="shared" si="26"/>
        <v/>
      </c>
      <c r="G37" s="29" t="str">
        <f t="shared" si="27"/>
        <v/>
      </c>
      <c r="H37" s="44" t="str">
        <f t="shared" si="45"/>
        <v/>
      </c>
      <c r="I37" s="45" t="str">
        <f t="shared" si="29"/>
        <v/>
      </c>
      <c r="J37" s="46"/>
      <c r="K37" s="37" t="str">
        <f t="shared" si="30"/>
        <v/>
      </c>
      <c r="L37" s="42" t="e">
        <f t="shared" si="31"/>
        <v>#N/A</v>
      </c>
      <c r="M37" s="47" t="str">
        <f t="shared" si="32"/>
        <v/>
      </c>
      <c r="N37" s="42" t="str">
        <f t="shared" si="33"/>
        <v/>
      </c>
      <c r="O37" s="43" t="str">
        <f t="shared" si="34"/>
        <v/>
      </c>
      <c r="P37" s="45" t="str">
        <f t="shared" si="35"/>
        <v/>
      </c>
      <c r="Q37" s="43" t="str">
        <f t="shared" si="36"/>
        <v/>
      </c>
      <c r="R37" s="45" t="str">
        <f t="shared" si="37"/>
        <v/>
      </c>
      <c r="S37" s="43" t="str">
        <f t="shared" si="38"/>
        <v/>
      </c>
      <c r="T37" s="45" t="str">
        <f t="shared" si="39"/>
        <v/>
      </c>
      <c r="U37" s="43" t="str">
        <f t="shared" si="40"/>
        <v/>
      </c>
      <c r="V37" s="45" t="str">
        <f t="shared" si="41"/>
        <v/>
      </c>
      <c r="W37" s="43" t="str">
        <f t="shared" si="42"/>
        <v/>
      </c>
      <c r="X37" s="42" t="str">
        <f t="shared" si="46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3">
      <c r="A38" s="38"/>
      <c r="B38" s="39"/>
      <c r="C38" s="40"/>
      <c r="D38" s="41" t="str">
        <f t="shared" si="25"/>
        <v/>
      </c>
      <c r="E38" s="42" t="e">
        <f t="shared" si="44"/>
        <v>#N/A</v>
      </c>
      <c r="F38" s="43" t="str">
        <f t="shared" si="26"/>
        <v/>
      </c>
      <c r="G38" s="29" t="str">
        <f t="shared" si="27"/>
        <v/>
      </c>
      <c r="H38" s="44" t="str">
        <f t="shared" si="45"/>
        <v/>
      </c>
      <c r="I38" s="45" t="str">
        <f t="shared" si="29"/>
        <v/>
      </c>
      <c r="J38" s="46"/>
      <c r="K38" s="37" t="str">
        <f t="shared" si="30"/>
        <v/>
      </c>
      <c r="L38" s="42" t="e">
        <f t="shared" si="31"/>
        <v>#N/A</v>
      </c>
      <c r="M38" s="47" t="str">
        <f t="shared" si="32"/>
        <v/>
      </c>
      <c r="N38" s="42" t="str">
        <f t="shared" si="33"/>
        <v/>
      </c>
      <c r="O38" s="43" t="str">
        <f t="shared" si="34"/>
        <v/>
      </c>
      <c r="P38" s="45" t="str">
        <f t="shared" si="35"/>
        <v/>
      </c>
      <c r="Q38" s="43" t="str">
        <f t="shared" si="36"/>
        <v/>
      </c>
      <c r="R38" s="45" t="str">
        <f t="shared" si="37"/>
        <v/>
      </c>
      <c r="S38" s="43" t="str">
        <f t="shared" si="38"/>
        <v/>
      </c>
      <c r="T38" s="45" t="str">
        <f t="shared" si="39"/>
        <v/>
      </c>
      <c r="U38" s="43" t="str">
        <f t="shared" si="40"/>
        <v/>
      </c>
      <c r="V38" s="45" t="str">
        <f t="shared" si="41"/>
        <v/>
      </c>
      <c r="W38" s="43" t="str">
        <f t="shared" si="42"/>
        <v/>
      </c>
      <c r="X38" s="42" t="str">
        <f t="shared" si="46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3">
      <c r="A39" s="38"/>
      <c r="B39" s="39"/>
      <c r="C39" s="40"/>
      <c r="D39" s="41" t="str">
        <f t="shared" si="25"/>
        <v/>
      </c>
      <c r="E39" s="42" t="e">
        <f t="shared" si="44"/>
        <v>#N/A</v>
      </c>
      <c r="F39" s="43" t="str">
        <f t="shared" si="26"/>
        <v/>
      </c>
      <c r="G39" s="29" t="str">
        <f t="shared" si="27"/>
        <v/>
      </c>
      <c r="H39" s="44" t="str">
        <f t="shared" si="45"/>
        <v/>
      </c>
      <c r="I39" s="45" t="str">
        <f t="shared" si="29"/>
        <v/>
      </c>
      <c r="J39" s="46"/>
      <c r="K39" s="37" t="str">
        <f t="shared" si="30"/>
        <v/>
      </c>
      <c r="L39" s="42" t="e">
        <f t="shared" si="31"/>
        <v>#N/A</v>
      </c>
      <c r="M39" s="47" t="str">
        <f t="shared" si="32"/>
        <v/>
      </c>
      <c r="N39" s="42" t="str">
        <f t="shared" si="33"/>
        <v/>
      </c>
      <c r="O39" s="43" t="str">
        <f t="shared" si="34"/>
        <v/>
      </c>
      <c r="P39" s="45" t="str">
        <f t="shared" si="35"/>
        <v/>
      </c>
      <c r="Q39" s="43" t="str">
        <f t="shared" si="36"/>
        <v/>
      </c>
      <c r="R39" s="45" t="str">
        <f t="shared" si="37"/>
        <v/>
      </c>
      <c r="S39" s="43" t="str">
        <f t="shared" si="38"/>
        <v/>
      </c>
      <c r="T39" s="45" t="str">
        <f t="shared" si="39"/>
        <v/>
      </c>
      <c r="U39" s="43" t="str">
        <f t="shared" si="40"/>
        <v/>
      </c>
      <c r="V39" s="45" t="str">
        <f t="shared" si="41"/>
        <v/>
      </c>
      <c r="W39" s="43" t="str">
        <f t="shared" si="42"/>
        <v/>
      </c>
      <c r="X39" s="42" t="str">
        <f t="shared" si="46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ht="14.25" customHeight="1" x14ac:dyDescent="0.3">
      <c r="A40" s="38"/>
      <c r="B40" s="39"/>
      <c r="C40" s="40"/>
      <c r="D40" s="41" t="str">
        <f t="shared" si="25"/>
        <v/>
      </c>
      <c r="E40" s="42" t="e">
        <f t="shared" si="44"/>
        <v>#N/A</v>
      </c>
      <c r="F40" s="43" t="str">
        <f t="shared" si="26"/>
        <v/>
      </c>
      <c r="G40" s="29" t="str">
        <f t="shared" si="27"/>
        <v/>
      </c>
      <c r="H40" s="44" t="str">
        <f t="shared" si="45"/>
        <v/>
      </c>
      <c r="I40" s="45" t="str">
        <f t="shared" si="29"/>
        <v/>
      </c>
      <c r="J40" s="46"/>
      <c r="K40" s="37" t="str">
        <f t="shared" si="30"/>
        <v/>
      </c>
      <c r="L40" s="42" t="e">
        <f t="shared" si="31"/>
        <v>#N/A</v>
      </c>
      <c r="M40" s="47" t="str">
        <f t="shared" si="32"/>
        <v/>
      </c>
      <c r="N40" s="42" t="str">
        <f t="shared" si="33"/>
        <v/>
      </c>
      <c r="O40" s="43" t="str">
        <f t="shared" si="34"/>
        <v/>
      </c>
      <c r="P40" s="45" t="str">
        <f t="shared" si="35"/>
        <v/>
      </c>
      <c r="Q40" s="43" t="str">
        <f t="shared" si="36"/>
        <v/>
      </c>
      <c r="R40" s="45" t="str">
        <f t="shared" si="37"/>
        <v/>
      </c>
      <c r="S40" s="43" t="str">
        <f t="shared" si="38"/>
        <v/>
      </c>
      <c r="T40" s="45" t="str">
        <f t="shared" si="39"/>
        <v/>
      </c>
      <c r="U40" s="43" t="str">
        <f t="shared" si="40"/>
        <v/>
      </c>
      <c r="V40" s="45" t="str">
        <f t="shared" si="41"/>
        <v/>
      </c>
      <c r="W40" s="43" t="str">
        <f t="shared" si="42"/>
        <v/>
      </c>
      <c r="X40" s="42" t="str">
        <f t="shared" si="46"/>
        <v/>
      </c>
      <c r="Y40" s="48"/>
      <c r="Z40" s="52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3">
      <c r="A41" s="38"/>
      <c r="B41" s="39"/>
      <c r="C41" s="40"/>
      <c r="D41" s="41" t="str">
        <f t="shared" si="25"/>
        <v/>
      </c>
      <c r="E41" s="42" t="e">
        <f t="shared" si="44"/>
        <v>#N/A</v>
      </c>
      <c r="F41" s="43" t="str">
        <f t="shared" si="26"/>
        <v/>
      </c>
      <c r="G41" s="29" t="str">
        <f t="shared" si="27"/>
        <v/>
      </c>
      <c r="H41" s="44" t="str">
        <f t="shared" si="45"/>
        <v/>
      </c>
      <c r="I41" s="45" t="str">
        <f t="shared" si="29"/>
        <v/>
      </c>
      <c r="J41" s="46"/>
      <c r="K41" s="37" t="str">
        <f t="shared" si="30"/>
        <v/>
      </c>
      <c r="L41" s="42" t="e">
        <f t="shared" si="31"/>
        <v>#N/A</v>
      </c>
      <c r="M41" s="47" t="str">
        <f t="shared" si="32"/>
        <v/>
      </c>
      <c r="N41" s="42" t="str">
        <f t="shared" si="33"/>
        <v/>
      </c>
      <c r="O41" s="43" t="str">
        <f t="shared" si="34"/>
        <v/>
      </c>
      <c r="P41" s="45" t="str">
        <f t="shared" si="35"/>
        <v/>
      </c>
      <c r="Q41" s="43" t="str">
        <f t="shared" si="36"/>
        <v/>
      </c>
      <c r="R41" s="45" t="str">
        <f t="shared" si="37"/>
        <v/>
      </c>
      <c r="S41" s="43" t="str">
        <f t="shared" si="38"/>
        <v/>
      </c>
      <c r="T41" s="45" t="str">
        <f t="shared" si="39"/>
        <v/>
      </c>
      <c r="U41" s="43" t="str">
        <f t="shared" si="40"/>
        <v/>
      </c>
      <c r="V41" s="45" t="str">
        <f t="shared" si="41"/>
        <v/>
      </c>
      <c r="W41" s="43" t="str">
        <f t="shared" si="42"/>
        <v/>
      </c>
      <c r="X41" s="42" t="str">
        <f t="shared" si="46"/>
        <v/>
      </c>
      <c r="Y41" s="48"/>
      <c r="Z41" s="53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3">
      <c r="A42" s="38"/>
      <c r="B42" s="58"/>
      <c r="C42" s="40"/>
      <c r="D42" s="59" t="str">
        <f t="shared" si="25"/>
        <v/>
      </c>
      <c r="E42" s="60" t="e">
        <f t="shared" si="44"/>
        <v>#N/A</v>
      </c>
      <c r="F42" s="61" t="str">
        <f t="shared" si="26"/>
        <v/>
      </c>
      <c r="G42" s="62" t="str">
        <f t="shared" si="27"/>
        <v/>
      </c>
      <c r="H42" s="63" t="str">
        <f t="shared" si="45"/>
        <v/>
      </c>
      <c r="I42" s="64" t="str">
        <f t="shared" si="29"/>
        <v/>
      </c>
      <c r="J42" s="46"/>
      <c r="K42" s="65" t="str">
        <f>IF(B42="","",L42)</f>
        <v/>
      </c>
      <c r="L42" s="60" t="e">
        <f t="shared" si="31"/>
        <v>#N/A</v>
      </c>
      <c r="M42" s="66" t="str">
        <f t="shared" si="32"/>
        <v/>
      </c>
      <c r="N42" s="60" t="str">
        <f t="shared" si="33"/>
        <v/>
      </c>
      <c r="O42" s="61" t="str">
        <f t="shared" si="34"/>
        <v/>
      </c>
      <c r="P42" s="64" t="str">
        <f t="shared" si="35"/>
        <v/>
      </c>
      <c r="Q42" s="61" t="str">
        <f t="shared" si="36"/>
        <v/>
      </c>
      <c r="R42" s="64" t="str">
        <f t="shared" si="37"/>
        <v/>
      </c>
      <c r="S42" s="61" t="str">
        <f t="shared" si="38"/>
        <v/>
      </c>
      <c r="T42" s="64" t="str">
        <f t="shared" si="39"/>
        <v/>
      </c>
      <c r="U42" s="61" t="str">
        <f t="shared" si="40"/>
        <v/>
      </c>
      <c r="V42" s="64" t="str">
        <f t="shared" si="41"/>
        <v/>
      </c>
      <c r="W42" s="61" t="str">
        <f t="shared" si="42"/>
        <v/>
      </c>
      <c r="X42" s="60" t="str">
        <f t="shared" si="46"/>
        <v/>
      </c>
      <c r="Y42" s="48"/>
      <c r="Z42" s="53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3">
      <c r="A43" s="247"/>
      <c r="B43" s="39"/>
      <c r="C43" s="68"/>
      <c r="D43" s="41" t="str">
        <f t="shared" si="25"/>
        <v/>
      </c>
      <c r="E43" s="42" t="e">
        <f t="shared" si="44"/>
        <v>#N/A</v>
      </c>
      <c r="F43" s="43" t="str">
        <f t="shared" si="26"/>
        <v/>
      </c>
      <c r="G43" s="29" t="str">
        <f t="shared" si="27"/>
        <v/>
      </c>
      <c r="H43" s="44" t="str">
        <f t="shared" si="45"/>
        <v/>
      </c>
      <c r="I43" s="45" t="str">
        <f t="shared" si="29"/>
        <v/>
      </c>
      <c r="J43" s="229"/>
      <c r="K43" s="37" t="str">
        <f t="shared" ref="K43:K46" si="47">IF(B43="","",L43)</f>
        <v/>
      </c>
      <c r="L43" s="42" t="e">
        <f t="shared" si="31"/>
        <v>#N/A</v>
      </c>
      <c r="M43" s="47" t="str">
        <f t="shared" si="32"/>
        <v/>
      </c>
      <c r="N43" s="42" t="str">
        <f t="shared" si="33"/>
        <v/>
      </c>
      <c r="O43" s="43" t="str">
        <f t="shared" si="34"/>
        <v/>
      </c>
      <c r="P43" s="45" t="str">
        <f t="shared" si="35"/>
        <v/>
      </c>
      <c r="Q43" s="43" t="str">
        <f t="shared" si="36"/>
        <v/>
      </c>
      <c r="R43" s="45" t="str">
        <f t="shared" si="37"/>
        <v/>
      </c>
      <c r="S43" s="43" t="str">
        <f t="shared" si="38"/>
        <v/>
      </c>
      <c r="T43" s="45" t="str">
        <f t="shared" si="39"/>
        <v/>
      </c>
      <c r="U43" s="43" t="str">
        <f t="shared" si="40"/>
        <v/>
      </c>
      <c r="V43" s="45" t="str">
        <f t="shared" si="41"/>
        <v/>
      </c>
      <c r="W43" s="43" t="str">
        <f t="shared" si="42"/>
        <v/>
      </c>
      <c r="X43" s="42" t="str">
        <f t="shared" si="46"/>
        <v/>
      </c>
      <c r="Y43" s="69"/>
      <c r="Z43" s="245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3">
      <c r="A44" s="50"/>
      <c r="B44" s="39"/>
      <c r="C44" s="40"/>
      <c r="D44" s="41" t="str">
        <f t="shared" si="25"/>
        <v/>
      </c>
      <c r="E44" s="42" t="e">
        <f>IF(AD44="","",AD44)</f>
        <v>#N/A</v>
      </c>
      <c r="F44" s="43" t="str">
        <f t="shared" si="26"/>
        <v/>
      </c>
      <c r="G44" s="29" t="str">
        <f t="shared" si="27"/>
        <v/>
      </c>
      <c r="H44" s="44" t="str">
        <f t="shared" si="45"/>
        <v/>
      </c>
      <c r="I44" s="45" t="str">
        <f t="shared" si="29"/>
        <v/>
      </c>
      <c r="J44" s="46"/>
      <c r="K44" s="37" t="str">
        <f t="shared" si="47"/>
        <v/>
      </c>
      <c r="L44" s="42" t="e">
        <f t="shared" si="31"/>
        <v>#N/A</v>
      </c>
      <c r="M44" s="47" t="str">
        <f t="shared" si="32"/>
        <v/>
      </c>
      <c r="N44" s="42" t="str">
        <f t="shared" si="33"/>
        <v/>
      </c>
      <c r="O44" s="43" t="str">
        <f t="shared" si="34"/>
        <v/>
      </c>
      <c r="P44" s="45" t="str">
        <f t="shared" si="35"/>
        <v/>
      </c>
      <c r="Q44" s="43" t="str">
        <f t="shared" si="36"/>
        <v/>
      </c>
      <c r="R44" s="45" t="str">
        <f t="shared" si="37"/>
        <v/>
      </c>
      <c r="S44" s="43" t="str">
        <f t="shared" si="38"/>
        <v/>
      </c>
      <c r="T44" s="45" t="str">
        <f t="shared" si="39"/>
        <v/>
      </c>
      <c r="U44" s="43" t="str">
        <f>V44</f>
        <v/>
      </c>
      <c r="V44" s="45" t="str">
        <f t="shared" si="41"/>
        <v/>
      </c>
      <c r="W44" s="43" t="str">
        <f t="shared" si="42"/>
        <v/>
      </c>
      <c r="X44" s="42" t="str">
        <f t="shared" si="46"/>
        <v/>
      </c>
      <c r="Y44" s="48"/>
      <c r="Z44" s="53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thickBot="1" x14ac:dyDescent="0.35">
      <c r="A45" s="71"/>
      <c r="B45" s="72"/>
      <c r="C45" s="73"/>
      <c r="D45" s="74" t="str">
        <f t="shared" si="25"/>
        <v/>
      </c>
      <c r="E45" s="75" t="e">
        <f>IF(AD45="","",AD45)</f>
        <v>#N/A</v>
      </c>
      <c r="F45" s="76" t="str">
        <f t="shared" si="26"/>
        <v/>
      </c>
      <c r="G45" s="77" t="str">
        <f t="shared" si="27"/>
        <v/>
      </c>
      <c r="H45" s="78" t="str">
        <f t="shared" si="45"/>
        <v/>
      </c>
      <c r="I45" s="79" t="str">
        <f t="shared" si="29"/>
        <v/>
      </c>
      <c r="J45" s="80"/>
      <c r="K45" s="81" t="str">
        <f t="shared" si="47"/>
        <v/>
      </c>
      <c r="L45" s="75" t="e">
        <f t="shared" si="31"/>
        <v>#N/A</v>
      </c>
      <c r="M45" s="82" t="str">
        <f t="shared" si="32"/>
        <v/>
      </c>
      <c r="N45" s="75" t="str">
        <f t="shared" si="33"/>
        <v/>
      </c>
      <c r="O45" s="76" t="str">
        <f>P45</f>
        <v/>
      </c>
      <c r="P45" s="79" t="str">
        <f t="shared" si="35"/>
        <v/>
      </c>
      <c r="Q45" s="76" t="str">
        <f t="shared" si="36"/>
        <v/>
      </c>
      <c r="R45" s="79" t="str">
        <f t="shared" si="37"/>
        <v/>
      </c>
      <c r="S45" s="76" t="str">
        <f t="shared" si="38"/>
        <v/>
      </c>
      <c r="T45" s="79" t="str">
        <f t="shared" si="39"/>
        <v/>
      </c>
      <c r="U45" s="76" t="str">
        <f t="shared" ref="U45:U46" si="48">V45</f>
        <v/>
      </c>
      <c r="V45" s="79" t="str">
        <f t="shared" si="41"/>
        <v/>
      </c>
      <c r="W45" s="76" t="str">
        <f t="shared" si="42"/>
        <v/>
      </c>
      <c r="X45" s="75" t="str">
        <f t="shared" si="46"/>
        <v/>
      </c>
      <c r="Y45" s="83"/>
      <c r="Z45" s="2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x14ac:dyDescent="0.3">
      <c r="A46" s="67"/>
      <c r="B46" s="39"/>
      <c r="C46" s="68"/>
      <c r="D46" s="41" t="str">
        <f t="shared" si="25"/>
        <v/>
      </c>
      <c r="E46" s="42" t="e">
        <f>IF(AD46="","",AD46)</f>
        <v>#N/A</v>
      </c>
      <c r="F46" s="43" t="str">
        <f t="shared" si="26"/>
        <v/>
      </c>
      <c r="G46" s="29" t="str">
        <f t="shared" si="27"/>
        <v/>
      </c>
      <c r="H46" s="44" t="str">
        <f t="shared" si="45"/>
        <v/>
      </c>
      <c r="I46" s="45" t="str">
        <f t="shared" si="29"/>
        <v/>
      </c>
      <c r="J46" s="229"/>
      <c r="K46" s="37" t="str">
        <f t="shared" si="47"/>
        <v/>
      </c>
      <c r="L46" s="42" t="e">
        <f t="shared" si="31"/>
        <v>#N/A</v>
      </c>
      <c r="M46" s="47" t="str">
        <f t="shared" si="32"/>
        <v/>
      </c>
      <c r="N46" s="42" t="str">
        <f t="shared" si="33"/>
        <v/>
      </c>
      <c r="O46" s="43" t="str">
        <f t="shared" ref="O46" si="49">P46</f>
        <v/>
      </c>
      <c r="P46" s="45" t="str">
        <f t="shared" si="35"/>
        <v/>
      </c>
      <c r="Q46" s="43" t="str">
        <f t="shared" si="36"/>
        <v/>
      </c>
      <c r="R46" s="45" t="str">
        <f t="shared" si="37"/>
        <v/>
      </c>
      <c r="S46" s="43" t="str">
        <f t="shared" si="38"/>
        <v/>
      </c>
      <c r="T46" s="45" t="str">
        <f t="shared" si="39"/>
        <v/>
      </c>
      <c r="U46" s="43" t="str">
        <f t="shared" si="48"/>
        <v/>
      </c>
      <c r="V46" s="45" t="str">
        <f t="shared" si="41"/>
        <v/>
      </c>
      <c r="W46" s="43" t="str">
        <f t="shared" si="42"/>
        <v/>
      </c>
      <c r="X46" s="42" t="str">
        <f t="shared" si="46"/>
        <v/>
      </c>
      <c r="Y46" s="69"/>
      <c r="Z46" s="245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3">
      <c r="A47" s="38"/>
      <c r="B47" s="39"/>
      <c r="C47" s="40"/>
      <c r="D47" s="41" t="str">
        <f t="shared" si="0"/>
        <v/>
      </c>
      <c r="E47" s="42" t="e">
        <f>IF(AD47="","",AD47)</f>
        <v>#N/A</v>
      </c>
      <c r="F47" s="43" t="str">
        <f t="shared" si="9"/>
        <v/>
      </c>
      <c r="G47" s="29" t="str">
        <f t="shared" si="1"/>
        <v/>
      </c>
      <c r="H47" s="44" t="str">
        <f t="shared" si="10"/>
        <v/>
      </c>
      <c r="I47" s="45" t="str">
        <f t="shared" si="2"/>
        <v/>
      </c>
      <c r="J47" s="46"/>
      <c r="K47" s="37" t="str">
        <f t="shared" ref="K47:K78" si="50">IF(B47="","",L47)</f>
        <v/>
      </c>
      <c r="L47" s="42" t="e">
        <f t="shared" si="11"/>
        <v>#N/A</v>
      </c>
      <c r="M47" s="47" t="str">
        <f t="shared" si="12"/>
        <v/>
      </c>
      <c r="N47" s="42" t="str">
        <f t="shared" si="3"/>
        <v/>
      </c>
      <c r="O47" s="43" t="str">
        <f t="shared" si="13"/>
        <v/>
      </c>
      <c r="P47" s="45" t="str">
        <f t="shared" si="4"/>
        <v/>
      </c>
      <c r="Q47" s="43" t="str">
        <f t="shared" si="14"/>
        <v/>
      </c>
      <c r="R47" s="45" t="str">
        <f t="shared" si="5"/>
        <v/>
      </c>
      <c r="S47" s="43" t="str">
        <f t="shared" si="15"/>
        <v/>
      </c>
      <c r="T47" s="45" t="str">
        <f t="shared" si="6"/>
        <v/>
      </c>
      <c r="U47" s="43" t="str">
        <f t="shared" si="16"/>
        <v/>
      </c>
      <c r="V47" s="45" t="str">
        <f t="shared" si="7"/>
        <v/>
      </c>
      <c r="W47" s="43" t="str">
        <f t="shared" si="17"/>
        <v/>
      </c>
      <c r="X47" s="42" t="str">
        <f t="shared" si="8"/>
        <v/>
      </c>
      <c r="Y47" s="48"/>
      <c r="Z47" s="49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3">
      <c r="A48" s="38"/>
      <c r="B48" s="39"/>
      <c r="C48" s="40"/>
      <c r="D48" s="41" t="str">
        <f t="shared" si="0"/>
        <v/>
      </c>
      <c r="E48" s="42" t="e">
        <f t="shared" ref="E48:E61" si="51">IF(AD48="","",AD48)</f>
        <v>#N/A</v>
      </c>
      <c r="F48" s="43" t="str">
        <f t="shared" si="9"/>
        <v/>
      </c>
      <c r="G48" s="29" t="str">
        <f t="shared" si="1"/>
        <v/>
      </c>
      <c r="H48" s="44" t="str">
        <f t="shared" si="10"/>
        <v/>
      </c>
      <c r="I48" s="45" t="str">
        <f t="shared" si="2"/>
        <v/>
      </c>
      <c r="J48" s="46"/>
      <c r="K48" s="37" t="str">
        <f t="shared" si="50"/>
        <v/>
      </c>
      <c r="L48" s="42" t="e">
        <f t="shared" si="11"/>
        <v>#N/A</v>
      </c>
      <c r="M48" s="47" t="str">
        <f t="shared" si="12"/>
        <v/>
      </c>
      <c r="N48" s="42" t="str">
        <f t="shared" si="3"/>
        <v/>
      </c>
      <c r="O48" s="43" t="str">
        <f t="shared" si="13"/>
        <v/>
      </c>
      <c r="P48" s="45" t="str">
        <f t="shared" si="4"/>
        <v/>
      </c>
      <c r="Q48" s="43" t="str">
        <f t="shared" si="14"/>
        <v/>
      </c>
      <c r="R48" s="45" t="str">
        <f t="shared" si="5"/>
        <v/>
      </c>
      <c r="S48" s="43" t="str">
        <f t="shared" si="15"/>
        <v/>
      </c>
      <c r="T48" s="45" t="str">
        <f t="shared" si="6"/>
        <v/>
      </c>
      <c r="U48" s="43" t="str">
        <f>V48</f>
        <v/>
      </c>
      <c r="V48" s="45" t="str">
        <f t="shared" si="7"/>
        <v/>
      </c>
      <c r="W48" s="43" t="str">
        <f t="shared" si="17"/>
        <v/>
      </c>
      <c r="X48" s="42" t="str">
        <f t="shared" si="8"/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3">
      <c r="A49" s="38"/>
      <c r="B49" s="39"/>
      <c r="C49" s="40"/>
      <c r="D49" s="41" t="str">
        <f t="shared" si="0"/>
        <v/>
      </c>
      <c r="E49" s="42" t="e">
        <f t="shared" si="51"/>
        <v>#N/A</v>
      </c>
      <c r="F49" s="43" t="str">
        <f t="shared" si="9"/>
        <v/>
      </c>
      <c r="G49" s="29" t="str">
        <f t="shared" si="1"/>
        <v/>
      </c>
      <c r="H49" s="44" t="str">
        <f t="shared" si="10"/>
        <v/>
      </c>
      <c r="I49" s="45" t="str">
        <f t="shared" si="2"/>
        <v/>
      </c>
      <c r="J49" s="46"/>
      <c r="K49" s="37" t="str">
        <f t="shared" si="50"/>
        <v/>
      </c>
      <c r="L49" s="42" t="e">
        <f t="shared" si="11"/>
        <v>#N/A</v>
      </c>
      <c r="M49" s="47" t="str">
        <f t="shared" si="12"/>
        <v/>
      </c>
      <c r="N49" s="42" t="str">
        <f t="shared" si="3"/>
        <v/>
      </c>
      <c r="O49" s="43" t="str">
        <f t="shared" si="13"/>
        <v/>
      </c>
      <c r="P49" s="45" t="str">
        <f t="shared" si="4"/>
        <v/>
      </c>
      <c r="Q49" s="43" t="str">
        <f t="shared" si="14"/>
        <v/>
      </c>
      <c r="R49" s="45" t="str">
        <f t="shared" si="5"/>
        <v/>
      </c>
      <c r="S49" s="43" t="str">
        <f t="shared" si="15"/>
        <v/>
      </c>
      <c r="T49" s="45" t="str">
        <f t="shared" si="6"/>
        <v/>
      </c>
      <c r="U49" s="43" t="str">
        <f t="shared" si="16"/>
        <v/>
      </c>
      <c r="V49" s="45" t="str">
        <f t="shared" si="7"/>
        <v/>
      </c>
      <c r="W49" s="43" t="str">
        <f t="shared" si="17"/>
        <v/>
      </c>
      <c r="X49" s="42" t="str">
        <f t="shared" si="8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3">
      <c r="A50" s="38"/>
      <c r="B50" s="39"/>
      <c r="C50" s="40"/>
      <c r="D50" s="41" t="str">
        <f t="shared" si="0"/>
        <v/>
      </c>
      <c r="E50" s="42" t="e">
        <f t="shared" si="51"/>
        <v>#N/A</v>
      </c>
      <c r="F50" s="43" t="str">
        <f t="shared" si="9"/>
        <v/>
      </c>
      <c r="G50" s="29" t="str">
        <f t="shared" si="1"/>
        <v/>
      </c>
      <c r="H50" s="44" t="str">
        <f t="shared" si="10"/>
        <v/>
      </c>
      <c r="I50" s="45" t="str">
        <f t="shared" si="2"/>
        <v/>
      </c>
      <c r="J50" s="46"/>
      <c r="K50" s="37" t="str">
        <f t="shared" si="50"/>
        <v/>
      </c>
      <c r="L50" s="42" t="e">
        <f t="shared" si="11"/>
        <v>#N/A</v>
      </c>
      <c r="M50" s="47" t="str">
        <f t="shared" si="12"/>
        <v/>
      </c>
      <c r="N50" s="42" t="str">
        <f t="shared" si="3"/>
        <v/>
      </c>
      <c r="O50" s="43" t="str">
        <f t="shared" si="13"/>
        <v/>
      </c>
      <c r="P50" s="45" t="str">
        <f t="shared" si="4"/>
        <v/>
      </c>
      <c r="Q50" s="43" t="str">
        <f t="shared" si="14"/>
        <v/>
      </c>
      <c r="R50" s="45" t="str">
        <f t="shared" si="5"/>
        <v/>
      </c>
      <c r="S50" s="43" t="str">
        <f t="shared" si="15"/>
        <v/>
      </c>
      <c r="T50" s="45" t="str">
        <f t="shared" si="6"/>
        <v/>
      </c>
      <c r="U50" s="43" t="str">
        <f t="shared" si="16"/>
        <v/>
      </c>
      <c r="V50" s="45" t="str">
        <f t="shared" si="7"/>
        <v/>
      </c>
      <c r="W50" s="43" t="str">
        <f t="shared" si="17"/>
        <v/>
      </c>
      <c r="X50" s="42" t="str">
        <f t="shared" si="8"/>
        <v/>
      </c>
      <c r="Y50" s="48"/>
      <c r="Z50" s="49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3">
      <c r="A51" s="50"/>
      <c r="B51" s="39"/>
      <c r="C51" s="40"/>
      <c r="D51" s="41" t="str">
        <f t="shared" si="0"/>
        <v/>
      </c>
      <c r="E51" s="42" t="e">
        <f t="shared" si="51"/>
        <v>#N/A</v>
      </c>
      <c r="F51" s="43" t="str">
        <f t="shared" si="9"/>
        <v/>
      </c>
      <c r="G51" s="29" t="str">
        <f t="shared" si="1"/>
        <v/>
      </c>
      <c r="H51" s="44" t="str">
        <f t="shared" si="10"/>
        <v/>
      </c>
      <c r="I51" s="45" t="str">
        <f t="shared" si="2"/>
        <v/>
      </c>
      <c r="J51" s="46"/>
      <c r="K51" s="37" t="str">
        <f t="shared" si="50"/>
        <v/>
      </c>
      <c r="L51" s="42" t="e">
        <f t="shared" si="11"/>
        <v>#N/A</v>
      </c>
      <c r="M51" s="47" t="str">
        <f t="shared" si="12"/>
        <v/>
      </c>
      <c r="N51" s="42" t="str">
        <f t="shared" si="3"/>
        <v/>
      </c>
      <c r="O51" s="43" t="str">
        <f t="shared" si="13"/>
        <v/>
      </c>
      <c r="P51" s="45" t="str">
        <f t="shared" si="4"/>
        <v/>
      </c>
      <c r="Q51" s="43" t="str">
        <f t="shared" si="14"/>
        <v/>
      </c>
      <c r="R51" s="45" t="str">
        <f t="shared" si="5"/>
        <v/>
      </c>
      <c r="S51" s="43" t="str">
        <f t="shared" si="15"/>
        <v/>
      </c>
      <c r="T51" s="45" t="str">
        <f t="shared" si="6"/>
        <v/>
      </c>
      <c r="U51" s="43" t="str">
        <f t="shared" si="16"/>
        <v/>
      </c>
      <c r="V51" s="45" t="str">
        <f t="shared" si="7"/>
        <v/>
      </c>
      <c r="W51" s="43" t="str">
        <f t="shared" si="17"/>
        <v/>
      </c>
      <c r="X51" s="42" t="str">
        <f t="shared" si="8"/>
        <v/>
      </c>
      <c r="Y51" s="48"/>
      <c r="Z51" s="49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3">
      <c r="A52" s="38"/>
      <c r="B52" s="39"/>
      <c r="C52" s="40"/>
      <c r="D52" s="41" t="str">
        <f t="shared" si="0"/>
        <v/>
      </c>
      <c r="E52" s="42" t="e">
        <f t="shared" si="51"/>
        <v>#N/A</v>
      </c>
      <c r="F52" s="43" t="str">
        <f t="shared" si="9"/>
        <v/>
      </c>
      <c r="G52" s="29" t="str">
        <f t="shared" si="1"/>
        <v/>
      </c>
      <c r="H52" s="44" t="str">
        <f t="shared" si="10"/>
        <v/>
      </c>
      <c r="I52" s="45" t="str">
        <f t="shared" si="2"/>
        <v/>
      </c>
      <c r="J52" s="46"/>
      <c r="K52" s="37" t="str">
        <f t="shared" si="50"/>
        <v/>
      </c>
      <c r="L52" s="42" t="e">
        <f t="shared" si="11"/>
        <v>#N/A</v>
      </c>
      <c r="M52" s="47" t="str">
        <f t="shared" si="12"/>
        <v/>
      </c>
      <c r="N52" s="42" t="str">
        <f t="shared" si="3"/>
        <v/>
      </c>
      <c r="O52" s="43" t="str">
        <f t="shared" si="13"/>
        <v/>
      </c>
      <c r="P52" s="45" t="str">
        <f t="shared" si="4"/>
        <v/>
      </c>
      <c r="Q52" s="43" t="str">
        <f t="shared" si="14"/>
        <v/>
      </c>
      <c r="R52" s="45" t="str">
        <f t="shared" si="5"/>
        <v/>
      </c>
      <c r="S52" s="43" t="str">
        <f t="shared" si="15"/>
        <v/>
      </c>
      <c r="T52" s="45" t="str">
        <f t="shared" si="6"/>
        <v/>
      </c>
      <c r="U52" s="43" t="str">
        <f t="shared" si="16"/>
        <v/>
      </c>
      <c r="V52" s="45" t="str">
        <f t="shared" si="7"/>
        <v/>
      </c>
      <c r="W52" s="43" t="str">
        <f t="shared" si="17"/>
        <v/>
      </c>
      <c r="X52" s="42" t="str">
        <f t="shared" si="8"/>
        <v/>
      </c>
      <c r="Y52" s="48"/>
      <c r="Z52" s="49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3">
      <c r="A53" s="38"/>
      <c r="B53" s="39"/>
      <c r="C53" s="40"/>
      <c r="D53" s="41" t="str">
        <f t="shared" si="0"/>
        <v/>
      </c>
      <c r="E53" s="42" t="e">
        <f t="shared" si="51"/>
        <v>#N/A</v>
      </c>
      <c r="F53" s="43" t="str">
        <f t="shared" si="9"/>
        <v/>
      </c>
      <c r="G53" s="29" t="str">
        <f t="shared" si="1"/>
        <v/>
      </c>
      <c r="H53" s="44" t="str">
        <f>I53</f>
        <v/>
      </c>
      <c r="I53" s="45" t="str">
        <f t="shared" si="2"/>
        <v/>
      </c>
      <c r="J53" s="46"/>
      <c r="K53" s="37" t="str">
        <f t="shared" si="50"/>
        <v/>
      </c>
      <c r="L53" s="42" t="e">
        <f t="shared" si="11"/>
        <v>#N/A</v>
      </c>
      <c r="M53" s="47" t="str">
        <f t="shared" si="12"/>
        <v/>
      </c>
      <c r="N53" s="42" t="str">
        <f t="shared" si="3"/>
        <v/>
      </c>
      <c r="O53" s="43" t="str">
        <f t="shared" si="13"/>
        <v/>
      </c>
      <c r="P53" s="45" t="str">
        <f t="shared" si="4"/>
        <v/>
      </c>
      <c r="Q53" s="43" t="str">
        <f t="shared" si="14"/>
        <v/>
      </c>
      <c r="R53" s="45" t="str">
        <f t="shared" si="5"/>
        <v/>
      </c>
      <c r="S53" s="43" t="str">
        <f t="shared" si="15"/>
        <v/>
      </c>
      <c r="T53" s="45" t="str">
        <f t="shared" si="6"/>
        <v/>
      </c>
      <c r="U53" s="43" t="str">
        <f t="shared" si="16"/>
        <v/>
      </c>
      <c r="V53" s="45" t="str">
        <f t="shared" si="7"/>
        <v/>
      </c>
      <c r="W53" s="43" t="str">
        <f t="shared" si="17"/>
        <v/>
      </c>
      <c r="X53" s="42" t="str">
        <f>IF(B53="","",ROUND((J53*AL53)/100,1))</f>
        <v/>
      </c>
      <c r="Y53" s="48"/>
      <c r="Z53" s="49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3">
      <c r="A54" s="38"/>
      <c r="B54" s="39"/>
      <c r="C54" s="40"/>
      <c r="D54" s="41" t="str">
        <f t="shared" si="0"/>
        <v/>
      </c>
      <c r="E54" s="42" t="e">
        <f t="shared" si="51"/>
        <v>#N/A</v>
      </c>
      <c r="F54" s="43" t="str">
        <f t="shared" si="9"/>
        <v/>
      </c>
      <c r="G54" s="29" t="str">
        <f t="shared" si="1"/>
        <v/>
      </c>
      <c r="H54" s="44" t="str">
        <f t="shared" si="10"/>
        <v/>
      </c>
      <c r="I54" s="45" t="str">
        <f t="shared" si="2"/>
        <v/>
      </c>
      <c r="J54" s="46"/>
      <c r="K54" s="37" t="str">
        <f t="shared" si="50"/>
        <v/>
      </c>
      <c r="L54" s="42" t="e">
        <f t="shared" si="11"/>
        <v>#N/A</v>
      </c>
      <c r="M54" s="47" t="str">
        <f t="shared" si="12"/>
        <v/>
      </c>
      <c r="N54" s="42" t="str">
        <f t="shared" si="3"/>
        <v/>
      </c>
      <c r="O54" s="43" t="str">
        <f t="shared" si="13"/>
        <v/>
      </c>
      <c r="P54" s="45" t="str">
        <f t="shared" si="4"/>
        <v/>
      </c>
      <c r="Q54" s="43" t="str">
        <f t="shared" si="14"/>
        <v/>
      </c>
      <c r="R54" s="45" t="str">
        <f t="shared" si="5"/>
        <v/>
      </c>
      <c r="S54" s="43" t="str">
        <f t="shared" si="15"/>
        <v/>
      </c>
      <c r="T54" s="45" t="str">
        <f t="shared" si="6"/>
        <v/>
      </c>
      <c r="U54" s="43" t="str">
        <f t="shared" si="16"/>
        <v/>
      </c>
      <c r="V54" s="45" t="str">
        <f t="shared" si="7"/>
        <v/>
      </c>
      <c r="W54" s="43" t="str">
        <f t="shared" si="17"/>
        <v/>
      </c>
      <c r="X54" s="42" t="str">
        <f t="shared" si="8"/>
        <v/>
      </c>
      <c r="Y54" s="48"/>
      <c r="Z54" s="49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3">
      <c r="A55" s="38"/>
      <c r="B55" s="39"/>
      <c r="C55" s="40"/>
      <c r="D55" s="41" t="str">
        <f t="shared" si="0"/>
        <v/>
      </c>
      <c r="E55" s="42" t="e">
        <f t="shared" si="51"/>
        <v>#N/A</v>
      </c>
      <c r="F55" s="43" t="str">
        <f t="shared" si="9"/>
        <v/>
      </c>
      <c r="G55" s="29" t="str">
        <f t="shared" si="1"/>
        <v/>
      </c>
      <c r="H55" s="44" t="str">
        <f t="shared" si="10"/>
        <v/>
      </c>
      <c r="I55" s="45" t="str">
        <f t="shared" si="2"/>
        <v/>
      </c>
      <c r="J55" s="46"/>
      <c r="K55" s="37" t="str">
        <f t="shared" si="50"/>
        <v/>
      </c>
      <c r="L55" s="42" t="e">
        <f t="shared" si="11"/>
        <v>#N/A</v>
      </c>
      <c r="M55" s="47" t="str">
        <f t="shared" si="12"/>
        <v/>
      </c>
      <c r="N55" s="42" t="str">
        <f t="shared" si="3"/>
        <v/>
      </c>
      <c r="O55" s="43" t="str">
        <f t="shared" si="13"/>
        <v/>
      </c>
      <c r="P55" s="45" t="str">
        <f t="shared" si="4"/>
        <v/>
      </c>
      <c r="Q55" s="43" t="str">
        <f t="shared" si="14"/>
        <v/>
      </c>
      <c r="R55" s="45" t="str">
        <f t="shared" si="5"/>
        <v/>
      </c>
      <c r="S55" s="43" t="str">
        <f t="shared" si="15"/>
        <v/>
      </c>
      <c r="T55" s="45" t="str">
        <f t="shared" si="6"/>
        <v/>
      </c>
      <c r="U55" s="43" t="str">
        <f t="shared" si="16"/>
        <v/>
      </c>
      <c r="V55" s="45" t="str">
        <f t="shared" si="7"/>
        <v/>
      </c>
      <c r="W55" s="43" t="str">
        <f t="shared" si="17"/>
        <v/>
      </c>
      <c r="X55" s="42" t="str">
        <f t="shared" si="8"/>
        <v/>
      </c>
      <c r="Y55" s="48"/>
      <c r="Z55" s="49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3">
      <c r="A56" s="38"/>
      <c r="B56" s="39"/>
      <c r="C56" s="40"/>
      <c r="D56" s="41" t="str">
        <f t="shared" si="0"/>
        <v/>
      </c>
      <c r="E56" s="42" t="e">
        <f t="shared" si="51"/>
        <v>#N/A</v>
      </c>
      <c r="F56" s="43" t="str">
        <f t="shared" si="9"/>
        <v/>
      </c>
      <c r="G56" s="29" t="str">
        <f t="shared" si="1"/>
        <v/>
      </c>
      <c r="H56" s="44" t="str">
        <f t="shared" si="10"/>
        <v/>
      </c>
      <c r="I56" s="45" t="str">
        <f t="shared" si="2"/>
        <v/>
      </c>
      <c r="J56" s="46"/>
      <c r="K56" s="37" t="str">
        <f t="shared" si="50"/>
        <v/>
      </c>
      <c r="L56" s="42" t="e">
        <f t="shared" si="11"/>
        <v>#N/A</v>
      </c>
      <c r="M56" s="47" t="str">
        <f t="shared" si="12"/>
        <v/>
      </c>
      <c r="N56" s="42" t="str">
        <f t="shared" si="3"/>
        <v/>
      </c>
      <c r="O56" s="43" t="str">
        <f t="shared" si="13"/>
        <v/>
      </c>
      <c r="P56" s="45" t="str">
        <f t="shared" si="4"/>
        <v/>
      </c>
      <c r="Q56" s="43" t="str">
        <f t="shared" si="14"/>
        <v/>
      </c>
      <c r="R56" s="45" t="str">
        <f t="shared" si="5"/>
        <v/>
      </c>
      <c r="S56" s="43" t="str">
        <f t="shared" si="15"/>
        <v/>
      </c>
      <c r="T56" s="45" t="str">
        <f t="shared" si="6"/>
        <v/>
      </c>
      <c r="U56" s="43" t="str">
        <f t="shared" si="16"/>
        <v/>
      </c>
      <c r="V56" s="45" t="str">
        <f t="shared" si="7"/>
        <v/>
      </c>
      <c r="W56" s="43" t="str">
        <f t="shared" si="17"/>
        <v/>
      </c>
      <c r="X56" s="42" t="str">
        <f t="shared" si="8"/>
        <v/>
      </c>
      <c r="Y56" s="48"/>
      <c r="Z56" s="51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3">
      <c r="A57" s="38"/>
      <c r="B57" s="39"/>
      <c r="C57" s="40"/>
      <c r="D57" s="41" t="str">
        <f t="shared" si="0"/>
        <v/>
      </c>
      <c r="E57" s="42" t="e">
        <f t="shared" si="51"/>
        <v>#N/A</v>
      </c>
      <c r="F57" s="43" t="str">
        <f t="shared" si="9"/>
        <v/>
      </c>
      <c r="G57" s="29" t="str">
        <f t="shared" si="1"/>
        <v/>
      </c>
      <c r="H57" s="44" t="str">
        <f t="shared" si="10"/>
        <v/>
      </c>
      <c r="I57" s="45" t="str">
        <f t="shared" si="2"/>
        <v/>
      </c>
      <c r="J57" s="46"/>
      <c r="K57" s="37" t="str">
        <f t="shared" si="50"/>
        <v/>
      </c>
      <c r="L57" s="42" t="e">
        <f t="shared" si="11"/>
        <v>#N/A</v>
      </c>
      <c r="M57" s="47" t="str">
        <f t="shared" si="12"/>
        <v/>
      </c>
      <c r="N57" s="42" t="str">
        <f t="shared" si="3"/>
        <v/>
      </c>
      <c r="O57" s="43" t="str">
        <f t="shared" si="13"/>
        <v/>
      </c>
      <c r="P57" s="45" t="str">
        <f t="shared" si="4"/>
        <v/>
      </c>
      <c r="Q57" s="43" t="str">
        <f t="shared" si="14"/>
        <v/>
      </c>
      <c r="R57" s="45" t="str">
        <f t="shared" si="5"/>
        <v/>
      </c>
      <c r="S57" s="43" t="str">
        <f t="shared" si="15"/>
        <v/>
      </c>
      <c r="T57" s="45" t="str">
        <f t="shared" si="6"/>
        <v/>
      </c>
      <c r="U57" s="43" t="str">
        <f t="shared" si="16"/>
        <v/>
      </c>
      <c r="V57" s="45" t="str">
        <f t="shared" si="7"/>
        <v/>
      </c>
      <c r="W57" s="43" t="str">
        <f t="shared" si="17"/>
        <v/>
      </c>
      <c r="X57" s="42" t="str">
        <f t="shared" si="8"/>
        <v/>
      </c>
      <c r="Y57" s="48"/>
      <c r="Z57" s="51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3">
      <c r="A58" s="38"/>
      <c r="B58" s="39"/>
      <c r="C58" s="40"/>
      <c r="D58" s="41" t="str">
        <f t="shared" si="0"/>
        <v/>
      </c>
      <c r="E58" s="42" t="e">
        <f t="shared" si="51"/>
        <v>#N/A</v>
      </c>
      <c r="F58" s="43" t="str">
        <f t="shared" si="9"/>
        <v/>
      </c>
      <c r="G58" s="29" t="str">
        <f t="shared" si="1"/>
        <v/>
      </c>
      <c r="H58" s="44" t="str">
        <f t="shared" si="10"/>
        <v/>
      </c>
      <c r="I58" s="45" t="str">
        <f t="shared" si="2"/>
        <v/>
      </c>
      <c r="J58" s="46"/>
      <c r="K58" s="37" t="str">
        <f t="shared" si="50"/>
        <v/>
      </c>
      <c r="L58" s="42" t="e">
        <f t="shared" si="11"/>
        <v>#N/A</v>
      </c>
      <c r="M58" s="47" t="str">
        <f t="shared" si="12"/>
        <v/>
      </c>
      <c r="N58" s="42" t="str">
        <f t="shared" si="3"/>
        <v/>
      </c>
      <c r="O58" s="43" t="str">
        <f t="shared" si="13"/>
        <v/>
      </c>
      <c r="P58" s="45" t="str">
        <f t="shared" si="4"/>
        <v/>
      </c>
      <c r="Q58" s="43" t="str">
        <f t="shared" si="14"/>
        <v/>
      </c>
      <c r="R58" s="45" t="str">
        <f t="shared" si="5"/>
        <v/>
      </c>
      <c r="S58" s="43" t="str">
        <f t="shared" si="15"/>
        <v/>
      </c>
      <c r="T58" s="45" t="str">
        <f t="shared" si="6"/>
        <v/>
      </c>
      <c r="U58" s="43" t="str">
        <f t="shared" si="16"/>
        <v/>
      </c>
      <c r="V58" s="45" t="str">
        <f t="shared" si="7"/>
        <v/>
      </c>
      <c r="W58" s="43" t="str">
        <f t="shared" si="17"/>
        <v/>
      </c>
      <c r="X58" s="42" t="str">
        <f t="shared" si="8"/>
        <v/>
      </c>
      <c r="Y58" s="48"/>
      <c r="Z58" s="52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3">
      <c r="A59" s="38"/>
      <c r="B59" s="39"/>
      <c r="C59" s="40"/>
      <c r="D59" s="41" t="str">
        <f t="shared" si="0"/>
        <v/>
      </c>
      <c r="E59" s="42" t="e">
        <f t="shared" si="51"/>
        <v>#N/A</v>
      </c>
      <c r="F59" s="43" t="str">
        <f t="shared" si="9"/>
        <v/>
      </c>
      <c r="G59" s="29" t="str">
        <f t="shared" si="1"/>
        <v/>
      </c>
      <c r="H59" s="44" t="str">
        <f t="shared" si="10"/>
        <v/>
      </c>
      <c r="I59" s="45" t="str">
        <f t="shared" si="2"/>
        <v/>
      </c>
      <c r="J59" s="46"/>
      <c r="K59" s="37" t="str">
        <f t="shared" si="50"/>
        <v/>
      </c>
      <c r="L59" s="42" t="e">
        <f t="shared" si="11"/>
        <v>#N/A</v>
      </c>
      <c r="M59" s="47" t="str">
        <f t="shared" si="12"/>
        <v/>
      </c>
      <c r="N59" s="42" t="str">
        <f t="shared" si="3"/>
        <v/>
      </c>
      <c r="O59" s="43" t="str">
        <f t="shared" si="13"/>
        <v/>
      </c>
      <c r="P59" s="45" t="str">
        <f t="shared" si="4"/>
        <v/>
      </c>
      <c r="Q59" s="43" t="str">
        <f t="shared" si="14"/>
        <v/>
      </c>
      <c r="R59" s="45" t="str">
        <f t="shared" si="5"/>
        <v/>
      </c>
      <c r="S59" s="43" t="str">
        <f t="shared" si="15"/>
        <v/>
      </c>
      <c r="T59" s="45" t="str">
        <f t="shared" si="6"/>
        <v/>
      </c>
      <c r="U59" s="43" t="str">
        <f t="shared" si="16"/>
        <v/>
      </c>
      <c r="V59" s="45" t="str">
        <f t="shared" si="7"/>
        <v/>
      </c>
      <c r="W59" s="43" t="str">
        <f t="shared" si="17"/>
        <v/>
      </c>
      <c r="X59" s="42" t="str">
        <f t="shared" si="8"/>
        <v/>
      </c>
      <c r="Y59" s="48"/>
      <c r="Z59" s="53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3">
      <c r="A60" s="38"/>
      <c r="B60" s="39"/>
      <c r="C60" s="40"/>
      <c r="D60" s="41" t="str">
        <f t="shared" si="0"/>
        <v/>
      </c>
      <c r="E60" s="42" t="e">
        <f t="shared" si="51"/>
        <v>#N/A</v>
      </c>
      <c r="F60" s="43" t="str">
        <f t="shared" si="9"/>
        <v/>
      </c>
      <c r="G60" s="29" t="str">
        <f t="shared" si="1"/>
        <v/>
      </c>
      <c r="H60" s="44" t="str">
        <f t="shared" si="10"/>
        <v/>
      </c>
      <c r="I60" s="45" t="str">
        <f t="shared" si="2"/>
        <v/>
      </c>
      <c r="J60" s="46"/>
      <c r="K60" s="37" t="str">
        <f>IF(B60="","",L60)</f>
        <v/>
      </c>
      <c r="L60" s="42" t="e">
        <f t="shared" si="11"/>
        <v>#N/A</v>
      </c>
      <c r="M60" s="47" t="str">
        <f t="shared" si="12"/>
        <v/>
      </c>
      <c r="N60" s="42" t="str">
        <f t="shared" si="3"/>
        <v/>
      </c>
      <c r="O60" s="43" t="str">
        <f t="shared" si="13"/>
        <v/>
      </c>
      <c r="P60" s="45" t="str">
        <f t="shared" si="4"/>
        <v/>
      </c>
      <c r="Q60" s="43" t="str">
        <f t="shared" si="14"/>
        <v/>
      </c>
      <c r="R60" s="45" t="str">
        <f t="shared" si="5"/>
        <v/>
      </c>
      <c r="S60" s="43" t="str">
        <f t="shared" si="15"/>
        <v/>
      </c>
      <c r="T60" s="45" t="str">
        <f t="shared" si="6"/>
        <v/>
      </c>
      <c r="U60" s="43" t="str">
        <f t="shared" si="16"/>
        <v/>
      </c>
      <c r="V60" s="45" t="str">
        <f t="shared" si="7"/>
        <v/>
      </c>
      <c r="W60" s="43" t="str">
        <f t="shared" si="17"/>
        <v/>
      </c>
      <c r="X60" s="42" t="str">
        <f t="shared" si="8"/>
        <v/>
      </c>
      <c r="Y60" s="48"/>
      <c r="Z60" s="53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3">
      <c r="A61" s="50"/>
      <c r="B61" s="39"/>
      <c r="C61" s="40"/>
      <c r="D61" s="41" t="str">
        <f t="shared" si="0"/>
        <v/>
      </c>
      <c r="E61" s="42" t="e">
        <f t="shared" si="51"/>
        <v>#N/A</v>
      </c>
      <c r="F61" s="43" t="str">
        <f t="shared" si="9"/>
        <v/>
      </c>
      <c r="G61" s="29" t="str">
        <f t="shared" si="1"/>
        <v/>
      </c>
      <c r="H61" s="44" t="str">
        <f t="shared" si="10"/>
        <v/>
      </c>
      <c r="I61" s="45" t="str">
        <f t="shared" si="2"/>
        <v/>
      </c>
      <c r="J61" s="46"/>
      <c r="K61" s="37" t="str">
        <f t="shared" si="50"/>
        <v/>
      </c>
      <c r="L61" s="42" t="e">
        <f t="shared" si="11"/>
        <v>#N/A</v>
      </c>
      <c r="M61" s="47" t="str">
        <f t="shared" si="12"/>
        <v/>
      </c>
      <c r="N61" s="42" t="str">
        <f t="shared" si="3"/>
        <v/>
      </c>
      <c r="O61" s="43" t="str">
        <f t="shared" si="13"/>
        <v/>
      </c>
      <c r="P61" s="45" t="str">
        <f t="shared" si="4"/>
        <v/>
      </c>
      <c r="Q61" s="43" t="str">
        <f t="shared" si="14"/>
        <v/>
      </c>
      <c r="R61" s="45" t="str">
        <f t="shared" si="5"/>
        <v/>
      </c>
      <c r="S61" s="43" t="str">
        <f t="shared" si="15"/>
        <v/>
      </c>
      <c r="T61" s="45" t="str">
        <f t="shared" si="6"/>
        <v/>
      </c>
      <c r="U61" s="43" t="str">
        <f t="shared" si="16"/>
        <v/>
      </c>
      <c r="V61" s="45" t="str">
        <f t="shared" si="7"/>
        <v/>
      </c>
      <c r="W61" s="43" t="str">
        <f t="shared" si="17"/>
        <v/>
      </c>
      <c r="X61" s="42" t="str">
        <f t="shared" si="8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3">
      <c r="A62" s="50"/>
      <c r="B62" s="39"/>
      <c r="C62" s="40"/>
      <c r="D62" s="41" t="str">
        <f t="shared" si="0"/>
        <v/>
      </c>
      <c r="E62" s="42" t="e">
        <f>IF(AD62="","",AD62)</f>
        <v>#N/A</v>
      </c>
      <c r="F62" s="43" t="str">
        <f t="shared" si="9"/>
        <v/>
      </c>
      <c r="G62" s="29" t="str">
        <f t="shared" si="1"/>
        <v/>
      </c>
      <c r="H62" s="44" t="str">
        <f t="shared" si="10"/>
        <v/>
      </c>
      <c r="I62" s="45" t="str">
        <f t="shared" si="2"/>
        <v/>
      </c>
      <c r="J62" s="46"/>
      <c r="K62" s="37" t="str">
        <f t="shared" si="50"/>
        <v/>
      </c>
      <c r="L62" s="42" t="e">
        <f t="shared" si="11"/>
        <v>#N/A</v>
      </c>
      <c r="M62" s="47" t="str">
        <f t="shared" si="12"/>
        <v/>
      </c>
      <c r="N62" s="42" t="str">
        <f t="shared" si="3"/>
        <v/>
      </c>
      <c r="O62" s="43" t="str">
        <f t="shared" si="13"/>
        <v/>
      </c>
      <c r="P62" s="45" t="str">
        <f t="shared" si="4"/>
        <v/>
      </c>
      <c r="Q62" s="43" t="str">
        <f t="shared" si="14"/>
        <v/>
      </c>
      <c r="R62" s="45" t="str">
        <f t="shared" si="5"/>
        <v/>
      </c>
      <c r="S62" s="43" t="str">
        <f t="shared" si="15"/>
        <v/>
      </c>
      <c r="T62" s="45" t="str">
        <f t="shared" si="6"/>
        <v/>
      </c>
      <c r="U62" s="43" t="str">
        <f>V62</f>
        <v/>
      </c>
      <c r="V62" s="45" t="str">
        <f t="shared" si="7"/>
        <v/>
      </c>
      <c r="W62" s="43" t="str">
        <f t="shared" si="17"/>
        <v/>
      </c>
      <c r="X62" s="42" t="str">
        <f t="shared" si="8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3">
      <c r="A63" s="38"/>
      <c r="B63" s="39"/>
      <c r="C63" s="40"/>
      <c r="D63" s="41" t="str">
        <f t="shared" si="0"/>
        <v/>
      </c>
      <c r="E63" s="42" t="e">
        <f>IF(AD63="","",AD63)</f>
        <v>#N/A</v>
      </c>
      <c r="F63" s="43" t="str">
        <f t="shared" si="9"/>
        <v/>
      </c>
      <c r="G63" s="29" t="str">
        <f t="shared" si="1"/>
        <v/>
      </c>
      <c r="H63" s="44" t="str">
        <f t="shared" si="10"/>
        <v/>
      </c>
      <c r="I63" s="45" t="str">
        <f t="shared" si="2"/>
        <v/>
      </c>
      <c r="J63" s="46"/>
      <c r="K63" s="37" t="str">
        <f t="shared" si="50"/>
        <v/>
      </c>
      <c r="L63" s="42" t="e">
        <f t="shared" si="11"/>
        <v>#N/A</v>
      </c>
      <c r="M63" s="47" t="str">
        <f t="shared" si="12"/>
        <v/>
      </c>
      <c r="N63" s="42" t="str">
        <f t="shared" si="3"/>
        <v/>
      </c>
      <c r="O63" s="43" t="str">
        <f>P63</f>
        <v/>
      </c>
      <c r="P63" s="45" t="str">
        <f t="shared" si="4"/>
        <v/>
      </c>
      <c r="Q63" s="43" t="str">
        <f t="shared" si="14"/>
        <v/>
      </c>
      <c r="R63" s="45" t="str">
        <f t="shared" si="5"/>
        <v/>
      </c>
      <c r="S63" s="43" t="str">
        <f t="shared" si="15"/>
        <v/>
      </c>
      <c r="T63" s="45" t="str">
        <f t="shared" si="6"/>
        <v/>
      </c>
      <c r="U63" s="43" t="str">
        <f t="shared" si="16"/>
        <v/>
      </c>
      <c r="V63" s="45" t="str">
        <f t="shared" si="7"/>
        <v/>
      </c>
      <c r="W63" s="43" t="str">
        <f t="shared" si="17"/>
        <v/>
      </c>
      <c r="X63" s="42" t="str">
        <f t="shared" si="8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3">
      <c r="A64" s="38"/>
      <c r="B64" s="39"/>
      <c r="C64" s="40"/>
      <c r="D64" s="41" t="str">
        <f t="shared" si="0"/>
        <v/>
      </c>
      <c r="E64" s="42" t="e">
        <f>IF(AD64="","",AD64)</f>
        <v>#N/A</v>
      </c>
      <c r="F64" s="43" t="str">
        <f t="shared" si="9"/>
        <v/>
      </c>
      <c r="G64" s="29" t="str">
        <f t="shared" si="1"/>
        <v/>
      </c>
      <c r="H64" s="44" t="str">
        <f t="shared" si="10"/>
        <v/>
      </c>
      <c r="I64" s="45" t="str">
        <f t="shared" si="2"/>
        <v/>
      </c>
      <c r="J64" s="46"/>
      <c r="K64" s="37" t="str">
        <f t="shared" si="50"/>
        <v/>
      </c>
      <c r="L64" s="42" t="e">
        <f t="shared" si="11"/>
        <v>#N/A</v>
      </c>
      <c r="M64" s="47" t="str">
        <f t="shared" si="12"/>
        <v/>
      </c>
      <c r="N64" s="42" t="str">
        <f t="shared" si="3"/>
        <v/>
      </c>
      <c r="O64" s="43" t="str">
        <f t="shared" si="13"/>
        <v/>
      </c>
      <c r="P64" s="45" t="str">
        <f t="shared" si="4"/>
        <v/>
      </c>
      <c r="Q64" s="43" t="str">
        <f t="shared" si="14"/>
        <v/>
      </c>
      <c r="R64" s="45" t="str">
        <f t="shared" si="5"/>
        <v/>
      </c>
      <c r="S64" s="43" t="str">
        <f t="shared" si="15"/>
        <v/>
      </c>
      <c r="T64" s="45" t="str">
        <f t="shared" si="6"/>
        <v/>
      </c>
      <c r="U64" s="43" t="str">
        <f t="shared" si="16"/>
        <v/>
      </c>
      <c r="V64" s="45" t="str">
        <f t="shared" si="7"/>
        <v/>
      </c>
      <c r="W64" s="43" t="str">
        <f t="shared" si="17"/>
        <v/>
      </c>
      <c r="X64" s="42" t="str">
        <f t="shared" si="8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3">
      <c r="A65" s="38"/>
      <c r="B65" s="39"/>
      <c r="C65" s="40"/>
      <c r="D65" s="41" t="str">
        <f t="shared" si="0"/>
        <v/>
      </c>
      <c r="E65" s="42" t="e">
        <f t="shared" ref="E65:E78" si="52">IF(AD65="","",AD65)</f>
        <v>#N/A</v>
      </c>
      <c r="F65" s="43" t="str">
        <f t="shared" si="9"/>
        <v/>
      </c>
      <c r="G65" s="29" t="str">
        <f t="shared" si="1"/>
        <v/>
      </c>
      <c r="H65" s="44" t="str">
        <f t="shared" si="10"/>
        <v/>
      </c>
      <c r="I65" s="45" t="str">
        <f t="shared" si="2"/>
        <v/>
      </c>
      <c r="J65" s="46"/>
      <c r="K65" s="37" t="str">
        <f t="shared" si="50"/>
        <v/>
      </c>
      <c r="L65" s="42" t="e">
        <f t="shared" si="11"/>
        <v>#N/A</v>
      </c>
      <c r="M65" s="47" t="str">
        <f t="shared" si="12"/>
        <v/>
      </c>
      <c r="N65" s="42" t="str">
        <f t="shared" si="3"/>
        <v/>
      </c>
      <c r="O65" s="43" t="str">
        <f t="shared" si="13"/>
        <v/>
      </c>
      <c r="P65" s="45" t="str">
        <f t="shared" si="4"/>
        <v/>
      </c>
      <c r="Q65" s="43" t="str">
        <f>R65</f>
        <v/>
      </c>
      <c r="R65" s="45" t="str">
        <f t="shared" si="5"/>
        <v/>
      </c>
      <c r="S65" s="43" t="str">
        <f t="shared" si="15"/>
        <v/>
      </c>
      <c r="T65" s="45" t="str">
        <f t="shared" si="6"/>
        <v/>
      </c>
      <c r="U65" s="43" t="str">
        <f t="shared" si="16"/>
        <v/>
      </c>
      <c r="V65" s="45" t="str">
        <f t="shared" si="7"/>
        <v/>
      </c>
      <c r="W65" s="43" t="str">
        <f t="shared" si="17"/>
        <v/>
      </c>
      <c r="X65" s="42" t="str">
        <f t="shared" si="8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3">
      <c r="A66" s="38"/>
      <c r="B66" s="39"/>
      <c r="C66" s="40"/>
      <c r="D66" s="41" t="str">
        <f t="shared" si="0"/>
        <v/>
      </c>
      <c r="E66" s="42" t="e">
        <f t="shared" si="52"/>
        <v>#N/A</v>
      </c>
      <c r="F66" s="43" t="str">
        <f t="shared" si="9"/>
        <v/>
      </c>
      <c r="G66" s="29" t="str">
        <f t="shared" si="1"/>
        <v/>
      </c>
      <c r="H66" s="44" t="str">
        <f t="shared" si="10"/>
        <v/>
      </c>
      <c r="I66" s="45" t="str">
        <f t="shared" si="2"/>
        <v/>
      </c>
      <c r="J66" s="46"/>
      <c r="K66" s="37" t="str">
        <f t="shared" si="50"/>
        <v/>
      </c>
      <c r="L66" s="42" t="e">
        <f t="shared" si="11"/>
        <v>#N/A</v>
      </c>
      <c r="M66" s="47" t="str">
        <f t="shared" si="12"/>
        <v/>
      </c>
      <c r="N66" s="42" t="str">
        <f t="shared" si="3"/>
        <v/>
      </c>
      <c r="O66" s="43" t="str">
        <f t="shared" si="13"/>
        <v/>
      </c>
      <c r="P66" s="45" t="str">
        <f t="shared" si="4"/>
        <v/>
      </c>
      <c r="Q66" s="43" t="str">
        <f t="shared" si="14"/>
        <v/>
      </c>
      <c r="R66" s="45" t="str">
        <f t="shared" si="5"/>
        <v/>
      </c>
      <c r="S66" s="43" t="str">
        <f t="shared" si="15"/>
        <v/>
      </c>
      <c r="T66" s="45" t="str">
        <f t="shared" si="6"/>
        <v/>
      </c>
      <c r="U66" s="43" t="str">
        <f t="shared" si="16"/>
        <v/>
      </c>
      <c r="V66" s="45" t="str">
        <f t="shared" si="7"/>
        <v/>
      </c>
      <c r="W66" s="43" t="str">
        <f t="shared" si="17"/>
        <v/>
      </c>
      <c r="X66" s="42" t="str">
        <f t="shared" si="8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3">
      <c r="A67" s="38"/>
      <c r="B67" s="39"/>
      <c r="C67" s="40"/>
      <c r="D67" s="41" t="str">
        <f t="shared" si="0"/>
        <v/>
      </c>
      <c r="E67" s="42" t="e">
        <f t="shared" si="52"/>
        <v>#N/A</v>
      </c>
      <c r="F67" s="43" t="str">
        <f t="shared" si="9"/>
        <v/>
      </c>
      <c r="G67" s="29" t="str">
        <f t="shared" si="1"/>
        <v/>
      </c>
      <c r="H67" s="44" t="str">
        <f t="shared" si="10"/>
        <v/>
      </c>
      <c r="I67" s="45" t="str">
        <f t="shared" si="2"/>
        <v/>
      </c>
      <c r="J67" s="46"/>
      <c r="K67" s="37" t="str">
        <f t="shared" si="50"/>
        <v/>
      </c>
      <c r="L67" s="42" t="e">
        <f t="shared" si="11"/>
        <v>#N/A</v>
      </c>
      <c r="M67" s="47" t="str">
        <f t="shared" si="12"/>
        <v/>
      </c>
      <c r="N67" s="42" t="str">
        <f t="shared" si="3"/>
        <v/>
      </c>
      <c r="O67" s="43" t="str">
        <f t="shared" si="13"/>
        <v/>
      </c>
      <c r="P67" s="45" t="str">
        <f t="shared" si="4"/>
        <v/>
      </c>
      <c r="Q67" s="43" t="str">
        <f t="shared" si="14"/>
        <v/>
      </c>
      <c r="R67" s="45" t="str">
        <f t="shared" si="5"/>
        <v/>
      </c>
      <c r="S67" s="43" t="str">
        <f t="shared" si="15"/>
        <v/>
      </c>
      <c r="T67" s="45" t="str">
        <f t="shared" si="6"/>
        <v/>
      </c>
      <c r="U67" s="43" t="str">
        <f t="shared" si="16"/>
        <v/>
      </c>
      <c r="V67" s="45" t="str">
        <f t="shared" si="7"/>
        <v/>
      </c>
      <c r="W67" s="43" t="str">
        <f t="shared" si="17"/>
        <v/>
      </c>
      <c r="X67" s="42" t="str">
        <f t="shared" si="8"/>
        <v/>
      </c>
      <c r="Y67" s="48"/>
      <c r="Z67" s="53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3">
      <c r="A68" s="38"/>
      <c r="B68" s="39"/>
      <c r="C68" s="40"/>
      <c r="D68" s="41" t="str">
        <f t="shared" si="0"/>
        <v/>
      </c>
      <c r="E68" s="42" t="e">
        <f t="shared" si="52"/>
        <v>#N/A</v>
      </c>
      <c r="F68" s="43" t="str">
        <f t="shared" si="9"/>
        <v/>
      </c>
      <c r="G68" s="29" t="str">
        <f t="shared" si="1"/>
        <v/>
      </c>
      <c r="H68" s="44" t="str">
        <f t="shared" si="10"/>
        <v/>
      </c>
      <c r="I68" s="45" t="str">
        <f t="shared" si="2"/>
        <v/>
      </c>
      <c r="J68" s="46"/>
      <c r="K68" s="37" t="str">
        <f t="shared" si="50"/>
        <v/>
      </c>
      <c r="L68" s="42" t="e">
        <f t="shared" si="11"/>
        <v>#N/A</v>
      </c>
      <c r="M68" s="47" t="str">
        <f t="shared" si="12"/>
        <v/>
      </c>
      <c r="N68" s="42" t="str">
        <f t="shared" si="3"/>
        <v/>
      </c>
      <c r="O68" s="43" t="str">
        <f t="shared" si="13"/>
        <v/>
      </c>
      <c r="P68" s="45" t="str">
        <f t="shared" si="4"/>
        <v/>
      </c>
      <c r="Q68" s="43" t="str">
        <f t="shared" si="14"/>
        <v/>
      </c>
      <c r="R68" s="45" t="str">
        <f t="shared" si="5"/>
        <v/>
      </c>
      <c r="S68" s="43" t="str">
        <f t="shared" si="15"/>
        <v/>
      </c>
      <c r="T68" s="45" t="str">
        <f t="shared" si="6"/>
        <v/>
      </c>
      <c r="U68" s="43" t="str">
        <f t="shared" si="16"/>
        <v/>
      </c>
      <c r="V68" s="45" t="str">
        <f t="shared" si="7"/>
        <v/>
      </c>
      <c r="W68" s="43" t="str">
        <f t="shared" si="17"/>
        <v/>
      </c>
      <c r="X68" s="42" t="str">
        <f t="shared" si="8"/>
        <v/>
      </c>
      <c r="Y68" s="48"/>
      <c r="Z68" s="53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3">
      <c r="A69" s="38"/>
      <c r="B69" s="39"/>
      <c r="C69" s="40"/>
      <c r="D69" s="41" t="str">
        <f t="shared" si="0"/>
        <v/>
      </c>
      <c r="E69" s="42" t="e">
        <f t="shared" si="52"/>
        <v>#N/A</v>
      </c>
      <c r="F69" s="43" t="str">
        <f t="shared" si="9"/>
        <v/>
      </c>
      <c r="G69" s="29" t="str">
        <f t="shared" si="1"/>
        <v/>
      </c>
      <c r="H69" s="44" t="str">
        <f t="shared" si="10"/>
        <v/>
      </c>
      <c r="I69" s="45" t="str">
        <f t="shared" si="2"/>
        <v/>
      </c>
      <c r="J69" s="46"/>
      <c r="K69" s="37" t="str">
        <f t="shared" si="50"/>
        <v/>
      </c>
      <c r="L69" s="42" t="e">
        <f t="shared" si="11"/>
        <v>#N/A</v>
      </c>
      <c r="M69" s="47" t="str">
        <f t="shared" si="12"/>
        <v/>
      </c>
      <c r="N69" s="42" t="str">
        <f t="shared" si="3"/>
        <v/>
      </c>
      <c r="O69" s="43" t="str">
        <f t="shared" si="13"/>
        <v/>
      </c>
      <c r="P69" s="45" t="str">
        <f t="shared" si="4"/>
        <v/>
      </c>
      <c r="Q69" s="43" t="str">
        <f t="shared" si="14"/>
        <v/>
      </c>
      <c r="R69" s="45" t="str">
        <f t="shared" si="5"/>
        <v/>
      </c>
      <c r="S69" s="43" t="str">
        <f t="shared" si="15"/>
        <v/>
      </c>
      <c r="T69" s="45" t="str">
        <f t="shared" si="6"/>
        <v/>
      </c>
      <c r="U69" s="43" t="str">
        <f t="shared" si="16"/>
        <v/>
      </c>
      <c r="V69" s="45" t="str">
        <f t="shared" si="7"/>
        <v/>
      </c>
      <c r="W69" s="43" t="str">
        <f t="shared" si="17"/>
        <v/>
      </c>
      <c r="X69" s="42" t="str">
        <f t="shared" si="8"/>
        <v/>
      </c>
      <c r="Y69" s="48"/>
      <c r="Z69" s="53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3">
      <c r="A70" s="38"/>
      <c r="B70" s="39"/>
      <c r="C70" s="40"/>
      <c r="D70" s="41" t="str">
        <f t="shared" si="0"/>
        <v/>
      </c>
      <c r="E70" s="42" t="e">
        <f t="shared" si="52"/>
        <v>#N/A</v>
      </c>
      <c r="F70" s="43" t="str">
        <f t="shared" si="9"/>
        <v/>
      </c>
      <c r="G70" s="29" t="str">
        <f t="shared" si="1"/>
        <v/>
      </c>
      <c r="H70" s="44" t="str">
        <f t="shared" si="10"/>
        <v/>
      </c>
      <c r="I70" s="45" t="str">
        <f t="shared" si="2"/>
        <v/>
      </c>
      <c r="J70" s="46"/>
      <c r="K70" s="37" t="str">
        <f t="shared" si="50"/>
        <v/>
      </c>
      <c r="L70" s="42" t="e">
        <f t="shared" si="11"/>
        <v>#N/A</v>
      </c>
      <c r="M70" s="47" t="str">
        <f t="shared" si="12"/>
        <v/>
      </c>
      <c r="N70" s="42" t="str">
        <f t="shared" si="3"/>
        <v/>
      </c>
      <c r="O70" s="43" t="str">
        <f t="shared" si="13"/>
        <v/>
      </c>
      <c r="P70" s="45" t="str">
        <f t="shared" si="4"/>
        <v/>
      </c>
      <c r="Q70" s="43" t="str">
        <f t="shared" si="14"/>
        <v/>
      </c>
      <c r="R70" s="45" t="str">
        <f t="shared" si="5"/>
        <v/>
      </c>
      <c r="S70" s="43" t="str">
        <f t="shared" si="15"/>
        <v/>
      </c>
      <c r="T70" s="45" t="str">
        <f t="shared" si="6"/>
        <v/>
      </c>
      <c r="U70" s="43" t="str">
        <f t="shared" si="16"/>
        <v/>
      </c>
      <c r="V70" s="45" t="str">
        <f t="shared" si="7"/>
        <v/>
      </c>
      <c r="W70" s="43" t="str">
        <f t="shared" si="17"/>
        <v/>
      </c>
      <c r="X70" s="42" t="str">
        <f t="shared" si="8"/>
        <v/>
      </c>
      <c r="Y70" s="48"/>
      <c r="Z70" s="53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3">
      <c r="A71" s="38"/>
      <c r="B71" s="39"/>
      <c r="C71" s="40"/>
      <c r="D71" s="41" t="str">
        <f t="shared" si="0"/>
        <v/>
      </c>
      <c r="E71" s="42" t="e">
        <f t="shared" si="52"/>
        <v>#N/A</v>
      </c>
      <c r="F71" s="43" t="str">
        <f t="shared" si="9"/>
        <v/>
      </c>
      <c r="G71" s="29" t="str">
        <f t="shared" si="1"/>
        <v/>
      </c>
      <c r="H71" s="44" t="str">
        <f t="shared" si="10"/>
        <v/>
      </c>
      <c r="I71" s="45" t="str">
        <f t="shared" si="2"/>
        <v/>
      </c>
      <c r="J71" s="46"/>
      <c r="K71" s="37" t="str">
        <f t="shared" si="50"/>
        <v/>
      </c>
      <c r="L71" s="42" t="e">
        <f t="shared" si="11"/>
        <v>#N/A</v>
      </c>
      <c r="M71" s="47" t="str">
        <f t="shared" si="12"/>
        <v/>
      </c>
      <c r="N71" s="42" t="str">
        <f t="shared" si="3"/>
        <v/>
      </c>
      <c r="O71" s="43" t="str">
        <f t="shared" si="13"/>
        <v/>
      </c>
      <c r="P71" s="45" t="str">
        <f t="shared" si="4"/>
        <v/>
      </c>
      <c r="Q71" s="43" t="str">
        <f t="shared" si="14"/>
        <v/>
      </c>
      <c r="R71" s="45" t="str">
        <f t="shared" si="5"/>
        <v/>
      </c>
      <c r="S71" s="43" t="str">
        <f t="shared" si="15"/>
        <v/>
      </c>
      <c r="T71" s="45" t="str">
        <f t="shared" si="6"/>
        <v/>
      </c>
      <c r="U71" s="43" t="str">
        <f t="shared" si="16"/>
        <v/>
      </c>
      <c r="V71" s="45" t="str">
        <f t="shared" si="7"/>
        <v/>
      </c>
      <c r="W71" s="43" t="str">
        <f t="shared" si="17"/>
        <v/>
      </c>
      <c r="X71" s="42" t="str">
        <f t="shared" si="8"/>
        <v/>
      </c>
      <c r="Y71" s="48"/>
      <c r="Z71" s="53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3">
      <c r="A72" s="38"/>
      <c r="B72" s="39"/>
      <c r="C72" s="40"/>
      <c r="D72" s="41" t="str">
        <f t="shared" si="0"/>
        <v/>
      </c>
      <c r="E72" s="42" t="e">
        <f t="shared" si="52"/>
        <v>#N/A</v>
      </c>
      <c r="F72" s="43" t="str">
        <f t="shared" si="9"/>
        <v/>
      </c>
      <c r="G72" s="29" t="str">
        <f t="shared" si="1"/>
        <v/>
      </c>
      <c r="H72" s="44" t="str">
        <f t="shared" si="10"/>
        <v/>
      </c>
      <c r="I72" s="45" t="str">
        <f t="shared" si="2"/>
        <v/>
      </c>
      <c r="J72" s="46"/>
      <c r="K72" s="37" t="str">
        <f t="shared" si="50"/>
        <v/>
      </c>
      <c r="L72" s="42" t="e">
        <f t="shared" si="11"/>
        <v>#N/A</v>
      </c>
      <c r="M72" s="47" t="str">
        <f t="shared" si="12"/>
        <v/>
      </c>
      <c r="N72" s="42" t="str">
        <f t="shared" si="3"/>
        <v/>
      </c>
      <c r="O72" s="43" t="str">
        <f t="shared" si="13"/>
        <v/>
      </c>
      <c r="P72" s="45" t="str">
        <f t="shared" si="4"/>
        <v/>
      </c>
      <c r="Q72" s="43" t="str">
        <f t="shared" si="14"/>
        <v/>
      </c>
      <c r="R72" s="45" t="str">
        <f t="shared" si="5"/>
        <v/>
      </c>
      <c r="S72" s="43" t="str">
        <f t="shared" si="15"/>
        <v/>
      </c>
      <c r="T72" s="45" t="str">
        <f t="shared" si="6"/>
        <v/>
      </c>
      <c r="U72" s="43" t="str">
        <f t="shared" si="16"/>
        <v/>
      </c>
      <c r="V72" s="45" t="str">
        <f t="shared" si="7"/>
        <v/>
      </c>
      <c r="W72" s="43" t="str">
        <f t="shared" si="17"/>
        <v/>
      </c>
      <c r="X72" s="42" t="str">
        <f t="shared" si="8"/>
        <v/>
      </c>
      <c r="Y72" s="48"/>
      <c r="Z72" s="51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3">
      <c r="A73" s="54"/>
      <c r="B73" s="39"/>
      <c r="C73" s="40"/>
      <c r="D73" s="41" t="str">
        <f t="shared" si="0"/>
        <v/>
      </c>
      <c r="E73" s="42" t="e">
        <f t="shared" si="52"/>
        <v>#N/A</v>
      </c>
      <c r="F73" s="43" t="str">
        <f t="shared" si="9"/>
        <v/>
      </c>
      <c r="G73" s="29" t="str">
        <f t="shared" si="1"/>
        <v/>
      </c>
      <c r="H73" s="44" t="str">
        <f t="shared" si="10"/>
        <v/>
      </c>
      <c r="I73" s="45" t="str">
        <f t="shared" si="2"/>
        <v/>
      </c>
      <c r="J73" s="46"/>
      <c r="K73" s="37" t="str">
        <f t="shared" si="50"/>
        <v/>
      </c>
      <c r="L73" s="42" t="e">
        <f t="shared" si="11"/>
        <v>#N/A</v>
      </c>
      <c r="M73" s="47" t="str">
        <f t="shared" si="12"/>
        <v/>
      </c>
      <c r="N73" s="42" t="str">
        <f t="shared" si="3"/>
        <v/>
      </c>
      <c r="O73" s="43" t="str">
        <f t="shared" si="13"/>
        <v/>
      </c>
      <c r="P73" s="45" t="str">
        <f t="shared" si="4"/>
        <v/>
      </c>
      <c r="Q73" s="43" t="str">
        <f t="shared" si="14"/>
        <v/>
      </c>
      <c r="R73" s="45" t="str">
        <f t="shared" si="5"/>
        <v/>
      </c>
      <c r="S73" s="43" t="str">
        <f t="shared" si="15"/>
        <v/>
      </c>
      <c r="T73" s="45" t="str">
        <f t="shared" si="6"/>
        <v/>
      </c>
      <c r="U73" s="43" t="str">
        <f t="shared" si="16"/>
        <v/>
      </c>
      <c r="V73" s="45" t="str">
        <f t="shared" si="7"/>
        <v/>
      </c>
      <c r="W73" s="43" t="str">
        <f t="shared" si="17"/>
        <v/>
      </c>
      <c r="X73" s="42" t="str">
        <f t="shared" si="8"/>
        <v/>
      </c>
      <c r="Y73" s="48"/>
      <c r="Z73" s="51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3">
      <c r="A74" s="54"/>
      <c r="B74" s="39"/>
      <c r="C74" s="40"/>
      <c r="D74" s="41" t="str">
        <f t="shared" si="0"/>
        <v/>
      </c>
      <c r="E74" s="42" t="e">
        <f t="shared" si="52"/>
        <v>#N/A</v>
      </c>
      <c r="F74" s="43" t="str">
        <f t="shared" si="9"/>
        <v/>
      </c>
      <c r="G74" s="29" t="str">
        <f t="shared" si="1"/>
        <v/>
      </c>
      <c r="H74" s="44" t="str">
        <f t="shared" si="10"/>
        <v/>
      </c>
      <c r="I74" s="45" t="str">
        <f t="shared" si="2"/>
        <v/>
      </c>
      <c r="J74" s="46"/>
      <c r="K74" s="37" t="str">
        <f>IF(B74="","",L74)</f>
        <v/>
      </c>
      <c r="L74" s="42" t="e">
        <f t="shared" si="11"/>
        <v>#N/A</v>
      </c>
      <c r="M74" s="47" t="str">
        <f t="shared" si="12"/>
        <v/>
      </c>
      <c r="N74" s="42" t="str">
        <f t="shared" si="3"/>
        <v/>
      </c>
      <c r="O74" s="43" t="str">
        <f t="shared" si="13"/>
        <v/>
      </c>
      <c r="P74" s="45" t="str">
        <f t="shared" si="4"/>
        <v/>
      </c>
      <c r="Q74" s="43" t="str">
        <f t="shared" si="14"/>
        <v/>
      </c>
      <c r="R74" s="45" t="str">
        <f t="shared" si="5"/>
        <v/>
      </c>
      <c r="S74" s="43" t="str">
        <f t="shared" si="15"/>
        <v/>
      </c>
      <c r="T74" s="45" t="str">
        <f t="shared" si="6"/>
        <v/>
      </c>
      <c r="U74" s="43" t="str">
        <f t="shared" si="16"/>
        <v/>
      </c>
      <c r="V74" s="45" t="str">
        <f t="shared" si="7"/>
        <v/>
      </c>
      <c r="W74" s="43" t="str">
        <f t="shared" si="17"/>
        <v/>
      </c>
      <c r="X74" s="42" t="str">
        <f t="shared" si="8"/>
        <v/>
      </c>
      <c r="Y74" s="48"/>
      <c r="Z74" s="51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s="5" customFormat="1" ht="14.25" customHeight="1" x14ac:dyDescent="0.3">
      <c r="A75" s="54"/>
      <c r="B75" s="39"/>
      <c r="C75" s="40"/>
      <c r="D75" s="41" t="str">
        <f t="shared" si="0"/>
        <v/>
      </c>
      <c r="E75" s="42" t="e">
        <f t="shared" si="52"/>
        <v>#N/A</v>
      </c>
      <c r="F75" s="43" t="str">
        <f t="shared" si="9"/>
        <v/>
      </c>
      <c r="G75" s="29" t="str">
        <f t="shared" si="1"/>
        <v/>
      </c>
      <c r="H75" s="44" t="str">
        <f t="shared" si="10"/>
        <v/>
      </c>
      <c r="I75" s="45" t="str">
        <f t="shared" si="2"/>
        <v/>
      </c>
      <c r="J75" s="46"/>
      <c r="K75" s="37" t="str">
        <f t="shared" si="50"/>
        <v/>
      </c>
      <c r="L75" s="42" t="e">
        <f t="shared" si="11"/>
        <v>#N/A</v>
      </c>
      <c r="M75" s="47" t="str">
        <f t="shared" si="12"/>
        <v/>
      </c>
      <c r="N75" s="42" t="str">
        <f t="shared" si="3"/>
        <v/>
      </c>
      <c r="O75" s="43" t="str">
        <f t="shared" si="13"/>
        <v/>
      </c>
      <c r="P75" s="45" t="str">
        <f t="shared" si="4"/>
        <v/>
      </c>
      <c r="Q75" s="43" t="str">
        <f t="shared" si="14"/>
        <v/>
      </c>
      <c r="R75" s="45" t="str">
        <f t="shared" si="5"/>
        <v/>
      </c>
      <c r="S75" s="43" t="str">
        <f t="shared" si="15"/>
        <v/>
      </c>
      <c r="T75" s="45" t="str">
        <f t="shared" si="6"/>
        <v/>
      </c>
      <c r="U75" s="43" t="str">
        <f t="shared" si="16"/>
        <v/>
      </c>
      <c r="V75" s="45" t="str">
        <f t="shared" si="7"/>
        <v/>
      </c>
      <c r="W75" s="43" t="str">
        <f t="shared" si="17"/>
        <v/>
      </c>
      <c r="X75" s="42" t="str">
        <f t="shared" si="8"/>
        <v/>
      </c>
      <c r="Y75" s="48"/>
      <c r="Z75" s="55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3">
      <c r="A76" s="38"/>
      <c r="B76" s="39"/>
      <c r="C76" s="40"/>
      <c r="D76" s="41" t="str">
        <f t="shared" si="0"/>
        <v/>
      </c>
      <c r="E76" s="42" t="e">
        <f t="shared" si="52"/>
        <v>#N/A</v>
      </c>
      <c r="F76" s="43" t="str">
        <f t="shared" si="9"/>
        <v/>
      </c>
      <c r="G76" s="29" t="str">
        <f t="shared" si="1"/>
        <v/>
      </c>
      <c r="H76" s="44" t="str">
        <f t="shared" si="10"/>
        <v/>
      </c>
      <c r="I76" s="45" t="str">
        <f t="shared" si="2"/>
        <v/>
      </c>
      <c r="J76" s="46"/>
      <c r="K76" s="37" t="str">
        <f t="shared" si="50"/>
        <v/>
      </c>
      <c r="L76" s="42" t="e">
        <f t="shared" si="11"/>
        <v>#N/A</v>
      </c>
      <c r="M76" s="47" t="str">
        <f t="shared" si="12"/>
        <v/>
      </c>
      <c r="N76" s="42" t="str">
        <f t="shared" si="3"/>
        <v/>
      </c>
      <c r="O76" s="43" t="str">
        <f t="shared" si="13"/>
        <v/>
      </c>
      <c r="P76" s="45" t="str">
        <f t="shared" si="4"/>
        <v/>
      </c>
      <c r="Q76" s="43" t="str">
        <f t="shared" si="14"/>
        <v/>
      </c>
      <c r="R76" s="45" t="str">
        <f t="shared" si="5"/>
        <v/>
      </c>
      <c r="S76" s="43" t="str">
        <f t="shared" si="15"/>
        <v/>
      </c>
      <c r="T76" s="45" t="str">
        <f t="shared" si="6"/>
        <v/>
      </c>
      <c r="U76" s="43" t="str">
        <f t="shared" si="16"/>
        <v/>
      </c>
      <c r="V76" s="45" t="str">
        <f t="shared" si="7"/>
        <v/>
      </c>
      <c r="W76" s="43" t="str">
        <f t="shared" si="17"/>
        <v/>
      </c>
      <c r="X76" s="42" t="str">
        <f t="shared" si="8"/>
        <v/>
      </c>
      <c r="Y76" s="56"/>
      <c r="Z76" s="57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ht="14.25" customHeight="1" x14ac:dyDescent="0.3">
      <c r="A77" s="38"/>
      <c r="B77" s="39"/>
      <c r="C77" s="40"/>
      <c r="D77" s="41" t="str">
        <f t="shared" si="0"/>
        <v/>
      </c>
      <c r="E77" s="42" t="e">
        <f t="shared" si="52"/>
        <v>#N/A</v>
      </c>
      <c r="F77" s="43" t="str">
        <f t="shared" si="9"/>
        <v/>
      </c>
      <c r="G77" s="29" t="str">
        <f t="shared" si="1"/>
        <v/>
      </c>
      <c r="H77" s="44" t="str">
        <f t="shared" si="10"/>
        <v/>
      </c>
      <c r="I77" s="45" t="str">
        <f t="shared" si="2"/>
        <v/>
      </c>
      <c r="J77" s="46"/>
      <c r="K77" s="37" t="str">
        <f t="shared" si="50"/>
        <v/>
      </c>
      <c r="L77" s="42" t="e">
        <f t="shared" si="11"/>
        <v>#N/A</v>
      </c>
      <c r="M77" s="47" t="str">
        <f t="shared" si="12"/>
        <v/>
      </c>
      <c r="N77" s="42" t="str">
        <f t="shared" si="3"/>
        <v/>
      </c>
      <c r="O77" s="43" t="str">
        <f t="shared" si="13"/>
        <v/>
      </c>
      <c r="P77" s="45" t="str">
        <f t="shared" si="4"/>
        <v/>
      </c>
      <c r="Q77" s="43" t="str">
        <f t="shared" si="14"/>
        <v/>
      </c>
      <c r="R77" s="45" t="str">
        <f t="shared" si="5"/>
        <v/>
      </c>
      <c r="S77" s="43" t="str">
        <f t="shared" si="15"/>
        <v/>
      </c>
      <c r="T77" s="45" t="str">
        <f t="shared" si="6"/>
        <v/>
      </c>
      <c r="U77" s="43" t="str">
        <f t="shared" si="16"/>
        <v/>
      </c>
      <c r="V77" s="45" t="str">
        <f t="shared" si="7"/>
        <v/>
      </c>
      <c r="W77" s="43" t="str">
        <f t="shared" si="17"/>
        <v/>
      </c>
      <c r="X77" s="42" t="str">
        <f t="shared" si="8"/>
        <v/>
      </c>
      <c r="Y77" s="56"/>
      <c r="Z77" s="57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3">
      <c r="A78" s="38"/>
      <c r="B78" s="58"/>
      <c r="C78" s="40"/>
      <c r="D78" s="59" t="str">
        <f t="shared" si="0"/>
        <v/>
      </c>
      <c r="E78" s="60" t="e">
        <f t="shared" si="52"/>
        <v>#N/A</v>
      </c>
      <c r="F78" s="61" t="str">
        <f t="shared" si="9"/>
        <v/>
      </c>
      <c r="G78" s="62" t="str">
        <f t="shared" si="1"/>
        <v/>
      </c>
      <c r="H78" s="63" t="str">
        <f t="shared" si="10"/>
        <v/>
      </c>
      <c r="I78" s="64" t="str">
        <f t="shared" si="2"/>
        <v/>
      </c>
      <c r="J78" s="46"/>
      <c r="K78" s="65" t="str">
        <f t="shared" si="50"/>
        <v/>
      </c>
      <c r="L78" s="60" t="e">
        <f t="shared" si="11"/>
        <v>#N/A</v>
      </c>
      <c r="M78" s="66" t="str">
        <f t="shared" si="12"/>
        <v/>
      </c>
      <c r="N78" s="60" t="str">
        <f t="shared" si="3"/>
        <v/>
      </c>
      <c r="O78" s="61" t="str">
        <f t="shared" si="13"/>
        <v/>
      </c>
      <c r="P78" s="64" t="str">
        <f t="shared" si="4"/>
        <v/>
      </c>
      <c r="Q78" s="61" t="str">
        <f t="shared" si="14"/>
        <v/>
      </c>
      <c r="R78" s="64" t="str">
        <f t="shared" si="5"/>
        <v/>
      </c>
      <c r="S78" s="61" t="str">
        <f t="shared" si="15"/>
        <v/>
      </c>
      <c r="T78" s="64" t="str">
        <f t="shared" si="6"/>
        <v/>
      </c>
      <c r="U78" s="61" t="str">
        <f t="shared" si="16"/>
        <v/>
      </c>
      <c r="V78" s="64" t="str">
        <f t="shared" si="7"/>
        <v/>
      </c>
      <c r="W78" s="61" t="str">
        <f t="shared" si="17"/>
        <v/>
      </c>
      <c r="X78" s="60" t="str">
        <f t="shared" si="8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3">
      <c r="A79" s="67"/>
      <c r="B79" s="39"/>
      <c r="C79" s="68"/>
      <c r="D79" s="41" t="str">
        <f>IF(B79="","",E79)</f>
        <v/>
      </c>
      <c r="E79" s="42" t="e">
        <f>IF(AD79="","",AD79)</f>
        <v>#N/A</v>
      </c>
      <c r="F79" s="43" t="str">
        <f>G79</f>
        <v/>
      </c>
      <c r="G79" s="29" t="str">
        <f>IF(B79="","",J79/((100-K79)/100))</f>
        <v/>
      </c>
      <c r="H79" s="44" t="str">
        <f>I79</f>
        <v/>
      </c>
      <c r="I79" s="45" t="str">
        <f>IF(B79="","",ROUND(G79*AF79,1))</f>
        <v/>
      </c>
      <c r="J79" s="46"/>
      <c r="K79" s="37" t="str">
        <f>IF(B79="","",L79)</f>
        <v/>
      </c>
      <c r="L79" s="42" t="e">
        <f>AE79</f>
        <v>#N/A</v>
      </c>
      <c r="M79" s="47" t="str">
        <f>N79</f>
        <v/>
      </c>
      <c r="N79" s="42" t="str">
        <f>IF(B79="","",ROUND((J79*AG79)/100,0))</f>
        <v/>
      </c>
      <c r="O79" s="43" t="str">
        <f>P79</f>
        <v/>
      </c>
      <c r="P79" s="45" t="str">
        <f>IF(B79="","",ROUND((J79*AH79)/100,1))</f>
        <v/>
      </c>
      <c r="Q79" s="43" t="str">
        <f>R79</f>
        <v/>
      </c>
      <c r="R79" s="45" t="str">
        <f>IF(B79="","",ROUND((J79*AI79)/100,1))</f>
        <v/>
      </c>
      <c r="S79" s="43" t="str">
        <f>T79</f>
        <v/>
      </c>
      <c r="T79" s="45" t="str">
        <f>IF(B79="","",ROUND((J79*AJ79)/100,1))</f>
        <v/>
      </c>
      <c r="U79" s="43" t="str">
        <f>V79</f>
        <v/>
      </c>
      <c r="V79" s="45" t="str">
        <f>IF(B79="","",ROUND((J79*AK79)/100,1))</f>
        <v/>
      </c>
      <c r="W79" s="43" t="str">
        <f>X79</f>
        <v/>
      </c>
      <c r="X79" s="42" t="str">
        <f>IF(B79="","",ROUND((J79*AL79)/100,1))</f>
        <v/>
      </c>
      <c r="Y79" s="69"/>
      <c r="Z79" s="70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3">
      <c r="A80" s="38"/>
      <c r="B80" s="39"/>
      <c r="C80" s="40"/>
      <c r="D80" s="41" t="str">
        <f>IF(B80="","",E80)</f>
        <v/>
      </c>
      <c r="E80" s="42" t="e">
        <f>IF(AD80="","",AD80)</f>
        <v>#N/A</v>
      </c>
      <c r="F80" s="43" t="str">
        <f>G80</f>
        <v/>
      </c>
      <c r="G80" s="29" t="str">
        <f>IF(B80="","",J80/((100-K80)/100))</f>
        <v/>
      </c>
      <c r="H80" s="44" t="str">
        <f>I80</f>
        <v/>
      </c>
      <c r="I80" s="45" t="str">
        <f>IF(B80="","",ROUND(G80*AF80,1))</f>
        <v/>
      </c>
      <c r="J80" s="46"/>
      <c r="K80" s="37" t="str">
        <f>IF(B80="","",L80)</f>
        <v/>
      </c>
      <c r="L80" s="42" t="e">
        <f>AE80</f>
        <v>#N/A</v>
      </c>
      <c r="M80" s="47" t="str">
        <f>N80</f>
        <v/>
      </c>
      <c r="N80" s="42" t="str">
        <f>IF(B80="","",ROUND((J80*AG80)/100,0))</f>
        <v/>
      </c>
      <c r="O80" s="43" t="str">
        <f>P80</f>
        <v/>
      </c>
      <c r="P80" s="45" t="str">
        <f>IF(B80="","",ROUND((J80*AH80)/100,1))</f>
        <v/>
      </c>
      <c r="Q80" s="43" t="str">
        <f>R80</f>
        <v/>
      </c>
      <c r="R80" s="45" t="str">
        <f>IF(B80="","",ROUND((J80*AI80)/100,1))</f>
        <v/>
      </c>
      <c r="S80" s="43" t="str">
        <f>T80</f>
        <v/>
      </c>
      <c r="T80" s="45" t="str">
        <f>IF(B80="","",ROUND((J80*AJ80)/100,1))</f>
        <v/>
      </c>
      <c r="U80" s="43" t="str">
        <f>V80</f>
        <v/>
      </c>
      <c r="V80" s="45" t="str">
        <f>IF(B80="","",ROUND((J80*AK80)/100,1))</f>
        <v/>
      </c>
      <c r="W80" s="43" t="str">
        <f>X80</f>
        <v/>
      </c>
      <c r="X80" s="42" t="str">
        <f>IF(B80="","",ROUND((J80*AL80)/100,1))</f>
        <v/>
      </c>
      <c r="Y80" s="48"/>
      <c r="Z80" s="49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x14ac:dyDescent="0.3">
      <c r="A81" s="38"/>
      <c r="B81" s="58"/>
      <c r="C81" s="40"/>
      <c r="D81" s="59" t="str">
        <f>IF(B81="","",E81)</f>
        <v/>
      </c>
      <c r="E81" s="60" t="e">
        <f>IF(AD81="","",AD81)</f>
        <v>#N/A</v>
      </c>
      <c r="F81" s="61" t="str">
        <f>G81</f>
        <v/>
      </c>
      <c r="G81" s="62" t="str">
        <f>IF(B81="","",J81/((100-K81)/100))</f>
        <v/>
      </c>
      <c r="H81" s="63" t="str">
        <f>I81</f>
        <v/>
      </c>
      <c r="I81" s="64" t="str">
        <f>IF(B81="","",ROUND(G81*AF81,1))</f>
        <v/>
      </c>
      <c r="J81" s="46"/>
      <c r="K81" s="65" t="str">
        <f>IF(B81="","",L81)</f>
        <v/>
      </c>
      <c r="L81" s="60" t="e">
        <f>AE81</f>
        <v>#N/A</v>
      </c>
      <c r="M81" s="66" t="str">
        <f>N81</f>
        <v/>
      </c>
      <c r="N81" s="60" t="str">
        <f>IF(B81="","",ROUND((J81*AG81)/100,0))</f>
        <v/>
      </c>
      <c r="O81" s="61" t="str">
        <f>P81</f>
        <v/>
      </c>
      <c r="P81" s="64" t="str">
        <f>IF(B81="","",ROUND((J81*AH81)/100,1))</f>
        <v/>
      </c>
      <c r="Q81" s="61" t="str">
        <f>R81</f>
        <v/>
      </c>
      <c r="R81" s="64" t="str">
        <f>IF(B81="","",ROUND((J81*AI81)/100,1))</f>
        <v/>
      </c>
      <c r="S81" s="61" t="str">
        <f>T81</f>
        <v/>
      </c>
      <c r="T81" s="64" t="str">
        <f>IF(B81="","",ROUND((J81*AJ81)/100,1))</f>
        <v/>
      </c>
      <c r="U81" s="61" t="str">
        <f>V81</f>
        <v/>
      </c>
      <c r="V81" s="64" t="str">
        <f>IF(B81="","",ROUND((J81*AK81)/100,1))</f>
        <v/>
      </c>
      <c r="W81" s="61" t="str">
        <f>X81</f>
        <v/>
      </c>
      <c r="X81" s="60" t="str">
        <f>IF(B81="","",ROUND((J81*AL81)/100,1))</f>
        <v/>
      </c>
      <c r="Y81" s="48"/>
      <c r="Z81" s="49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ht="14.25" customHeight="1" x14ac:dyDescent="0.3">
      <c r="A82" s="67"/>
      <c r="B82" s="39"/>
      <c r="C82" s="68"/>
      <c r="D82" s="41" t="str">
        <f>IF(B82="","",E82)</f>
        <v/>
      </c>
      <c r="E82" s="42" t="e">
        <f>IF(AD82="","",AD82)</f>
        <v>#N/A</v>
      </c>
      <c r="F82" s="43" t="str">
        <f>G82</f>
        <v/>
      </c>
      <c r="G82" s="29" t="str">
        <f>IF(B82="","",J82/((100-K82)/100))</f>
        <v/>
      </c>
      <c r="H82" s="44" t="str">
        <f>I82</f>
        <v/>
      </c>
      <c r="I82" s="45" t="str">
        <f>IF(B82="","",ROUND(G82*AF82,1))</f>
        <v/>
      </c>
      <c r="J82" s="229"/>
      <c r="K82" s="37" t="str">
        <f>IF(B82="","",L82)</f>
        <v/>
      </c>
      <c r="L82" s="42" t="e">
        <f>AE82</f>
        <v>#N/A</v>
      </c>
      <c r="M82" s="47" t="str">
        <f>N82</f>
        <v/>
      </c>
      <c r="N82" s="42" t="str">
        <f>IF(B82="","",ROUND((J82*AG82)/100,0))</f>
        <v/>
      </c>
      <c r="O82" s="43" t="str">
        <f>P82</f>
        <v/>
      </c>
      <c r="P82" s="45" t="str">
        <f>IF(B82="","",ROUND((J82*AH82)/100,1))</f>
        <v/>
      </c>
      <c r="Q82" s="43" t="str">
        <f>R82</f>
        <v/>
      </c>
      <c r="R82" s="45" t="str">
        <f>IF(B82="","",ROUND((J82*AI82)/100,1))</f>
        <v/>
      </c>
      <c r="S82" s="43" t="str">
        <f>T82</f>
        <v/>
      </c>
      <c r="T82" s="45" t="str">
        <f>IF(B82="","",ROUND((J82*AJ82)/100,1))</f>
        <v/>
      </c>
      <c r="U82" s="43" t="str">
        <f>V82</f>
        <v/>
      </c>
      <c r="V82" s="45" t="str">
        <f>IF(B82="","",ROUND((J82*AK82)/100,1))</f>
        <v/>
      </c>
      <c r="W82" s="43" t="str">
        <f>X82</f>
        <v/>
      </c>
      <c r="X82" s="42" t="str">
        <f>IF(B82="","",ROUND((J82*AL82)/100,1))</f>
        <v/>
      </c>
      <c r="Y82" s="69"/>
      <c r="Z82" s="230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ht="14.25" customHeight="1" thickBot="1" x14ac:dyDescent="0.35">
      <c r="A83" s="71"/>
      <c r="B83" s="72"/>
      <c r="C83" s="73"/>
      <c r="D83" s="74" t="str">
        <f t="shared" ref="D83:D118" si="53">IF(B83="","",E83)</f>
        <v/>
      </c>
      <c r="E83" s="75" t="e">
        <f t="shared" ref="E83:E118" si="54">IF(AD83="","",AD83)</f>
        <v>#N/A</v>
      </c>
      <c r="F83" s="76" t="str">
        <f t="shared" ref="F83:F118" si="55">G83</f>
        <v/>
      </c>
      <c r="G83" s="77" t="str">
        <f t="shared" ref="G83:G118" si="56">IF(B83="","",J83/((100-K83)/100))</f>
        <v/>
      </c>
      <c r="H83" s="78" t="str">
        <f t="shared" ref="H83:H118" si="57">I83</f>
        <v/>
      </c>
      <c r="I83" s="79" t="str">
        <f t="shared" ref="I83:I118" si="58">IF(B83="","",ROUND(G83*AF83,1))</f>
        <v/>
      </c>
      <c r="J83" s="80"/>
      <c r="K83" s="81" t="str">
        <f t="shared" ref="K83:K89" si="59">IF(B83="","",L83)</f>
        <v/>
      </c>
      <c r="L83" s="75" t="e">
        <f t="shared" ref="L83:L118" si="60">AE83</f>
        <v>#N/A</v>
      </c>
      <c r="M83" s="82" t="str">
        <f t="shared" ref="M83:M118" si="61">N83</f>
        <v/>
      </c>
      <c r="N83" s="75" t="str">
        <f t="shared" ref="N83:N118" si="62">IF(B83="","",ROUND((J83*AG83)/100,0))</f>
        <v/>
      </c>
      <c r="O83" s="76" t="str">
        <f t="shared" ref="O83:O118" si="63">P83</f>
        <v/>
      </c>
      <c r="P83" s="79" t="str">
        <f t="shared" ref="P83:P118" si="64">IF(B83="","",ROUND((J83*AH83)/100,1))</f>
        <v/>
      </c>
      <c r="Q83" s="76" t="str">
        <f t="shared" ref="Q83:Q118" si="65">R83</f>
        <v/>
      </c>
      <c r="R83" s="79" t="str">
        <f t="shared" ref="R83:R118" si="66">IF(B83="","",ROUND((J83*AI83)/100,1))</f>
        <v/>
      </c>
      <c r="S83" s="76" t="str">
        <f t="shared" ref="S83:S118" si="67">T83</f>
        <v/>
      </c>
      <c r="T83" s="79" t="str">
        <f t="shared" ref="T83:T118" si="68">IF(B83="","",ROUND((J83*AJ83)/100,1))</f>
        <v/>
      </c>
      <c r="U83" s="76" t="str">
        <f t="shared" ref="U83:U118" si="69">V83</f>
        <v/>
      </c>
      <c r="V83" s="79" t="str">
        <f t="shared" ref="V83:V118" si="70">IF(B83="","",ROUND((J83*AK83)/100,1))</f>
        <v/>
      </c>
      <c r="W83" s="76" t="str">
        <f t="shared" ref="W83:W118" si="71">X83</f>
        <v/>
      </c>
      <c r="X83" s="75" t="str">
        <f t="shared" ref="X83:X118" si="72">IF(B83="","",ROUND((J83*AL83)/100,1))</f>
        <v/>
      </c>
      <c r="Y83" s="83"/>
      <c r="Z83" s="84"/>
      <c r="AC83" s="37" t="e">
        <f>VLOOKUP($B83,食材マスタ!$A:$R,4,FALSE)</f>
        <v>#N/A</v>
      </c>
      <c r="AD83" s="37" t="e">
        <f>VLOOKUP($B83,食材マスタ!$A:$R,5,FALSE)</f>
        <v>#N/A</v>
      </c>
      <c r="AE83" s="37" t="e">
        <f>VLOOKUP($B83,食材マスタ!$A:$R,12,FALSE)</f>
        <v>#N/A</v>
      </c>
      <c r="AF83" s="37" t="e">
        <f>VLOOKUP($B83,食材マスタ!$A:$R,11,FALSE)</f>
        <v>#N/A</v>
      </c>
      <c r="AG83" s="37" t="e">
        <f>VLOOKUP($B83,食材マスタ!$A:$R,13,FALSE)</f>
        <v>#N/A</v>
      </c>
      <c r="AH83" s="37" t="e">
        <f>VLOOKUP($B83,食材マスタ!$A:$R,14,FALSE)</f>
        <v>#N/A</v>
      </c>
      <c r="AI83" s="37" t="e">
        <f>VLOOKUP($B83,食材マスタ!$A:$R,15,FALSE)</f>
        <v>#N/A</v>
      </c>
      <c r="AJ83" s="37" t="e">
        <f>VLOOKUP($B83,食材マスタ!$A:$R,16,FALSE)</f>
        <v>#N/A</v>
      </c>
      <c r="AK83" s="37" t="e">
        <f>VLOOKUP($B83,食材マスタ!$A:$R,17,FALSE)</f>
        <v>#N/A</v>
      </c>
      <c r="AL83" s="37" t="e">
        <f>VLOOKUP($B83,食材マスタ!$A:$R,18,FALSE)</f>
        <v>#N/A</v>
      </c>
    </row>
    <row r="84" spans="1:38" ht="14.25" customHeight="1" x14ac:dyDescent="0.3">
      <c r="A84" s="67"/>
      <c r="B84" s="39"/>
      <c r="C84" s="68"/>
      <c r="D84" s="41" t="str">
        <f t="shared" si="53"/>
        <v/>
      </c>
      <c r="E84" s="42" t="e">
        <f t="shared" si="54"/>
        <v>#N/A</v>
      </c>
      <c r="F84" s="43" t="str">
        <f t="shared" si="55"/>
        <v/>
      </c>
      <c r="G84" s="29" t="str">
        <f t="shared" si="56"/>
        <v/>
      </c>
      <c r="H84" s="44" t="str">
        <f t="shared" si="57"/>
        <v/>
      </c>
      <c r="I84" s="45" t="str">
        <f t="shared" si="58"/>
        <v/>
      </c>
      <c r="J84" s="229"/>
      <c r="K84" s="37" t="str">
        <f t="shared" si="59"/>
        <v/>
      </c>
      <c r="L84" s="42" t="e">
        <f t="shared" si="60"/>
        <v>#N/A</v>
      </c>
      <c r="M84" s="47" t="str">
        <f t="shared" si="61"/>
        <v/>
      </c>
      <c r="N84" s="42" t="str">
        <f t="shared" si="62"/>
        <v/>
      </c>
      <c r="O84" s="43" t="str">
        <f t="shared" si="63"/>
        <v/>
      </c>
      <c r="P84" s="45" t="str">
        <f t="shared" si="64"/>
        <v/>
      </c>
      <c r="Q84" s="43" t="str">
        <f t="shared" si="65"/>
        <v/>
      </c>
      <c r="R84" s="45" t="str">
        <f t="shared" si="66"/>
        <v/>
      </c>
      <c r="S84" s="43" t="str">
        <f t="shared" si="67"/>
        <v/>
      </c>
      <c r="T84" s="45" t="str">
        <f t="shared" si="68"/>
        <v/>
      </c>
      <c r="U84" s="43" t="str">
        <f t="shared" si="69"/>
        <v/>
      </c>
      <c r="V84" s="45" t="str">
        <f t="shared" si="70"/>
        <v/>
      </c>
      <c r="W84" s="43" t="str">
        <f t="shared" si="71"/>
        <v/>
      </c>
      <c r="X84" s="42" t="str">
        <f t="shared" si="72"/>
        <v/>
      </c>
      <c r="Y84" s="69"/>
      <c r="Z84" s="230"/>
      <c r="AC84" s="37" t="e">
        <f>VLOOKUP($B84,食材マスタ!$A:$R,4,FALSE)</f>
        <v>#N/A</v>
      </c>
      <c r="AD84" s="37" t="e">
        <f>VLOOKUP($B84,食材マスタ!$A:$R,5,FALSE)</f>
        <v>#N/A</v>
      </c>
      <c r="AE84" s="37" t="e">
        <f>VLOOKUP($B84,食材マスタ!$A:$R,12,FALSE)</f>
        <v>#N/A</v>
      </c>
      <c r="AF84" s="37" t="e">
        <f>VLOOKUP($B84,食材マスタ!$A:$R,11,FALSE)</f>
        <v>#N/A</v>
      </c>
      <c r="AG84" s="37" t="e">
        <f>VLOOKUP($B84,食材マスタ!$A:$R,13,FALSE)</f>
        <v>#N/A</v>
      </c>
      <c r="AH84" s="37" t="e">
        <f>VLOOKUP($B84,食材マスタ!$A:$R,14,FALSE)</f>
        <v>#N/A</v>
      </c>
      <c r="AI84" s="37" t="e">
        <f>VLOOKUP($B84,食材マスタ!$A:$R,15,FALSE)</f>
        <v>#N/A</v>
      </c>
      <c r="AJ84" s="37" t="e">
        <f>VLOOKUP($B84,食材マスタ!$A:$R,16,FALSE)</f>
        <v>#N/A</v>
      </c>
      <c r="AK84" s="37" t="e">
        <f>VLOOKUP($B84,食材マスタ!$A:$R,17,FALSE)</f>
        <v>#N/A</v>
      </c>
      <c r="AL84" s="37" t="e">
        <f>VLOOKUP($B84,食材マスタ!$A:$R,18,FALSE)</f>
        <v>#N/A</v>
      </c>
    </row>
    <row r="85" spans="1:38" ht="14.25" customHeight="1" x14ac:dyDescent="0.3">
      <c r="A85" s="38"/>
      <c r="B85" s="39"/>
      <c r="C85" s="40"/>
      <c r="D85" s="41" t="str">
        <f t="shared" si="53"/>
        <v/>
      </c>
      <c r="E85" s="42" t="e">
        <f t="shared" si="54"/>
        <v>#N/A</v>
      </c>
      <c r="F85" s="43" t="str">
        <f t="shared" si="55"/>
        <v/>
      </c>
      <c r="G85" s="29" t="str">
        <f t="shared" si="56"/>
        <v/>
      </c>
      <c r="H85" s="44" t="str">
        <f t="shared" si="57"/>
        <v/>
      </c>
      <c r="I85" s="45" t="str">
        <f t="shared" si="58"/>
        <v/>
      </c>
      <c r="J85" s="46"/>
      <c r="K85" s="37" t="str">
        <f t="shared" si="59"/>
        <v/>
      </c>
      <c r="L85" s="42" t="e">
        <f t="shared" si="60"/>
        <v>#N/A</v>
      </c>
      <c r="M85" s="47" t="str">
        <f t="shared" si="61"/>
        <v/>
      </c>
      <c r="N85" s="42" t="str">
        <f t="shared" si="62"/>
        <v/>
      </c>
      <c r="O85" s="43" t="str">
        <f t="shared" si="63"/>
        <v/>
      </c>
      <c r="P85" s="45" t="str">
        <f t="shared" si="64"/>
        <v/>
      </c>
      <c r="Q85" s="43" t="str">
        <f t="shared" si="65"/>
        <v/>
      </c>
      <c r="R85" s="45" t="str">
        <f t="shared" si="66"/>
        <v/>
      </c>
      <c r="S85" s="43" t="str">
        <f t="shared" si="67"/>
        <v/>
      </c>
      <c r="T85" s="45" t="str">
        <f t="shared" si="68"/>
        <v/>
      </c>
      <c r="U85" s="43" t="str">
        <f t="shared" si="69"/>
        <v/>
      </c>
      <c r="V85" s="45" t="str">
        <f t="shared" si="70"/>
        <v/>
      </c>
      <c r="W85" s="43" t="str">
        <f t="shared" si="71"/>
        <v/>
      </c>
      <c r="X85" s="42" t="str">
        <f t="shared" si="72"/>
        <v/>
      </c>
      <c r="Y85" s="48"/>
      <c r="Z85" s="51"/>
      <c r="AC85" s="37" t="e">
        <f>VLOOKUP($B85,食材マスタ!$A:$R,4,FALSE)</f>
        <v>#N/A</v>
      </c>
      <c r="AD85" s="37" t="e">
        <f>VLOOKUP($B85,食材マスタ!$A:$R,5,FALSE)</f>
        <v>#N/A</v>
      </c>
      <c r="AE85" s="37" t="e">
        <f>VLOOKUP($B85,食材マスタ!$A:$R,12,FALSE)</f>
        <v>#N/A</v>
      </c>
      <c r="AF85" s="37" t="e">
        <f>VLOOKUP($B85,食材マスタ!$A:$R,11,FALSE)</f>
        <v>#N/A</v>
      </c>
      <c r="AG85" s="37" t="e">
        <f>VLOOKUP($B85,食材マスタ!$A:$R,13,FALSE)</f>
        <v>#N/A</v>
      </c>
      <c r="AH85" s="37" t="e">
        <f>VLOOKUP($B85,食材マスタ!$A:$R,14,FALSE)</f>
        <v>#N/A</v>
      </c>
      <c r="AI85" s="37" t="e">
        <f>VLOOKUP($B85,食材マスタ!$A:$R,15,FALSE)</f>
        <v>#N/A</v>
      </c>
      <c r="AJ85" s="37" t="e">
        <f>VLOOKUP($B85,食材マスタ!$A:$R,16,FALSE)</f>
        <v>#N/A</v>
      </c>
      <c r="AK85" s="37" t="e">
        <f>VLOOKUP($B85,食材マスタ!$A:$R,17,FALSE)</f>
        <v>#N/A</v>
      </c>
      <c r="AL85" s="37" t="e">
        <f>VLOOKUP($B85,食材マスタ!$A:$R,18,FALSE)</f>
        <v>#N/A</v>
      </c>
    </row>
    <row r="86" spans="1:38" ht="14.25" customHeight="1" x14ac:dyDescent="0.3">
      <c r="A86" s="38"/>
      <c r="B86" s="39"/>
      <c r="C86" s="40"/>
      <c r="D86" s="41" t="str">
        <f t="shared" si="53"/>
        <v/>
      </c>
      <c r="E86" s="42" t="e">
        <f t="shared" si="54"/>
        <v>#N/A</v>
      </c>
      <c r="F86" s="43" t="str">
        <f t="shared" si="55"/>
        <v/>
      </c>
      <c r="G86" s="29" t="str">
        <f t="shared" si="56"/>
        <v/>
      </c>
      <c r="H86" s="44" t="str">
        <f t="shared" si="57"/>
        <v/>
      </c>
      <c r="I86" s="45" t="str">
        <f t="shared" si="58"/>
        <v/>
      </c>
      <c r="J86" s="46"/>
      <c r="K86" s="37" t="str">
        <f t="shared" si="59"/>
        <v/>
      </c>
      <c r="L86" s="42" t="e">
        <f t="shared" si="60"/>
        <v>#N/A</v>
      </c>
      <c r="M86" s="47" t="str">
        <f t="shared" si="61"/>
        <v/>
      </c>
      <c r="N86" s="42" t="str">
        <f t="shared" si="62"/>
        <v/>
      </c>
      <c r="O86" s="43" t="str">
        <f t="shared" si="63"/>
        <v/>
      </c>
      <c r="P86" s="45" t="str">
        <f t="shared" si="64"/>
        <v/>
      </c>
      <c r="Q86" s="43" t="str">
        <f t="shared" si="65"/>
        <v/>
      </c>
      <c r="R86" s="45" t="str">
        <f t="shared" si="66"/>
        <v/>
      </c>
      <c r="S86" s="43" t="str">
        <f t="shared" si="67"/>
        <v/>
      </c>
      <c r="T86" s="45" t="str">
        <f t="shared" si="68"/>
        <v/>
      </c>
      <c r="U86" s="43" t="str">
        <f t="shared" si="69"/>
        <v/>
      </c>
      <c r="V86" s="45" t="str">
        <f t="shared" si="70"/>
        <v/>
      </c>
      <c r="W86" s="43" t="str">
        <f t="shared" si="71"/>
        <v/>
      </c>
      <c r="X86" s="42" t="str">
        <f t="shared" si="72"/>
        <v/>
      </c>
      <c r="Y86" s="48"/>
      <c r="Z86" s="51"/>
      <c r="AC86" s="37" t="e">
        <f>VLOOKUP($B86,食材マスタ!$A:$R,4,FALSE)</f>
        <v>#N/A</v>
      </c>
      <c r="AD86" s="37" t="e">
        <f>VLOOKUP($B86,食材マスタ!$A:$R,5,FALSE)</f>
        <v>#N/A</v>
      </c>
      <c r="AE86" s="37" t="e">
        <f>VLOOKUP($B86,食材マスタ!$A:$R,12,FALSE)</f>
        <v>#N/A</v>
      </c>
      <c r="AF86" s="37" t="e">
        <f>VLOOKUP($B86,食材マスタ!$A:$R,11,FALSE)</f>
        <v>#N/A</v>
      </c>
      <c r="AG86" s="37" t="e">
        <f>VLOOKUP($B86,食材マスタ!$A:$R,13,FALSE)</f>
        <v>#N/A</v>
      </c>
      <c r="AH86" s="37" t="e">
        <f>VLOOKUP($B86,食材マスタ!$A:$R,14,FALSE)</f>
        <v>#N/A</v>
      </c>
      <c r="AI86" s="37" t="e">
        <f>VLOOKUP($B86,食材マスタ!$A:$R,15,FALSE)</f>
        <v>#N/A</v>
      </c>
      <c r="AJ86" s="37" t="e">
        <f>VLOOKUP($B86,食材マスタ!$A:$R,16,FALSE)</f>
        <v>#N/A</v>
      </c>
      <c r="AK86" s="37" t="e">
        <f>VLOOKUP($B86,食材マスタ!$A:$R,17,FALSE)</f>
        <v>#N/A</v>
      </c>
      <c r="AL86" s="37" t="e">
        <f>VLOOKUP($B86,食材マスタ!$A:$R,18,FALSE)</f>
        <v>#N/A</v>
      </c>
    </row>
    <row r="87" spans="1:38" ht="14.25" customHeight="1" x14ac:dyDescent="0.3">
      <c r="A87" s="38"/>
      <c r="B87" s="39"/>
      <c r="C87" s="40"/>
      <c r="D87" s="41" t="str">
        <f t="shared" si="53"/>
        <v/>
      </c>
      <c r="E87" s="42" t="e">
        <f t="shared" si="54"/>
        <v>#N/A</v>
      </c>
      <c r="F87" s="43" t="str">
        <f t="shared" si="55"/>
        <v/>
      </c>
      <c r="G87" s="29" t="str">
        <f t="shared" si="56"/>
        <v/>
      </c>
      <c r="H87" s="44" t="str">
        <f t="shared" si="57"/>
        <v/>
      </c>
      <c r="I87" s="45" t="str">
        <f t="shared" si="58"/>
        <v/>
      </c>
      <c r="J87" s="46"/>
      <c r="K87" s="37" t="str">
        <f t="shared" si="59"/>
        <v/>
      </c>
      <c r="L87" s="42" t="e">
        <f t="shared" si="60"/>
        <v>#N/A</v>
      </c>
      <c r="M87" s="47" t="str">
        <f t="shared" si="61"/>
        <v/>
      </c>
      <c r="N87" s="42" t="str">
        <f t="shared" si="62"/>
        <v/>
      </c>
      <c r="O87" s="43" t="str">
        <f t="shared" si="63"/>
        <v/>
      </c>
      <c r="P87" s="45" t="str">
        <f t="shared" si="64"/>
        <v/>
      </c>
      <c r="Q87" s="43" t="str">
        <f t="shared" si="65"/>
        <v/>
      </c>
      <c r="R87" s="45" t="str">
        <f t="shared" si="66"/>
        <v/>
      </c>
      <c r="S87" s="43" t="str">
        <f t="shared" si="67"/>
        <v/>
      </c>
      <c r="T87" s="45" t="str">
        <f t="shared" si="68"/>
        <v/>
      </c>
      <c r="U87" s="43" t="str">
        <f t="shared" si="69"/>
        <v/>
      </c>
      <c r="V87" s="45" t="str">
        <f t="shared" si="70"/>
        <v/>
      </c>
      <c r="W87" s="43" t="str">
        <f t="shared" si="71"/>
        <v/>
      </c>
      <c r="X87" s="42" t="str">
        <f t="shared" si="72"/>
        <v/>
      </c>
      <c r="Y87" s="48"/>
      <c r="Z87" s="51"/>
      <c r="AC87" s="37" t="e">
        <f>VLOOKUP($B87,食材マスタ!$A:$R,4,FALSE)</f>
        <v>#N/A</v>
      </c>
      <c r="AD87" s="37" t="e">
        <f>VLOOKUP($B87,食材マスタ!$A:$R,5,FALSE)</f>
        <v>#N/A</v>
      </c>
      <c r="AE87" s="37" t="e">
        <f>VLOOKUP($B87,食材マスタ!$A:$R,12,FALSE)</f>
        <v>#N/A</v>
      </c>
      <c r="AF87" s="37" t="e">
        <f>VLOOKUP($B87,食材マスタ!$A:$R,11,FALSE)</f>
        <v>#N/A</v>
      </c>
      <c r="AG87" s="37" t="e">
        <f>VLOOKUP($B87,食材マスタ!$A:$R,13,FALSE)</f>
        <v>#N/A</v>
      </c>
      <c r="AH87" s="37" t="e">
        <f>VLOOKUP($B87,食材マスタ!$A:$R,14,FALSE)</f>
        <v>#N/A</v>
      </c>
      <c r="AI87" s="37" t="e">
        <f>VLOOKUP($B87,食材マスタ!$A:$R,15,FALSE)</f>
        <v>#N/A</v>
      </c>
      <c r="AJ87" s="37" t="e">
        <f>VLOOKUP($B87,食材マスタ!$A:$R,16,FALSE)</f>
        <v>#N/A</v>
      </c>
      <c r="AK87" s="37" t="e">
        <f>VLOOKUP($B87,食材マスタ!$A:$R,17,FALSE)</f>
        <v>#N/A</v>
      </c>
      <c r="AL87" s="37" t="e">
        <f>VLOOKUP($B87,食材マスタ!$A:$R,18,FALSE)</f>
        <v>#N/A</v>
      </c>
    </row>
    <row r="88" spans="1:38" ht="14.25" customHeight="1" x14ac:dyDescent="0.3">
      <c r="A88" s="38"/>
      <c r="B88" s="39"/>
      <c r="C88" s="40"/>
      <c r="D88" s="41" t="str">
        <f t="shared" si="53"/>
        <v/>
      </c>
      <c r="E88" s="42" t="e">
        <f t="shared" si="54"/>
        <v>#N/A</v>
      </c>
      <c r="F88" s="43" t="str">
        <f t="shared" si="55"/>
        <v/>
      </c>
      <c r="G88" s="29" t="str">
        <f t="shared" si="56"/>
        <v/>
      </c>
      <c r="H88" s="44" t="str">
        <f t="shared" si="57"/>
        <v/>
      </c>
      <c r="I88" s="45" t="str">
        <f t="shared" si="58"/>
        <v/>
      </c>
      <c r="J88" s="46"/>
      <c r="K88" s="37" t="str">
        <f t="shared" si="59"/>
        <v/>
      </c>
      <c r="L88" s="42" t="e">
        <f t="shared" si="60"/>
        <v>#N/A</v>
      </c>
      <c r="M88" s="47" t="str">
        <f t="shared" si="61"/>
        <v/>
      </c>
      <c r="N88" s="42" t="str">
        <f t="shared" si="62"/>
        <v/>
      </c>
      <c r="O88" s="43" t="str">
        <f t="shared" si="63"/>
        <v/>
      </c>
      <c r="P88" s="45" t="str">
        <f t="shared" si="64"/>
        <v/>
      </c>
      <c r="Q88" s="43" t="str">
        <f t="shared" si="65"/>
        <v/>
      </c>
      <c r="R88" s="45" t="str">
        <f t="shared" si="66"/>
        <v/>
      </c>
      <c r="S88" s="43" t="str">
        <f t="shared" si="67"/>
        <v/>
      </c>
      <c r="T88" s="45" t="str">
        <f t="shared" si="68"/>
        <v/>
      </c>
      <c r="U88" s="43" t="str">
        <f t="shared" si="69"/>
        <v/>
      </c>
      <c r="V88" s="45" t="str">
        <f t="shared" si="70"/>
        <v/>
      </c>
      <c r="W88" s="43" t="str">
        <f t="shared" si="71"/>
        <v/>
      </c>
      <c r="X88" s="42" t="str">
        <f t="shared" si="72"/>
        <v/>
      </c>
      <c r="Y88" s="48"/>
      <c r="Z88" s="52"/>
      <c r="AC88" s="37" t="e">
        <f>VLOOKUP($B88,食材マスタ!$A:$R,4,FALSE)</f>
        <v>#N/A</v>
      </c>
      <c r="AD88" s="37" t="e">
        <f>VLOOKUP($B88,食材マスタ!$A:$R,5,FALSE)</f>
        <v>#N/A</v>
      </c>
      <c r="AE88" s="37" t="e">
        <f>VLOOKUP($B88,食材マスタ!$A:$R,12,FALSE)</f>
        <v>#N/A</v>
      </c>
      <c r="AF88" s="37" t="e">
        <f>VLOOKUP($B88,食材マスタ!$A:$R,11,FALSE)</f>
        <v>#N/A</v>
      </c>
      <c r="AG88" s="37" t="e">
        <f>VLOOKUP($B88,食材マスタ!$A:$R,13,FALSE)</f>
        <v>#N/A</v>
      </c>
      <c r="AH88" s="37" t="e">
        <f>VLOOKUP($B88,食材マスタ!$A:$R,14,FALSE)</f>
        <v>#N/A</v>
      </c>
      <c r="AI88" s="37" t="e">
        <f>VLOOKUP($B88,食材マスタ!$A:$R,15,FALSE)</f>
        <v>#N/A</v>
      </c>
      <c r="AJ88" s="37" t="e">
        <f>VLOOKUP($B88,食材マスタ!$A:$R,16,FALSE)</f>
        <v>#N/A</v>
      </c>
      <c r="AK88" s="37" t="e">
        <f>VLOOKUP($B88,食材マスタ!$A:$R,17,FALSE)</f>
        <v>#N/A</v>
      </c>
      <c r="AL88" s="37" t="e">
        <f>VLOOKUP($B88,食材マスタ!$A:$R,18,FALSE)</f>
        <v>#N/A</v>
      </c>
    </row>
    <row r="89" spans="1:38" ht="14.25" customHeight="1" x14ac:dyDescent="0.3">
      <c r="A89" s="38"/>
      <c r="B89" s="39"/>
      <c r="C89" s="40"/>
      <c r="D89" s="41" t="str">
        <f t="shared" si="53"/>
        <v/>
      </c>
      <c r="E89" s="42" t="e">
        <f t="shared" si="54"/>
        <v>#N/A</v>
      </c>
      <c r="F89" s="43" t="str">
        <f t="shared" si="55"/>
        <v/>
      </c>
      <c r="G89" s="29" t="str">
        <f t="shared" si="56"/>
        <v/>
      </c>
      <c r="H89" s="44" t="str">
        <f t="shared" si="57"/>
        <v/>
      </c>
      <c r="I89" s="45" t="str">
        <f t="shared" si="58"/>
        <v/>
      </c>
      <c r="J89" s="46"/>
      <c r="K89" s="37" t="str">
        <f t="shared" si="59"/>
        <v/>
      </c>
      <c r="L89" s="42" t="e">
        <f t="shared" si="60"/>
        <v>#N/A</v>
      </c>
      <c r="M89" s="47" t="str">
        <f t="shared" si="61"/>
        <v/>
      </c>
      <c r="N89" s="42" t="str">
        <f t="shared" si="62"/>
        <v/>
      </c>
      <c r="O89" s="43" t="str">
        <f t="shared" si="63"/>
        <v/>
      </c>
      <c r="P89" s="45" t="str">
        <f t="shared" si="64"/>
        <v/>
      </c>
      <c r="Q89" s="43" t="str">
        <f t="shared" si="65"/>
        <v/>
      </c>
      <c r="R89" s="45" t="str">
        <f t="shared" si="66"/>
        <v/>
      </c>
      <c r="S89" s="43" t="str">
        <f t="shared" si="67"/>
        <v/>
      </c>
      <c r="T89" s="45" t="str">
        <f t="shared" si="68"/>
        <v/>
      </c>
      <c r="U89" s="43" t="str">
        <f t="shared" si="69"/>
        <v/>
      </c>
      <c r="V89" s="45" t="str">
        <f t="shared" si="70"/>
        <v/>
      </c>
      <c r="W89" s="43" t="str">
        <f t="shared" si="71"/>
        <v/>
      </c>
      <c r="X89" s="42" t="str">
        <f t="shared" si="72"/>
        <v/>
      </c>
      <c r="Y89" s="48"/>
      <c r="Z89" s="53"/>
      <c r="AC89" s="37" t="e">
        <f>VLOOKUP($B89,食材マスタ!$A:$R,4,FALSE)</f>
        <v>#N/A</v>
      </c>
      <c r="AD89" s="37" t="e">
        <f>VLOOKUP($B89,食材マスタ!$A:$R,5,FALSE)</f>
        <v>#N/A</v>
      </c>
      <c r="AE89" s="37" t="e">
        <f>VLOOKUP($B89,食材マスタ!$A:$R,12,FALSE)</f>
        <v>#N/A</v>
      </c>
      <c r="AF89" s="37" t="e">
        <f>VLOOKUP($B89,食材マスタ!$A:$R,11,FALSE)</f>
        <v>#N/A</v>
      </c>
      <c r="AG89" s="37" t="e">
        <f>VLOOKUP($B89,食材マスタ!$A:$R,13,FALSE)</f>
        <v>#N/A</v>
      </c>
      <c r="AH89" s="37" t="e">
        <f>VLOOKUP($B89,食材マスタ!$A:$R,14,FALSE)</f>
        <v>#N/A</v>
      </c>
      <c r="AI89" s="37" t="e">
        <f>VLOOKUP($B89,食材マスタ!$A:$R,15,FALSE)</f>
        <v>#N/A</v>
      </c>
      <c r="AJ89" s="37" t="e">
        <f>VLOOKUP($B89,食材マスタ!$A:$R,16,FALSE)</f>
        <v>#N/A</v>
      </c>
      <c r="AK89" s="37" t="e">
        <f>VLOOKUP($B89,食材マスタ!$A:$R,17,FALSE)</f>
        <v>#N/A</v>
      </c>
      <c r="AL89" s="37" t="e">
        <f>VLOOKUP($B89,食材マスタ!$A:$R,18,FALSE)</f>
        <v>#N/A</v>
      </c>
    </row>
    <row r="90" spans="1:38" ht="14.25" customHeight="1" x14ac:dyDescent="0.3">
      <c r="A90" s="38"/>
      <c r="B90" s="39"/>
      <c r="C90" s="40"/>
      <c r="D90" s="41" t="str">
        <f t="shared" si="53"/>
        <v/>
      </c>
      <c r="E90" s="42" t="e">
        <f t="shared" si="54"/>
        <v>#N/A</v>
      </c>
      <c r="F90" s="43" t="str">
        <f t="shared" si="55"/>
        <v/>
      </c>
      <c r="G90" s="29" t="str">
        <f t="shared" si="56"/>
        <v/>
      </c>
      <c r="H90" s="44" t="str">
        <f t="shared" si="57"/>
        <v/>
      </c>
      <c r="I90" s="45" t="str">
        <f t="shared" si="58"/>
        <v/>
      </c>
      <c r="J90" s="46"/>
      <c r="K90" s="37" t="str">
        <f>IF(B90="","",L90)</f>
        <v/>
      </c>
      <c r="L90" s="42" t="e">
        <f t="shared" si="60"/>
        <v>#N/A</v>
      </c>
      <c r="M90" s="47" t="str">
        <f t="shared" si="61"/>
        <v/>
      </c>
      <c r="N90" s="42" t="str">
        <f t="shared" si="62"/>
        <v/>
      </c>
      <c r="O90" s="43" t="str">
        <f t="shared" si="63"/>
        <v/>
      </c>
      <c r="P90" s="45" t="str">
        <f t="shared" si="64"/>
        <v/>
      </c>
      <c r="Q90" s="43" t="str">
        <f t="shared" si="65"/>
        <v/>
      </c>
      <c r="R90" s="45" t="str">
        <f t="shared" si="66"/>
        <v/>
      </c>
      <c r="S90" s="43" t="str">
        <f t="shared" si="67"/>
        <v/>
      </c>
      <c r="T90" s="45" t="str">
        <f t="shared" si="68"/>
        <v/>
      </c>
      <c r="U90" s="43" t="str">
        <f t="shared" si="69"/>
        <v/>
      </c>
      <c r="V90" s="45" t="str">
        <f t="shared" si="70"/>
        <v/>
      </c>
      <c r="W90" s="43" t="str">
        <f t="shared" si="71"/>
        <v/>
      </c>
      <c r="X90" s="42" t="str">
        <f t="shared" si="72"/>
        <v/>
      </c>
      <c r="Y90" s="48"/>
      <c r="Z90" s="53"/>
      <c r="AC90" s="37" t="e">
        <f>VLOOKUP($B90,食材マスタ!$A:$R,4,FALSE)</f>
        <v>#N/A</v>
      </c>
      <c r="AD90" s="37" t="e">
        <f>VLOOKUP($B90,食材マスタ!$A:$R,5,FALSE)</f>
        <v>#N/A</v>
      </c>
      <c r="AE90" s="37" t="e">
        <f>VLOOKUP($B90,食材マスタ!$A:$R,12,FALSE)</f>
        <v>#N/A</v>
      </c>
      <c r="AF90" s="37" t="e">
        <f>VLOOKUP($B90,食材マスタ!$A:$R,11,FALSE)</f>
        <v>#N/A</v>
      </c>
      <c r="AG90" s="37" t="e">
        <f>VLOOKUP($B90,食材マスタ!$A:$R,13,FALSE)</f>
        <v>#N/A</v>
      </c>
      <c r="AH90" s="37" t="e">
        <f>VLOOKUP($B90,食材マスタ!$A:$R,14,FALSE)</f>
        <v>#N/A</v>
      </c>
      <c r="AI90" s="37" t="e">
        <f>VLOOKUP($B90,食材マスタ!$A:$R,15,FALSE)</f>
        <v>#N/A</v>
      </c>
      <c r="AJ90" s="37" t="e">
        <f>VLOOKUP($B90,食材マスタ!$A:$R,16,FALSE)</f>
        <v>#N/A</v>
      </c>
      <c r="AK90" s="37" t="e">
        <f>VLOOKUP($B90,食材マスタ!$A:$R,17,FALSE)</f>
        <v>#N/A</v>
      </c>
      <c r="AL90" s="37" t="e">
        <f>VLOOKUP($B90,食材マスタ!$A:$R,18,FALSE)</f>
        <v>#N/A</v>
      </c>
    </row>
    <row r="91" spans="1:38" ht="14.25" customHeight="1" x14ac:dyDescent="0.3">
      <c r="A91" s="50"/>
      <c r="B91" s="39"/>
      <c r="C91" s="40"/>
      <c r="D91" s="41" t="str">
        <f t="shared" si="53"/>
        <v/>
      </c>
      <c r="E91" s="42" t="e">
        <f t="shared" si="54"/>
        <v>#N/A</v>
      </c>
      <c r="F91" s="43" t="str">
        <f t="shared" si="55"/>
        <v/>
      </c>
      <c r="G91" s="29" t="str">
        <f t="shared" si="56"/>
        <v/>
      </c>
      <c r="H91" s="44" t="str">
        <f t="shared" si="57"/>
        <v/>
      </c>
      <c r="I91" s="45" t="str">
        <f t="shared" si="58"/>
        <v/>
      </c>
      <c r="J91" s="46"/>
      <c r="K91" s="37" t="str">
        <f t="shared" ref="K91:K103" si="73">IF(B91="","",L91)</f>
        <v/>
      </c>
      <c r="L91" s="42" t="e">
        <f t="shared" si="60"/>
        <v>#N/A</v>
      </c>
      <c r="M91" s="47" t="str">
        <f t="shared" si="61"/>
        <v/>
      </c>
      <c r="N91" s="42" t="str">
        <f t="shared" si="62"/>
        <v/>
      </c>
      <c r="O91" s="43" t="str">
        <f t="shared" si="63"/>
        <v/>
      </c>
      <c r="P91" s="45" t="str">
        <f t="shared" si="64"/>
        <v/>
      </c>
      <c r="Q91" s="43" t="str">
        <f t="shared" si="65"/>
        <v/>
      </c>
      <c r="R91" s="45" t="str">
        <f t="shared" si="66"/>
        <v/>
      </c>
      <c r="S91" s="43" t="str">
        <f t="shared" si="67"/>
        <v/>
      </c>
      <c r="T91" s="45" t="str">
        <f t="shared" si="68"/>
        <v/>
      </c>
      <c r="U91" s="43" t="str">
        <f t="shared" si="69"/>
        <v/>
      </c>
      <c r="V91" s="45" t="str">
        <f t="shared" si="70"/>
        <v/>
      </c>
      <c r="W91" s="43" t="str">
        <f t="shared" si="71"/>
        <v/>
      </c>
      <c r="X91" s="42" t="str">
        <f t="shared" si="72"/>
        <v/>
      </c>
      <c r="Y91" s="48"/>
      <c r="Z91" s="53"/>
      <c r="AC91" s="37" t="e">
        <f>VLOOKUP($B91,食材マスタ!$A:$R,4,FALSE)</f>
        <v>#N/A</v>
      </c>
      <c r="AD91" s="37" t="e">
        <f>VLOOKUP($B91,食材マスタ!$A:$R,5,FALSE)</f>
        <v>#N/A</v>
      </c>
      <c r="AE91" s="37" t="e">
        <f>VLOOKUP($B91,食材マスタ!$A:$R,12,FALSE)</f>
        <v>#N/A</v>
      </c>
      <c r="AF91" s="37" t="e">
        <f>VLOOKUP($B91,食材マスタ!$A:$R,11,FALSE)</f>
        <v>#N/A</v>
      </c>
      <c r="AG91" s="37" t="e">
        <f>VLOOKUP($B91,食材マスタ!$A:$R,13,FALSE)</f>
        <v>#N/A</v>
      </c>
      <c r="AH91" s="37" t="e">
        <f>VLOOKUP($B91,食材マスタ!$A:$R,14,FALSE)</f>
        <v>#N/A</v>
      </c>
      <c r="AI91" s="37" t="e">
        <f>VLOOKUP($B91,食材マスタ!$A:$R,15,FALSE)</f>
        <v>#N/A</v>
      </c>
      <c r="AJ91" s="37" t="e">
        <f>VLOOKUP($B91,食材マスタ!$A:$R,16,FALSE)</f>
        <v>#N/A</v>
      </c>
      <c r="AK91" s="37" t="e">
        <f>VLOOKUP($B91,食材マスタ!$A:$R,17,FALSE)</f>
        <v>#N/A</v>
      </c>
      <c r="AL91" s="37" t="e">
        <f>VLOOKUP($B91,食材マスタ!$A:$R,18,FALSE)</f>
        <v>#N/A</v>
      </c>
    </row>
    <row r="92" spans="1:38" ht="14.25" customHeight="1" x14ac:dyDescent="0.3">
      <c r="A92" s="50"/>
      <c r="B92" s="39"/>
      <c r="C92" s="40"/>
      <c r="D92" s="41" t="str">
        <f t="shared" si="53"/>
        <v/>
      </c>
      <c r="E92" s="42" t="e">
        <f t="shared" si="54"/>
        <v>#N/A</v>
      </c>
      <c r="F92" s="43" t="str">
        <f t="shared" si="55"/>
        <v/>
      </c>
      <c r="G92" s="29" t="str">
        <f t="shared" si="56"/>
        <v/>
      </c>
      <c r="H92" s="44" t="str">
        <f t="shared" si="57"/>
        <v/>
      </c>
      <c r="I92" s="45" t="str">
        <f t="shared" si="58"/>
        <v/>
      </c>
      <c r="J92" s="46"/>
      <c r="K92" s="37" t="str">
        <f t="shared" si="73"/>
        <v/>
      </c>
      <c r="L92" s="42" t="e">
        <f t="shared" si="60"/>
        <v>#N/A</v>
      </c>
      <c r="M92" s="47" t="str">
        <f t="shared" si="61"/>
        <v/>
      </c>
      <c r="N92" s="42" t="str">
        <f t="shared" si="62"/>
        <v/>
      </c>
      <c r="O92" s="43" t="str">
        <f t="shared" si="63"/>
        <v/>
      </c>
      <c r="P92" s="45" t="str">
        <f t="shared" si="64"/>
        <v/>
      </c>
      <c r="Q92" s="43" t="str">
        <f t="shared" si="65"/>
        <v/>
      </c>
      <c r="R92" s="45" t="str">
        <f t="shared" si="66"/>
        <v/>
      </c>
      <c r="S92" s="43" t="str">
        <f t="shared" si="67"/>
        <v/>
      </c>
      <c r="T92" s="45" t="str">
        <f t="shared" si="68"/>
        <v/>
      </c>
      <c r="U92" s="43" t="str">
        <f t="shared" si="69"/>
        <v/>
      </c>
      <c r="V92" s="45" t="str">
        <f t="shared" si="70"/>
        <v/>
      </c>
      <c r="W92" s="43" t="str">
        <f t="shared" si="71"/>
        <v/>
      </c>
      <c r="X92" s="42" t="str">
        <f t="shared" si="72"/>
        <v/>
      </c>
      <c r="Y92" s="48"/>
      <c r="Z92" s="53"/>
      <c r="AC92" s="37" t="e">
        <f>VLOOKUP($B92,食材マスタ!$A:$R,4,FALSE)</f>
        <v>#N/A</v>
      </c>
      <c r="AD92" s="37" t="e">
        <f>VLOOKUP($B92,食材マスタ!$A:$R,5,FALSE)</f>
        <v>#N/A</v>
      </c>
      <c r="AE92" s="37" t="e">
        <f>VLOOKUP($B92,食材マスタ!$A:$R,12,FALSE)</f>
        <v>#N/A</v>
      </c>
      <c r="AF92" s="37" t="e">
        <f>VLOOKUP($B92,食材マスタ!$A:$R,11,FALSE)</f>
        <v>#N/A</v>
      </c>
      <c r="AG92" s="37" t="e">
        <f>VLOOKUP($B92,食材マスタ!$A:$R,13,FALSE)</f>
        <v>#N/A</v>
      </c>
      <c r="AH92" s="37" t="e">
        <f>VLOOKUP($B92,食材マスタ!$A:$R,14,FALSE)</f>
        <v>#N/A</v>
      </c>
      <c r="AI92" s="37" t="e">
        <f>VLOOKUP($B92,食材マスタ!$A:$R,15,FALSE)</f>
        <v>#N/A</v>
      </c>
      <c r="AJ92" s="37" t="e">
        <f>VLOOKUP($B92,食材マスタ!$A:$R,16,FALSE)</f>
        <v>#N/A</v>
      </c>
      <c r="AK92" s="37" t="e">
        <f>VLOOKUP($B92,食材マスタ!$A:$R,17,FALSE)</f>
        <v>#N/A</v>
      </c>
      <c r="AL92" s="37" t="e">
        <f>VLOOKUP($B92,食材マスタ!$A:$R,18,FALSE)</f>
        <v>#N/A</v>
      </c>
    </row>
    <row r="93" spans="1:38" ht="14.25" customHeight="1" x14ac:dyDescent="0.3">
      <c r="A93" s="38"/>
      <c r="B93" s="39"/>
      <c r="C93" s="40"/>
      <c r="D93" s="41" t="str">
        <f t="shared" si="53"/>
        <v/>
      </c>
      <c r="E93" s="42" t="e">
        <f t="shared" si="54"/>
        <v>#N/A</v>
      </c>
      <c r="F93" s="43" t="str">
        <f t="shared" si="55"/>
        <v/>
      </c>
      <c r="G93" s="29" t="str">
        <f t="shared" si="56"/>
        <v/>
      </c>
      <c r="H93" s="44" t="str">
        <f t="shared" si="57"/>
        <v/>
      </c>
      <c r="I93" s="45" t="str">
        <f t="shared" si="58"/>
        <v/>
      </c>
      <c r="J93" s="46"/>
      <c r="K93" s="37" t="str">
        <f t="shared" si="73"/>
        <v/>
      </c>
      <c r="L93" s="42" t="e">
        <f t="shared" si="60"/>
        <v>#N/A</v>
      </c>
      <c r="M93" s="47" t="str">
        <f t="shared" si="61"/>
        <v/>
      </c>
      <c r="N93" s="42" t="str">
        <f t="shared" si="62"/>
        <v/>
      </c>
      <c r="O93" s="43" t="str">
        <f t="shared" si="63"/>
        <v/>
      </c>
      <c r="P93" s="45" t="str">
        <f t="shared" si="64"/>
        <v/>
      </c>
      <c r="Q93" s="43" t="str">
        <f>R93</f>
        <v/>
      </c>
      <c r="R93" s="45" t="str">
        <f t="shared" si="66"/>
        <v/>
      </c>
      <c r="S93" s="43" t="str">
        <f t="shared" si="67"/>
        <v/>
      </c>
      <c r="T93" s="45" t="str">
        <f t="shared" si="68"/>
        <v/>
      </c>
      <c r="U93" s="43" t="str">
        <f t="shared" si="69"/>
        <v/>
      </c>
      <c r="V93" s="45" t="str">
        <f t="shared" si="70"/>
        <v/>
      </c>
      <c r="W93" s="43" t="str">
        <f t="shared" si="71"/>
        <v/>
      </c>
      <c r="X93" s="42" t="str">
        <f t="shared" si="72"/>
        <v/>
      </c>
      <c r="Y93" s="48"/>
      <c r="Z93" s="53"/>
      <c r="AC93" s="37" t="e">
        <f>VLOOKUP($B93,食材マスタ!$A:$R,4,FALSE)</f>
        <v>#N/A</v>
      </c>
      <c r="AD93" s="37" t="e">
        <f>VLOOKUP($B93,食材マスタ!$A:$R,5,FALSE)</f>
        <v>#N/A</v>
      </c>
      <c r="AE93" s="37" t="e">
        <f>VLOOKUP($B93,食材マスタ!$A:$R,12,FALSE)</f>
        <v>#N/A</v>
      </c>
      <c r="AF93" s="37" t="e">
        <f>VLOOKUP($B93,食材マスタ!$A:$R,11,FALSE)</f>
        <v>#N/A</v>
      </c>
      <c r="AG93" s="37" t="e">
        <f>VLOOKUP($B93,食材マスタ!$A:$R,13,FALSE)</f>
        <v>#N/A</v>
      </c>
      <c r="AH93" s="37" t="e">
        <f>VLOOKUP($B93,食材マスタ!$A:$R,14,FALSE)</f>
        <v>#N/A</v>
      </c>
      <c r="AI93" s="37" t="e">
        <f>VLOOKUP($B93,食材マスタ!$A:$R,15,FALSE)</f>
        <v>#N/A</v>
      </c>
      <c r="AJ93" s="37" t="e">
        <f>VLOOKUP($B93,食材マスタ!$A:$R,16,FALSE)</f>
        <v>#N/A</v>
      </c>
      <c r="AK93" s="37" t="e">
        <f>VLOOKUP($B93,食材マスタ!$A:$R,17,FALSE)</f>
        <v>#N/A</v>
      </c>
      <c r="AL93" s="37" t="e">
        <f>VLOOKUP($B93,食材マスタ!$A:$R,18,FALSE)</f>
        <v>#N/A</v>
      </c>
    </row>
    <row r="94" spans="1:38" ht="14.25" customHeight="1" x14ac:dyDescent="0.3">
      <c r="A94" s="38"/>
      <c r="B94" s="39"/>
      <c r="C94" s="40"/>
      <c r="D94" s="41" t="str">
        <f t="shared" si="53"/>
        <v/>
      </c>
      <c r="E94" s="42" t="e">
        <f t="shared" si="54"/>
        <v>#N/A</v>
      </c>
      <c r="F94" s="43" t="str">
        <f t="shared" si="55"/>
        <v/>
      </c>
      <c r="G94" s="29" t="str">
        <f t="shared" si="56"/>
        <v/>
      </c>
      <c r="H94" s="44" t="str">
        <f t="shared" si="57"/>
        <v/>
      </c>
      <c r="I94" s="45" t="str">
        <f t="shared" si="58"/>
        <v/>
      </c>
      <c r="J94" s="46"/>
      <c r="K94" s="37" t="str">
        <f t="shared" si="73"/>
        <v/>
      </c>
      <c r="L94" s="42" t="e">
        <f t="shared" si="60"/>
        <v>#N/A</v>
      </c>
      <c r="M94" s="47" t="str">
        <f t="shared" si="61"/>
        <v/>
      </c>
      <c r="N94" s="42" t="str">
        <f t="shared" si="62"/>
        <v/>
      </c>
      <c r="O94" s="43" t="str">
        <f t="shared" si="63"/>
        <v/>
      </c>
      <c r="P94" s="45" t="str">
        <f t="shared" si="64"/>
        <v/>
      </c>
      <c r="Q94" s="43" t="str">
        <f t="shared" si="65"/>
        <v/>
      </c>
      <c r="R94" s="45" t="str">
        <f t="shared" si="66"/>
        <v/>
      </c>
      <c r="S94" s="43" t="str">
        <f t="shared" si="67"/>
        <v/>
      </c>
      <c r="T94" s="45" t="str">
        <f t="shared" si="68"/>
        <v/>
      </c>
      <c r="U94" s="43" t="str">
        <f t="shared" si="69"/>
        <v/>
      </c>
      <c r="V94" s="45" t="str">
        <f t="shared" si="70"/>
        <v/>
      </c>
      <c r="W94" s="43" t="str">
        <f t="shared" si="71"/>
        <v/>
      </c>
      <c r="X94" s="42" t="str">
        <f t="shared" si="72"/>
        <v/>
      </c>
      <c r="Y94" s="48"/>
      <c r="Z94" s="53"/>
      <c r="AC94" s="37" t="e">
        <f>VLOOKUP($B94,食材マスタ!$A:$R,4,FALSE)</f>
        <v>#N/A</v>
      </c>
      <c r="AD94" s="37" t="e">
        <f>VLOOKUP($B94,食材マスタ!$A:$R,5,FALSE)</f>
        <v>#N/A</v>
      </c>
      <c r="AE94" s="37" t="e">
        <f>VLOOKUP($B94,食材マスタ!$A:$R,12,FALSE)</f>
        <v>#N/A</v>
      </c>
      <c r="AF94" s="37" t="e">
        <f>VLOOKUP($B94,食材マスタ!$A:$R,11,FALSE)</f>
        <v>#N/A</v>
      </c>
      <c r="AG94" s="37" t="e">
        <f>VLOOKUP($B94,食材マスタ!$A:$R,13,FALSE)</f>
        <v>#N/A</v>
      </c>
      <c r="AH94" s="37" t="e">
        <f>VLOOKUP($B94,食材マスタ!$A:$R,14,FALSE)</f>
        <v>#N/A</v>
      </c>
      <c r="AI94" s="37" t="e">
        <f>VLOOKUP($B94,食材マスタ!$A:$R,15,FALSE)</f>
        <v>#N/A</v>
      </c>
      <c r="AJ94" s="37" t="e">
        <f>VLOOKUP($B94,食材マスタ!$A:$R,16,FALSE)</f>
        <v>#N/A</v>
      </c>
      <c r="AK94" s="37" t="e">
        <f>VLOOKUP($B94,食材マスタ!$A:$R,17,FALSE)</f>
        <v>#N/A</v>
      </c>
      <c r="AL94" s="37" t="e">
        <f>VLOOKUP($B94,食材マスタ!$A:$R,18,FALSE)</f>
        <v>#N/A</v>
      </c>
    </row>
    <row r="95" spans="1:38" ht="14.25" customHeight="1" x14ac:dyDescent="0.3">
      <c r="A95" s="38"/>
      <c r="B95" s="39"/>
      <c r="C95" s="40"/>
      <c r="D95" s="41" t="str">
        <f t="shared" si="53"/>
        <v/>
      </c>
      <c r="E95" s="42" t="e">
        <f t="shared" si="54"/>
        <v>#N/A</v>
      </c>
      <c r="F95" s="43" t="str">
        <f t="shared" si="55"/>
        <v/>
      </c>
      <c r="G95" s="29" t="str">
        <f t="shared" si="56"/>
        <v/>
      </c>
      <c r="H95" s="44" t="str">
        <f t="shared" si="57"/>
        <v/>
      </c>
      <c r="I95" s="45" t="str">
        <f t="shared" si="58"/>
        <v/>
      </c>
      <c r="J95" s="46"/>
      <c r="K95" s="37" t="str">
        <f t="shared" si="73"/>
        <v/>
      </c>
      <c r="L95" s="42" t="e">
        <f t="shared" si="60"/>
        <v>#N/A</v>
      </c>
      <c r="M95" s="47" t="str">
        <f t="shared" si="61"/>
        <v/>
      </c>
      <c r="N95" s="42" t="str">
        <f t="shared" si="62"/>
        <v/>
      </c>
      <c r="O95" s="43" t="str">
        <f t="shared" si="63"/>
        <v/>
      </c>
      <c r="P95" s="45" t="str">
        <f t="shared" si="64"/>
        <v/>
      </c>
      <c r="Q95" s="43" t="str">
        <f t="shared" si="65"/>
        <v/>
      </c>
      <c r="R95" s="45" t="str">
        <f t="shared" si="66"/>
        <v/>
      </c>
      <c r="S95" s="43" t="str">
        <f t="shared" si="67"/>
        <v/>
      </c>
      <c r="T95" s="45" t="str">
        <f t="shared" si="68"/>
        <v/>
      </c>
      <c r="U95" s="43" t="str">
        <f t="shared" si="69"/>
        <v/>
      </c>
      <c r="V95" s="45" t="str">
        <f t="shared" si="70"/>
        <v/>
      </c>
      <c r="W95" s="43" t="str">
        <f t="shared" si="71"/>
        <v/>
      </c>
      <c r="X95" s="42" t="str">
        <f t="shared" si="72"/>
        <v/>
      </c>
      <c r="Y95" s="48"/>
      <c r="Z95" s="53"/>
      <c r="AC95" s="37" t="e">
        <f>VLOOKUP($B95,食材マスタ!$A:$R,4,FALSE)</f>
        <v>#N/A</v>
      </c>
      <c r="AD95" s="37" t="e">
        <f>VLOOKUP($B95,食材マスタ!$A:$R,5,FALSE)</f>
        <v>#N/A</v>
      </c>
      <c r="AE95" s="37" t="e">
        <f>VLOOKUP($B95,食材マスタ!$A:$R,12,FALSE)</f>
        <v>#N/A</v>
      </c>
      <c r="AF95" s="37" t="e">
        <f>VLOOKUP($B95,食材マスタ!$A:$R,11,FALSE)</f>
        <v>#N/A</v>
      </c>
      <c r="AG95" s="37" t="e">
        <f>VLOOKUP($B95,食材マスタ!$A:$R,13,FALSE)</f>
        <v>#N/A</v>
      </c>
      <c r="AH95" s="37" t="e">
        <f>VLOOKUP($B95,食材マスタ!$A:$R,14,FALSE)</f>
        <v>#N/A</v>
      </c>
      <c r="AI95" s="37" t="e">
        <f>VLOOKUP($B95,食材マスタ!$A:$R,15,FALSE)</f>
        <v>#N/A</v>
      </c>
      <c r="AJ95" s="37" t="e">
        <f>VLOOKUP($B95,食材マスタ!$A:$R,16,FALSE)</f>
        <v>#N/A</v>
      </c>
      <c r="AK95" s="37" t="e">
        <f>VLOOKUP($B95,食材マスタ!$A:$R,17,FALSE)</f>
        <v>#N/A</v>
      </c>
      <c r="AL95" s="37" t="e">
        <f>VLOOKUP($B95,食材マスタ!$A:$R,18,FALSE)</f>
        <v>#N/A</v>
      </c>
    </row>
    <row r="96" spans="1:38" ht="14.25" customHeight="1" x14ac:dyDescent="0.3">
      <c r="A96" s="38"/>
      <c r="B96" s="39"/>
      <c r="C96" s="40"/>
      <c r="D96" s="41" t="str">
        <f t="shared" si="53"/>
        <v/>
      </c>
      <c r="E96" s="42" t="e">
        <f t="shared" si="54"/>
        <v>#N/A</v>
      </c>
      <c r="F96" s="43" t="str">
        <f t="shared" si="55"/>
        <v/>
      </c>
      <c r="G96" s="29" t="str">
        <f t="shared" si="56"/>
        <v/>
      </c>
      <c r="H96" s="44" t="str">
        <f t="shared" si="57"/>
        <v/>
      </c>
      <c r="I96" s="45" t="str">
        <f t="shared" si="58"/>
        <v/>
      </c>
      <c r="J96" s="46"/>
      <c r="K96" s="37" t="str">
        <f t="shared" si="73"/>
        <v/>
      </c>
      <c r="L96" s="42" t="e">
        <f t="shared" si="60"/>
        <v>#N/A</v>
      </c>
      <c r="M96" s="47" t="str">
        <f t="shared" si="61"/>
        <v/>
      </c>
      <c r="N96" s="42" t="str">
        <f t="shared" si="62"/>
        <v/>
      </c>
      <c r="O96" s="43" t="str">
        <f t="shared" si="63"/>
        <v/>
      </c>
      <c r="P96" s="45" t="str">
        <f t="shared" si="64"/>
        <v/>
      </c>
      <c r="Q96" s="43" t="str">
        <f t="shared" si="65"/>
        <v/>
      </c>
      <c r="R96" s="45" t="str">
        <f t="shared" si="66"/>
        <v/>
      </c>
      <c r="S96" s="43" t="str">
        <f t="shared" si="67"/>
        <v/>
      </c>
      <c r="T96" s="45" t="str">
        <f t="shared" si="68"/>
        <v/>
      </c>
      <c r="U96" s="43" t="str">
        <f t="shared" si="69"/>
        <v/>
      </c>
      <c r="V96" s="45" t="str">
        <f t="shared" si="70"/>
        <v/>
      </c>
      <c r="W96" s="43" t="str">
        <f t="shared" si="71"/>
        <v/>
      </c>
      <c r="X96" s="42" t="str">
        <f t="shared" si="72"/>
        <v/>
      </c>
      <c r="Y96" s="48"/>
      <c r="Z96" s="53"/>
      <c r="AC96" s="37" t="e">
        <f>VLOOKUP($B96,食材マスタ!$A:$R,4,FALSE)</f>
        <v>#N/A</v>
      </c>
      <c r="AD96" s="37" t="e">
        <f>VLOOKUP($B96,食材マスタ!$A:$R,5,FALSE)</f>
        <v>#N/A</v>
      </c>
      <c r="AE96" s="37" t="e">
        <f>VLOOKUP($B96,食材マスタ!$A:$R,12,FALSE)</f>
        <v>#N/A</v>
      </c>
      <c r="AF96" s="37" t="e">
        <f>VLOOKUP($B96,食材マスタ!$A:$R,11,FALSE)</f>
        <v>#N/A</v>
      </c>
      <c r="AG96" s="37" t="e">
        <f>VLOOKUP($B96,食材マスタ!$A:$R,13,FALSE)</f>
        <v>#N/A</v>
      </c>
      <c r="AH96" s="37" t="e">
        <f>VLOOKUP($B96,食材マスタ!$A:$R,14,FALSE)</f>
        <v>#N/A</v>
      </c>
      <c r="AI96" s="37" t="e">
        <f>VLOOKUP($B96,食材マスタ!$A:$R,15,FALSE)</f>
        <v>#N/A</v>
      </c>
      <c r="AJ96" s="37" t="e">
        <f>VLOOKUP($B96,食材マスタ!$A:$R,16,FALSE)</f>
        <v>#N/A</v>
      </c>
      <c r="AK96" s="37" t="e">
        <f>VLOOKUP($B96,食材マスタ!$A:$R,17,FALSE)</f>
        <v>#N/A</v>
      </c>
      <c r="AL96" s="37" t="e">
        <f>VLOOKUP($B96,食材マスタ!$A:$R,18,FALSE)</f>
        <v>#N/A</v>
      </c>
    </row>
    <row r="97" spans="1:38" ht="14.25" customHeight="1" x14ac:dyDescent="0.3">
      <c r="A97" s="38"/>
      <c r="B97" s="39"/>
      <c r="C97" s="40"/>
      <c r="D97" s="41" t="str">
        <f t="shared" si="53"/>
        <v/>
      </c>
      <c r="E97" s="42" t="e">
        <f t="shared" si="54"/>
        <v>#N/A</v>
      </c>
      <c r="F97" s="43" t="str">
        <f t="shared" si="55"/>
        <v/>
      </c>
      <c r="G97" s="29" t="str">
        <f t="shared" si="56"/>
        <v/>
      </c>
      <c r="H97" s="44" t="str">
        <f t="shared" si="57"/>
        <v/>
      </c>
      <c r="I97" s="45" t="str">
        <f t="shared" si="58"/>
        <v/>
      </c>
      <c r="J97" s="46"/>
      <c r="K97" s="37" t="str">
        <f t="shared" si="73"/>
        <v/>
      </c>
      <c r="L97" s="42" t="e">
        <f t="shared" si="60"/>
        <v>#N/A</v>
      </c>
      <c r="M97" s="47" t="str">
        <f t="shared" si="61"/>
        <v/>
      </c>
      <c r="N97" s="42" t="str">
        <f t="shared" si="62"/>
        <v/>
      </c>
      <c r="O97" s="43" t="str">
        <f t="shared" si="63"/>
        <v/>
      </c>
      <c r="P97" s="45" t="str">
        <f t="shared" si="64"/>
        <v/>
      </c>
      <c r="Q97" s="43" t="str">
        <f t="shared" si="65"/>
        <v/>
      </c>
      <c r="R97" s="45" t="str">
        <f t="shared" si="66"/>
        <v/>
      </c>
      <c r="S97" s="43" t="str">
        <f t="shared" si="67"/>
        <v/>
      </c>
      <c r="T97" s="45" t="str">
        <f t="shared" si="68"/>
        <v/>
      </c>
      <c r="U97" s="43" t="str">
        <f t="shared" si="69"/>
        <v/>
      </c>
      <c r="V97" s="45" t="str">
        <f t="shared" si="70"/>
        <v/>
      </c>
      <c r="W97" s="43" t="str">
        <f t="shared" si="71"/>
        <v/>
      </c>
      <c r="X97" s="42" t="str">
        <f t="shared" si="72"/>
        <v/>
      </c>
      <c r="Y97" s="48"/>
      <c r="Z97" s="53"/>
      <c r="AC97" s="37" t="e">
        <f>VLOOKUP($B97,食材マスタ!$A:$R,4,FALSE)</f>
        <v>#N/A</v>
      </c>
      <c r="AD97" s="37" t="e">
        <f>VLOOKUP($B97,食材マスタ!$A:$R,5,FALSE)</f>
        <v>#N/A</v>
      </c>
      <c r="AE97" s="37" t="e">
        <f>VLOOKUP($B97,食材マスタ!$A:$R,12,FALSE)</f>
        <v>#N/A</v>
      </c>
      <c r="AF97" s="37" t="e">
        <f>VLOOKUP($B97,食材マスタ!$A:$R,11,FALSE)</f>
        <v>#N/A</v>
      </c>
      <c r="AG97" s="37" t="e">
        <f>VLOOKUP($B97,食材マスタ!$A:$R,13,FALSE)</f>
        <v>#N/A</v>
      </c>
      <c r="AH97" s="37" t="e">
        <f>VLOOKUP($B97,食材マスタ!$A:$R,14,FALSE)</f>
        <v>#N/A</v>
      </c>
      <c r="AI97" s="37" t="e">
        <f>VLOOKUP($B97,食材マスタ!$A:$R,15,FALSE)</f>
        <v>#N/A</v>
      </c>
      <c r="AJ97" s="37" t="e">
        <f>VLOOKUP($B97,食材マスタ!$A:$R,16,FALSE)</f>
        <v>#N/A</v>
      </c>
      <c r="AK97" s="37" t="e">
        <f>VLOOKUP($B97,食材マスタ!$A:$R,17,FALSE)</f>
        <v>#N/A</v>
      </c>
      <c r="AL97" s="37" t="e">
        <f>VLOOKUP($B97,食材マスタ!$A:$R,18,FALSE)</f>
        <v>#N/A</v>
      </c>
    </row>
    <row r="98" spans="1:38" ht="14.25" customHeight="1" x14ac:dyDescent="0.3">
      <c r="A98" s="38"/>
      <c r="B98" s="39"/>
      <c r="C98" s="40"/>
      <c r="D98" s="41" t="str">
        <f t="shared" si="53"/>
        <v/>
      </c>
      <c r="E98" s="42" t="e">
        <f t="shared" si="54"/>
        <v>#N/A</v>
      </c>
      <c r="F98" s="43" t="str">
        <f t="shared" si="55"/>
        <v/>
      </c>
      <c r="G98" s="29" t="str">
        <f t="shared" si="56"/>
        <v/>
      </c>
      <c r="H98" s="44" t="str">
        <f t="shared" si="57"/>
        <v/>
      </c>
      <c r="I98" s="45" t="str">
        <f t="shared" si="58"/>
        <v/>
      </c>
      <c r="J98" s="46"/>
      <c r="K98" s="37" t="str">
        <f t="shared" si="73"/>
        <v/>
      </c>
      <c r="L98" s="42" t="e">
        <f t="shared" si="60"/>
        <v>#N/A</v>
      </c>
      <c r="M98" s="47" t="str">
        <f t="shared" si="61"/>
        <v/>
      </c>
      <c r="N98" s="42" t="str">
        <f t="shared" si="62"/>
        <v/>
      </c>
      <c r="O98" s="43" t="str">
        <f t="shared" si="63"/>
        <v/>
      </c>
      <c r="P98" s="45" t="str">
        <f t="shared" si="64"/>
        <v/>
      </c>
      <c r="Q98" s="43" t="str">
        <f t="shared" si="65"/>
        <v/>
      </c>
      <c r="R98" s="45" t="str">
        <f t="shared" si="66"/>
        <v/>
      </c>
      <c r="S98" s="43" t="str">
        <f t="shared" si="67"/>
        <v/>
      </c>
      <c r="T98" s="45" t="str">
        <f t="shared" si="68"/>
        <v/>
      </c>
      <c r="U98" s="43" t="str">
        <f t="shared" si="69"/>
        <v/>
      </c>
      <c r="V98" s="45" t="str">
        <f t="shared" si="70"/>
        <v/>
      </c>
      <c r="W98" s="43" t="str">
        <f t="shared" si="71"/>
        <v/>
      </c>
      <c r="X98" s="42" t="str">
        <f t="shared" si="72"/>
        <v/>
      </c>
      <c r="Y98" s="48"/>
      <c r="Z98" s="53"/>
      <c r="AC98" s="37" t="e">
        <f>VLOOKUP($B98,食材マスタ!$A:$R,4,FALSE)</f>
        <v>#N/A</v>
      </c>
      <c r="AD98" s="37" t="e">
        <f>VLOOKUP($B98,食材マスタ!$A:$R,5,FALSE)</f>
        <v>#N/A</v>
      </c>
      <c r="AE98" s="37" t="e">
        <f>VLOOKUP($B98,食材マスタ!$A:$R,12,FALSE)</f>
        <v>#N/A</v>
      </c>
      <c r="AF98" s="37" t="e">
        <f>VLOOKUP($B98,食材マスタ!$A:$R,11,FALSE)</f>
        <v>#N/A</v>
      </c>
      <c r="AG98" s="37" t="e">
        <f>VLOOKUP($B98,食材マスタ!$A:$R,13,FALSE)</f>
        <v>#N/A</v>
      </c>
      <c r="AH98" s="37" t="e">
        <f>VLOOKUP($B98,食材マスタ!$A:$R,14,FALSE)</f>
        <v>#N/A</v>
      </c>
      <c r="AI98" s="37" t="e">
        <f>VLOOKUP($B98,食材マスタ!$A:$R,15,FALSE)</f>
        <v>#N/A</v>
      </c>
      <c r="AJ98" s="37" t="e">
        <f>VLOOKUP($B98,食材マスタ!$A:$R,16,FALSE)</f>
        <v>#N/A</v>
      </c>
      <c r="AK98" s="37" t="e">
        <f>VLOOKUP($B98,食材マスタ!$A:$R,17,FALSE)</f>
        <v>#N/A</v>
      </c>
      <c r="AL98" s="37" t="e">
        <f>VLOOKUP($B98,食材マスタ!$A:$R,18,FALSE)</f>
        <v>#N/A</v>
      </c>
    </row>
    <row r="99" spans="1:38" ht="14.25" customHeight="1" x14ac:dyDescent="0.3">
      <c r="A99" s="38"/>
      <c r="B99" s="39"/>
      <c r="C99" s="40"/>
      <c r="D99" s="41" t="str">
        <f t="shared" si="53"/>
        <v/>
      </c>
      <c r="E99" s="42" t="e">
        <f t="shared" si="54"/>
        <v>#N/A</v>
      </c>
      <c r="F99" s="43" t="str">
        <f t="shared" si="55"/>
        <v/>
      </c>
      <c r="G99" s="29" t="str">
        <f t="shared" si="56"/>
        <v/>
      </c>
      <c r="H99" s="44" t="str">
        <f t="shared" si="57"/>
        <v/>
      </c>
      <c r="I99" s="45" t="str">
        <f t="shared" si="58"/>
        <v/>
      </c>
      <c r="J99" s="46"/>
      <c r="K99" s="37" t="str">
        <f t="shared" si="73"/>
        <v/>
      </c>
      <c r="L99" s="42" t="e">
        <f t="shared" si="60"/>
        <v>#N/A</v>
      </c>
      <c r="M99" s="47" t="str">
        <f t="shared" si="61"/>
        <v/>
      </c>
      <c r="N99" s="42" t="str">
        <f t="shared" si="62"/>
        <v/>
      </c>
      <c r="O99" s="43" t="str">
        <f t="shared" si="63"/>
        <v/>
      </c>
      <c r="P99" s="45" t="str">
        <f t="shared" si="64"/>
        <v/>
      </c>
      <c r="Q99" s="43" t="str">
        <f t="shared" si="65"/>
        <v/>
      </c>
      <c r="R99" s="45" t="str">
        <f t="shared" si="66"/>
        <v/>
      </c>
      <c r="S99" s="43" t="str">
        <f>T99</f>
        <v/>
      </c>
      <c r="T99" s="45" t="str">
        <f t="shared" si="68"/>
        <v/>
      </c>
      <c r="U99" s="43" t="str">
        <f t="shared" si="69"/>
        <v/>
      </c>
      <c r="V99" s="45" t="str">
        <f t="shared" si="70"/>
        <v/>
      </c>
      <c r="W99" s="43" t="str">
        <f t="shared" si="71"/>
        <v/>
      </c>
      <c r="X99" s="42" t="str">
        <f t="shared" si="72"/>
        <v/>
      </c>
      <c r="Y99" s="48"/>
      <c r="Z99" s="53"/>
      <c r="AC99" s="37" t="e">
        <f>VLOOKUP($B99,食材マスタ!$A:$R,4,FALSE)</f>
        <v>#N/A</v>
      </c>
      <c r="AD99" s="37" t="e">
        <f>VLOOKUP($B99,食材マスタ!$A:$R,5,FALSE)</f>
        <v>#N/A</v>
      </c>
      <c r="AE99" s="37" t="e">
        <f>VLOOKUP($B99,食材マスタ!$A:$R,12,FALSE)</f>
        <v>#N/A</v>
      </c>
      <c r="AF99" s="37" t="e">
        <f>VLOOKUP($B99,食材マスタ!$A:$R,11,FALSE)</f>
        <v>#N/A</v>
      </c>
      <c r="AG99" s="37" t="e">
        <f>VLOOKUP($B99,食材マスタ!$A:$R,13,FALSE)</f>
        <v>#N/A</v>
      </c>
      <c r="AH99" s="37" t="e">
        <f>VLOOKUP($B99,食材マスタ!$A:$R,14,FALSE)</f>
        <v>#N/A</v>
      </c>
      <c r="AI99" s="37" t="e">
        <f>VLOOKUP($B99,食材マスタ!$A:$R,15,FALSE)</f>
        <v>#N/A</v>
      </c>
      <c r="AJ99" s="37" t="e">
        <f>VLOOKUP($B99,食材マスタ!$A:$R,16,FALSE)</f>
        <v>#N/A</v>
      </c>
      <c r="AK99" s="37" t="e">
        <f>VLOOKUP($B99,食材マスタ!$A:$R,17,FALSE)</f>
        <v>#N/A</v>
      </c>
      <c r="AL99" s="37" t="e">
        <f>VLOOKUP($B99,食材マスタ!$A:$R,18,FALSE)</f>
        <v>#N/A</v>
      </c>
    </row>
    <row r="100" spans="1:38" ht="14.25" customHeight="1" x14ac:dyDescent="0.3">
      <c r="A100" s="38"/>
      <c r="B100" s="39"/>
      <c r="C100" s="40"/>
      <c r="D100" s="41" t="str">
        <f t="shared" si="53"/>
        <v/>
      </c>
      <c r="E100" s="42" t="e">
        <f t="shared" si="54"/>
        <v>#N/A</v>
      </c>
      <c r="F100" s="43" t="str">
        <f t="shared" si="55"/>
        <v/>
      </c>
      <c r="G100" s="29" t="str">
        <f t="shared" si="56"/>
        <v/>
      </c>
      <c r="H100" s="44" t="str">
        <f t="shared" si="57"/>
        <v/>
      </c>
      <c r="I100" s="45" t="str">
        <f t="shared" si="58"/>
        <v/>
      </c>
      <c r="J100" s="46"/>
      <c r="K100" s="37" t="str">
        <f t="shared" si="73"/>
        <v/>
      </c>
      <c r="L100" s="42" t="e">
        <f t="shared" si="60"/>
        <v>#N/A</v>
      </c>
      <c r="M100" s="47" t="str">
        <f t="shared" si="61"/>
        <v/>
      </c>
      <c r="N100" s="42" t="str">
        <f t="shared" si="62"/>
        <v/>
      </c>
      <c r="O100" s="43" t="str">
        <f t="shared" si="63"/>
        <v/>
      </c>
      <c r="P100" s="45" t="str">
        <f t="shared" si="64"/>
        <v/>
      </c>
      <c r="Q100" s="43" t="str">
        <f t="shared" si="65"/>
        <v/>
      </c>
      <c r="R100" s="45" t="str">
        <f t="shared" si="66"/>
        <v/>
      </c>
      <c r="S100" s="43" t="str">
        <f t="shared" si="67"/>
        <v/>
      </c>
      <c r="T100" s="45" t="str">
        <f t="shared" si="68"/>
        <v/>
      </c>
      <c r="U100" s="43" t="str">
        <f t="shared" si="69"/>
        <v/>
      </c>
      <c r="V100" s="45" t="str">
        <f t="shared" si="70"/>
        <v/>
      </c>
      <c r="W100" s="43" t="str">
        <f t="shared" si="71"/>
        <v/>
      </c>
      <c r="X100" s="42" t="str">
        <f t="shared" si="72"/>
        <v/>
      </c>
      <c r="Y100" s="48"/>
      <c r="Z100" s="53"/>
      <c r="AC100" s="37" t="e">
        <f>VLOOKUP($B100,食材マスタ!$A:$R,4,FALSE)</f>
        <v>#N/A</v>
      </c>
      <c r="AD100" s="37" t="e">
        <f>VLOOKUP($B100,食材マスタ!$A:$R,5,FALSE)</f>
        <v>#N/A</v>
      </c>
      <c r="AE100" s="37" t="e">
        <f>VLOOKUP($B100,食材マスタ!$A:$R,12,FALSE)</f>
        <v>#N/A</v>
      </c>
      <c r="AF100" s="37" t="e">
        <f>VLOOKUP($B100,食材マスタ!$A:$R,11,FALSE)</f>
        <v>#N/A</v>
      </c>
      <c r="AG100" s="37" t="e">
        <f>VLOOKUP($B100,食材マスタ!$A:$R,13,FALSE)</f>
        <v>#N/A</v>
      </c>
      <c r="AH100" s="37" t="e">
        <f>VLOOKUP($B100,食材マスタ!$A:$R,14,FALSE)</f>
        <v>#N/A</v>
      </c>
      <c r="AI100" s="37" t="e">
        <f>VLOOKUP($B100,食材マスタ!$A:$R,15,FALSE)</f>
        <v>#N/A</v>
      </c>
      <c r="AJ100" s="37" t="e">
        <f>VLOOKUP($B100,食材マスタ!$A:$R,16,FALSE)</f>
        <v>#N/A</v>
      </c>
      <c r="AK100" s="37" t="e">
        <f>VLOOKUP($B100,食材マスタ!$A:$R,17,FALSE)</f>
        <v>#N/A</v>
      </c>
      <c r="AL100" s="37" t="e">
        <f>VLOOKUP($B100,食材マスタ!$A:$R,18,FALSE)</f>
        <v>#N/A</v>
      </c>
    </row>
    <row r="101" spans="1:38" ht="14.25" customHeight="1" x14ac:dyDescent="0.3">
      <c r="A101" s="38"/>
      <c r="B101" s="39"/>
      <c r="C101" s="40"/>
      <c r="D101" s="41" t="str">
        <f t="shared" si="53"/>
        <v/>
      </c>
      <c r="E101" s="42" t="e">
        <f t="shared" si="54"/>
        <v>#N/A</v>
      </c>
      <c r="F101" s="43" t="str">
        <f t="shared" si="55"/>
        <v/>
      </c>
      <c r="G101" s="29" t="str">
        <f t="shared" si="56"/>
        <v/>
      </c>
      <c r="H101" s="44" t="str">
        <f t="shared" si="57"/>
        <v/>
      </c>
      <c r="I101" s="45" t="str">
        <f t="shared" si="58"/>
        <v/>
      </c>
      <c r="J101" s="46"/>
      <c r="K101" s="37" t="str">
        <f t="shared" si="73"/>
        <v/>
      </c>
      <c r="L101" s="42" t="e">
        <f t="shared" si="60"/>
        <v>#N/A</v>
      </c>
      <c r="M101" s="47" t="str">
        <f t="shared" si="61"/>
        <v/>
      </c>
      <c r="N101" s="42" t="str">
        <f t="shared" si="62"/>
        <v/>
      </c>
      <c r="O101" s="43" t="str">
        <f t="shared" si="63"/>
        <v/>
      </c>
      <c r="P101" s="45" t="str">
        <f t="shared" si="64"/>
        <v/>
      </c>
      <c r="Q101" s="43" t="str">
        <f t="shared" si="65"/>
        <v/>
      </c>
      <c r="R101" s="45" t="str">
        <f t="shared" si="66"/>
        <v/>
      </c>
      <c r="S101" s="43" t="str">
        <f t="shared" si="67"/>
        <v/>
      </c>
      <c r="T101" s="45" t="str">
        <f t="shared" si="68"/>
        <v/>
      </c>
      <c r="U101" s="43" t="str">
        <f t="shared" si="69"/>
        <v/>
      </c>
      <c r="V101" s="45" t="str">
        <f t="shared" si="70"/>
        <v/>
      </c>
      <c r="W101" s="43" t="str">
        <f t="shared" si="71"/>
        <v/>
      </c>
      <c r="X101" s="42" t="str">
        <f t="shared" si="72"/>
        <v/>
      </c>
      <c r="Y101" s="48"/>
      <c r="Z101" s="53"/>
      <c r="AC101" s="37" t="e">
        <f>VLOOKUP($B101,食材マスタ!$A:$R,4,FALSE)</f>
        <v>#N/A</v>
      </c>
      <c r="AD101" s="37" t="e">
        <f>VLOOKUP($B101,食材マスタ!$A:$R,5,FALSE)</f>
        <v>#N/A</v>
      </c>
      <c r="AE101" s="37" t="e">
        <f>VLOOKUP($B101,食材マスタ!$A:$R,12,FALSE)</f>
        <v>#N/A</v>
      </c>
      <c r="AF101" s="37" t="e">
        <f>VLOOKUP($B101,食材マスタ!$A:$R,11,FALSE)</f>
        <v>#N/A</v>
      </c>
      <c r="AG101" s="37" t="e">
        <f>VLOOKUP($B101,食材マスタ!$A:$R,13,FALSE)</f>
        <v>#N/A</v>
      </c>
      <c r="AH101" s="37" t="e">
        <f>VLOOKUP($B101,食材マスタ!$A:$R,14,FALSE)</f>
        <v>#N/A</v>
      </c>
      <c r="AI101" s="37" t="e">
        <f>VLOOKUP($B101,食材マスタ!$A:$R,15,FALSE)</f>
        <v>#N/A</v>
      </c>
      <c r="AJ101" s="37" t="e">
        <f>VLOOKUP($B101,食材マスタ!$A:$R,16,FALSE)</f>
        <v>#N/A</v>
      </c>
      <c r="AK101" s="37" t="e">
        <f>VLOOKUP($B101,食材マスタ!$A:$R,17,FALSE)</f>
        <v>#N/A</v>
      </c>
      <c r="AL101" s="37" t="e">
        <f>VLOOKUP($B101,食材マスタ!$A:$R,18,FALSE)</f>
        <v>#N/A</v>
      </c>
    </row>
    <row r="102" spans="1:38" ht="14.25" customHeight="1" x14ac:dyDescent="0.3">
      <c r="A102" s="38"/>
      <c r="B102" s="39"/>
      <c r="C102" s="40"/>
      <c r="D102" s="41" t="str">
        <f t="shared" si="53"/>
        <v/>
      </c>
      <c r="E102" s="42" t="e">
        <f t="shared" si="54"/>
        <v>#N/A</v>
      </c>
      <c r="F102" s="43" t="str">
        <f t="shared" si="55"/>
        <v/>
      </c>
      <c r="G102" s="29" t="str">
        <f t="shared" si="56"/>
        <v/>
      </c>
      <c r="H102" s="44" t="str">
        <f t="shared" si="57"/>
        <v/>
      </c>
      <c r="I102" s="45" t="str">
        <f t="shared" si="58"/>
        <v/>
      </c>
      <c r="J102" s="46"/>
      <c r="K102" s="37" t="str">
        <f t="shared" si="73"/>
        <v/>
      </c>
      <c r="L102" s="42" t="e">
        <f t="shared" si="60"/>
        <v>#N/A</v>
      </c>
      <c r="M102" s="47" t="str">
        <f t="shared" si="61"/>
        <v/>
      </c>
      <c r="N102" s="42" t="str">
        <f t="shared" si="62"/>
        <v/>
      </c>
      <c r="O102" s="43" t="str">
        <f t="shared" si="63"/>
        <v/>
      </c>
      <c r="P102" s="45" t="str">
        <f t="shared" si="64"/>
        <v/>
      </c>
      <c r="Q102" s="43" t="str">
        <f t="shared" si="65"/>
        <v/>
      </c>
      <c r="R102" s="45" t="str">
        <f t="shared" si="66"/>
        <v/>
      </c>
      <c r="S102" s="43" t="str">
        <f t="shared" si="67"/>
        <v/>
      </c>
      <c r="T102" s="45" t="str">
        <f t="shared" si="68"/>
        <v/>
      </c>
      <c r="U102" s="43" t="str">
        <f t="shared" si="69"/>
        <v/>
      </c>
      <c r="V102" s="45" t="str">
        <f t="shared" si="70"/>
        <v/>
      </c>
      <c r="W102" s="43" t="str">
        <f t="shared" si="71"/>
        <v/>
      </c>
      <c r="X102" s="42" t="str">
        <f t="shared" si="72"/>
        <v/>
      </c>
      <c r="Y102" s="48"/>
      <c r="Z102" s="51"/>
      <c r="AC102" s="37" t="e">
        <f>VLOOKUP($B102,食材マスタ!$A:$R,4,FALSE)</f>
        <v>#N/A</v>
      </c>
      <c r="AD102" s="37" t="e">
        <f>VLOOKUP($B102,食材マスタ!$A:$R,5,FALSE)</f>
        <v>#N/A</v>
      </c>
      <c r="AE102" s="37" t="e">
        <f>VLOOKUP($B102,食材マスタ!$A:$R,12,FALSE)</f>
        <v>#N/A</v>
      </c>
      <c r="AF102" s="37" t="e">
        <f>VLOOKUP($B102,食材マスタ!$A:$R,11,FALSE)</f>
        <v>#N/A</v>
      </c>
      <c r="AG102" s="37" t="e">
        <f>VLOOKUP($B102,食材マスタ!$A:$R,13,FALSE)</f>
        <v>#N/A</v>
      </c>
      <c r="AH102" s="37" t="e">
        <f>VLOOKUP($B102,食材マスタ!$A:$R,14,FALSE)</f>
        <v>#N/A</v>
      </c>
      <c r="AI102" s="37" t="e">
        <f>VLOOKUP($B102,食材マスタ!$A:$R,15,FALSE)</f>
        <v>#N/A</v>
      </c>
      <c r="AJ102" s="37" t="e">
        <f>VLOOKUP($B102,食材マスタ!$A:$R,16,FALSE)</f>
        <v>#N/A</v>
      </c>
      <c r="AK102" s="37" t="e">
        <f>VLOOKUP($B102,食材マスタ!$A:$R,17,FALSE)</f>
        <v>#N/A</v>
      </c>
      <c r="AL102" s="37" t="e">
        <f>VLOOKUP($B102,食材マスタ!$A:$R,18,FALSE)</f>
        <v>#N/A</v>
      </c>
    </row>
    <row r="103" spans="1:38" ht="14.25" customHeight="1" x14ac:dyDescent="0.3">
      <c r="A103" s="54"/>
      <c r="B103" s="39"/>
      <c r="C103" s="40"/>
      <c r="D103" s="41" t="str">
        <f t="shared" si="53"/>
        <v/>
      </c>
      <c r="E103" s="42" t="e">
        <f t="shared" si="54"/>
        <v>#N/A</v>
      </c>
      <c r="F103" s="43" t="str">
        <f t="shared" si="55"/>
        <v/>
      </c>
      <c r="G103" s="29" t="str">
        <f t="shared" si="56"/>
        <v/>
      </c>
      <c r="H103" s="44" t="str">
        <f t="shared" si="57"/>
        <v/>
      </c>
      <c r="I103" s="45" t="str">
        <f t="shared" si="58"/>
        <v/>
      </c>
      <c r="J103" s="46"/>
      <c r="K103" s="37" t="str">
        <f t="shared" si="73"/>
        <v/>
      </c>
      <c r="L103" s="42" t="e">
        <f t="shared" si="60"/>
        <v>#N/A</v>
      </c>
      <c r="M103" s="47" t="str">
        <f t="shared" si="61"/>
        <v/>
      </c>
      <c r="N103" s="42" t="str">
        <f t="shared" si="62"/>
        <v/>
      </c>
      <c r="O103" s="43" t="str">
        <f t="shared" si="63"/>
        <v/>
      </c>
      <c r="P103" s="45" t="str">
        <f t="shared" si="64"/>
        <v/>
      </c>
      <c r="Q103" s="43" t="str">
        <f t="shared" si="65"/>
        <v/>
      </c>
      <c r="R103" s="45" t="str">
        <f t="shared" si="66"/>
        <v/>
      </c>
      <c r="S103" s="43" t="str">
        <f t="shared" si="67"/>
        <v/>
      </c>
      <c r="T103" s="45" t="str">
        <f t="shared" si="68"/>
        <v/>
      </c>
      <c r="U103" s="43" t="str">
        <f t="shared" si="69"/>
        <v/>
      </c>
      <c r="V103" s="45" t="str">
        <f t="shared" si="70"/>
        <v/>
      </c>
      <c r="W103" s="43" t="str">
        <f t="shared" si="71"/>
        <v/>
      </c>
      <c r="X103" s="42" t="str">
        <f t="shared" si="72"/>
        <v/>
      </c>
      <c r="Y103" s="48"/>
      <c r="Z103" s="51"/>
      <c r="AC103" s="37" t="e">
        <f>VLOOKUP($B103,食材マスタ!$A:$R,4,FALSE)</f>
        <v>#N/A</v>
      </c>
      <c r="AD103" s="37" t="e">
        <f>VLOOKUP($B103,食材マスタ!$A:$R,5,FALSE)</f>
        <v>#N/A</v>
      </c>
      <c r="AE103" s="37" t="e">
        <f>VLOOKUP($B103,食材マスタ!$A:$R,12,FALSE)</f>
        <v>#N/A</v>
      </c>
      <c r="AF103" s="37" t="e">
        <f>VLOOKUP($B103,食材マスタ!$A:$R,11,FALSE)</f>
        <v>#N/A</v>
      </c>
      <c r="AG103" s="37" t="e">
        <f>VLOOKUP($B103,食材マスタ!$A:$R,13,FALSE)</f>
        <v>#N/A</v>
      </c>
      <c r="AH103" s="37" t="e">
        <f>VLOOKUP($B103,食材マスタ!$A:$R,14,FALSE)</f>
        <v>#N/A</v>
      </c>
      <c r="AI103" s="37" t="e">
        <f>VLOOKUP($B103,食材マスタ!$A:$R,15,FALSE)</f>
        <v>#N/A</v>
      </c>
      <c r="AJ103" s="37" t="e">
        <f>VLOOKUP($B103,食材マスタ!$A:$R,16,FALSE)</f>
        <v>#N/A</v>
      </c>
      <c r="AK103" s="37" t="e">
        <f>VLOOKUP($B103,食材マスタ!$A:$R,17,FALSE)</f>
        <v>#N/A</v>
      </c>
      <c r="AL103" s="37" t="e">
        <f>VLOOKUP($B103,食材マスタ!$A:$R,18,FALSE)</f>
        <v>#N/A</v>
      </c>
    </row>
    <row r="104" spans="1:38" ht="14.25" customHeight="1" x14ac:dyDescent="0.3">
      <c r="A104" s="54"/>
      <c r="B104" s="39"/>
      <c r="C104" s="40"/>
      <c r="D104" s="41" t="str">
        <f t="shared" si="53"/>
        <v/>
      </c>
      <c r="E104" s="42" t="e">
        <f t="shared" si="54"/>
        <v>#N/A</v>
      </c>
      <c r="F104" s="43" t="str">
        <f t="shared" si="55"/>
        <v/>
      </c>
      <c r="G104" s="29" t="str">
        <f t="shared" si="56"/>
        <v/>
      </c>
      <c r="H104" s="44" t="str">
        <f t="shared" si="57"/>
        <v/>
      </c>
      <c r="I104" s="45" t="str">
        <f t="shared" si="58"/>
        <v/>
      </c>
      <c r="J104" s="46"/>
      <c r="K104" s="37" t="str">
        <f>IF(B104="","",L104)</f>
        <v/>
      </c>
      <c r="L104" s="42" t="e">
        <f t="shared" si="60"/>
        <v>#N/A</v>
      </c>
      <c r="M104" s="47" t="str">
        <f t="shared" si="61"/>
        <v/>
      </c>
      <c r="N104" s="42" t="str">
        <f t="shared" si="62"/>
        <v/>
      </c>
      <c r="O104" s="43" t="str">
        <f t="shared" si="63"/>
        <v/>
      </c>
      <c r="P104" s="45" t="str">
        <f t="shared" si="64"/>
        <v/>
      </c>
      <c r="Q104" s="43" t="str">
        <f t="shared" si="65"/>
        <v/>
      </c>
      <c r="R104" s="45" t="str">
        <f t="shared" si="66"/>
        <v/>
      </c>
      <c r="S104" s="43" t="str">
        <f t="shared" si="67"/>
        <v/>
      </c>
      <c r="T104" s="45" t="str">
        <f t="shared" si="68"/>
        <v/>
      </c>
      <c r="U104" s="43" t="str">
        <f t="shared" si="69"/>
        <v/>
      </c>
      <c r="V104" s="45" t="str">
        <f t="shared" si="70"/>
        <v/>
      </c>
      <c r="W104" s="43" t="str">
        <f t="shared" si="71"/>
        <v/>
      </c>
      <c r="X104" s="42" t="str">
        <f t="shared" si="72"/>
        <v/>
      </c>
      <c r="Y104" s="48"/>
      <c r="Z104" s="51"/>
      <c r="AC104" s="37" t="e">
        <f>VLOOKUP($B104,食材マスタ!$A:$R,4,FALSE)</f>
        <v>#N/A</v>
      </c>
      <c r="AD104" s="37" t="e">
        <f>VLOOKUP($B104,食材マスタ!$A:$R,5,FALSE)</f>
        <v>#N/A</v>
      </c>
      <c r="AE104" s="37" t="e">
        <f>VLOOKUP($B104,食材マスタ!$A:$R,12,FALSE)</f>
        <v>#N/A</v>
      </c>
      <c r="AF104" s="37" t="e">
        <f>VLOOKUP($B104,食材マスタ!$A:$R,11,FALSE)</f>
        <v>#N/A</v>
      </c>
      <c r="AG104" s="37" t="e">
        <f>VLOOKUP($B104,食材マスタ!$A:$R,13,FALSE)</f>
        <v>#N/A</v>
      </c>
      <c r="AH104" s="37" t="e">
        <f>VLOOKUP($B104,食材マスタ!$A:$R,14,FALSE)</f>
        <v>#N/A</v>
      </c>
      <c r="AI104" s="37" t="e">
        <f>VLOOKUP($B104,食材マスタ!$A:$R,15,FALSE)</f>
        <v>#N/A</v>
      </c>
      <c r="AJ104" s="37" t="e">
        <f>VLOOKUP($B104,食材マスタ!$A:$R,16,FALSE)</f>
        <v>#N/A</v>
      </c>
      <c r="AK104" s="37" t="e">
        <f>VLOOKUP($B104,食材マスタ!$A:$R,17,FALSE)</f>
        <v>#N/A</v>
      </c>
      <c r="AL104" s="37" t="e">
        <f>VLOOKUP($B104,食材マスタ!$A:$R,18,FALSE)</f>
        <v>#N/A</v>
      </c>
    </row>
    <row r="105" spans="1:38" ht="14.25" customHeight="1" x14ac:dyDescent="0.3">
      <c r="A105" s="54"/>
      <c r="B105" s="39"/>
      <c r="C105" s="40"/>
      <c r="D105" s="41" t="str">
        <f t="shared" si="53"/>
        <v/>
      </c>
      <c r="E105" s="42" t="e">
        <f t="shared" si="54"/>
        <v>#N/A</v>
      </c>
      <c r="F105" s="43" t="str">
        <f t="shared" si="55"/>
        <v/>
      </c>
      <c r="G105" s="29" t="str">
        <f t="shared" si="56"/>
        <v/>
      </c>
      <c r="H105" s="44" t="str">
        <f t="shared" si="57"/>
        <v/>
      </c>
      <c r="I105" s="45" t="str">
        <f t="shared" si="58"/>
        <v/>
      </c>
      <c r="J105" s="46"/>
      <c r="K105" s="37" t="str">
        <f>IF(B105="","",L105)</f>
        <v/>
      </c>
      <c r="L105" s="42" t="e">
        <f t="shared" si="60"/>
        <v>#N/A</v>
      </c>
      <c r="M105" s="47" t="str">
        <f t="shared" si="61"/>
        <v/>
      </c>
      <c r="N105" s="42" t="str">
        <f t="shared" si="62"/>
        <v/>
      </c>
      <c r="O105" s="43" t="str">
        <f t="shared" si="63"/>
        <v/>
      </c>
      <c r="P105" s="45" t="str">
        <f t="shared" si="64"/>
        <v/>
      </c>
      <c r="Q105" s="43" t="str">
        <f t="shared" si="65"/>
        <v/>
      </c>
      <c r="R105" s="45" t="str">
        <f t="shared" si="66"/>
        <v/>
      </c>
      <c r="S105" s="43" t="str">
        <f t="shared" si="67"/>
        <v/>
      </c>
      <c r="T105" s="45" t="str">
        <f t="shared" si="68"/>
        <v/>
      </c>
      <c r="U105" s="43" t="str">
        <f t="shared" si="69"/>
        <v/>
      </c>
      <c r="V105" s="45" t="str">
        <f t="shared" si="70"/>
        <v/>
      </c>
      <c r="W105" s="43" t="str">
        <f t="shared" si="71"/>
        <v/>
      </c>
      <c r="X105" s="42" t="str">
        <f t="shared" si="72"/>
        <v/>
      </c>
      <c r="Y105" s="48"/>
      <c r="Z105" s="55"/>
      <c r="AC105" s="37" t="e">
        <f>VLOOKUP($B105,食材マスタ!$A:$R,4,FALSE)</f>
        <v>#N/A</v>
      </c>
      <c r="AD105" s="37" t="e">
        <f>VLOOKUP($B105,食材マスタ!$A:$R,5,FALSE)</f>
        <v>#N/A</v>
      </c>
      <c r="AE105" s="37" t="e">
        <f>VLOOKUP($B105,食材マスタ!$A:$R,12,FALSE)</f>
        <v>#N/A</v>
      </c>
      <c r="AF105" s="37" t="e">
        <f>VLOOKUP($B105,食材マスタ!$A:$R,11,FALSE)</f>
        <v>#N/A</v>
      </c>
      <c r="AG105" s="37" t="e">
        <f>VLOOKUP($B105,食材マスタ!$A:$R,13,FALSE)</f>
        <v>#N/A</v>
      </c>
      <c r="AH105" s="37" t="e">
        <f>VLOOKUP($B105,食材マスタ!$A:$R,14,FALSE)</f>
        <v>#N/A</v>
      </c>
      <c r="AI105" s="37" t="e">
        <f>VLOOKUP($B105,食材マスタ!$A:$R,15,FALSE)</f>
        <v>#N/A</v>
      </c>
      <c r="AJ105" s="37" t="e">
        <f>VLOOKUP($B105,食材マスタ!$A:$R,16,FALSE)</f>
        <v>#N/A</v>
      </c>
      <c r="AK105" s="37" t="e">
        <f>VLOOKUP($B105,食材マスタ!$A:$R,17,FALSE)</f>
        <v>#N/A</v>
      </c>
      <c r="AL105" s="37" t="e">
        <f>VLOOKUP($B105,食材マスタ!$A:$R,18,FALSE)</f>
        <v>#N/A</v>
      </c>
    </row>
    <row r="106" spans="1:38" ht="14.25" customHeight="1" x14ac:dyDescent="0.3">
      <c r="A106" s="38"/>
      <c r="B106" s="39"/>
      <c r="C106" s="40"/>
      <c r="D106" s="41" t="str">
        <f t="shared" si="53"/>
        <v/>
      </c>
      <c r="E106" s="42" t="e">
        <f t="shared" si="54"/>
        <v>#N/A</v>
      </c>
      <c r="F106" s="43" t="str">
        <f t="shared" si="55"/>
        <v/>
      </c>
      <c r="G106" s="29" t="str">
        <f t="shared" si="56"/>
        <v/>
      </c>
      <c r="H106" s="44" t="str">
        <f t="shared" si="57"/>
        <v/>
      </c>
      <c r="I106" s="45" t="str">
        <f t="shared" si="58"/>
        <v/>
      </c>
      <c r="J106" s="46"/>
      <c r="K106" s="37" t="str">
        <f>IF(B106="","",L106)</f>
        <v/>
      </c>
      <c r="L106" s="42" t="e">
        <f t="shared" si="60"/>
        <v>#N/A</v>
      </c>
      <c r="M106" s="47" t="str">
        <f t="shared" si="61"/>
        <v/>
      </c>
      <c r="N106" s="42" t="str">
        <f t="shared" si="62"/>
        <v/>
      </c>
      <c r="O106" s="43" t="str">
        <f t="shared" si="63"/>
        <v/>
      </c>
      <c r="P106" s="45" t="str">
        <f t="shared" si="64"/>
        <v/>
      </c>
      <c r="Q106" s="43" t="str">
        <f t="shared" si="65"/>
        <v/>
      </c>
      <c r="R106" s="45" t="str">
        <f t="shared" si="66"/>
        <v/>
      </c>
      <c r="S106" s="43" t="str">
        <f t="shared" si="67"/>
        <v/>
      </c>
      <c r="T106" s="45" t="str">
        <f t="shared" si="68"/>
        <v/>
      </c>
      <c r="U106" s="43" t="str">
        <f t="shared" si="69"/>
        <v/>
      </c>
      <c r="V106" s="45" t="str">
        <f t="shared" si="70"/>
        <v/>
      </c>
      <c r="W106" s="43" t="str">
        <f t="shared" si="71"/>
        <v/>
      </c>
      <c r="X106" s="42" t="str">
        <f t="shared" si="72"/>
        <v/>
      </c>
      <c r="Y106" s="56"/>
      <c r="Z106" s="57"/>
      <c r="AC106" s="37" t="e">
        <f>VLOOKUP($B106,食材マスタ!$A:$R,4,FALSE)</f>
        <v>#N/A</v>
      </c>
      <c r="AD106" s="37" t="e">
        <f>VLOOKUP($B106,食材マスタ!$A:$R,5,FALSE)</f>
        <v>#N/A</v>
      </c>
      <c r="AE106" s="37" t="e">
        <f>VLOOKUP($B106,食材マスタ!$A:$R,12,FALSE)</f>
        <v>#N/A</v>
      </c>
      <c r="AF106" s="37" t="e">
        <f>VLOOKUP($B106,食材マスタ!$A:$R,11,FALSE)</f>
        <v>#N/A</v>
      </c>
      <c r="AG106" s="37" t="e">
        <f>VLOOKUP($B106,食材マスタ!$A:$R,13,FALSE)</f>
        <v>#N/A</v>
      </c>
      <c r="AH106" s="37" t="e">
        <f>VLOOKUP($B106,食材マスタ!$A:$R,14,FALSE)</f>
        <v>#N/A</v>
      </c>
      <c r="AI106" s="37" t="e">
        <f>VLOOKUP($B106,食材マスタ!$A:$R,15,FALSE)</f>
        <v>#N/A</v>
      </c>
      <c r="AJ106" s="37" t="e">
        <f>VLOOKUP($B106,食材マスタ!$A:$R,16,FALSE)</f>
        <v>#N/A</v>
      </c>
      <c r="AK106" s="37" t="e">
        <f>VLOOKUP($B106,食材マスタ!$A:$R,17,FALSE)</f>
        <v>#N/A</v>
      </c>
      <c r="AL106" s="37" t="e">
        <f>VLOOKUP($B106,食材マスタ!$A:$R,18,FALSE)</f>
        <v>#N/A</v>
      </c>
    </row>
    <row r="107" spans="1:38" ht="14.25" customHeight="1" x14ac:dyDescent="0.3">
      <c r="A107" s="38"/>
      <c r="B107" s="39"/>
      <c r="C107" s="40"/>
      <c r="D107" s="41" t="str">
        <f t="shared" si="53"/>
        <v/>
      </c>
      <c r="E107" s="42" t="e">
        <f t="shared" si="54"/>
        <v>#N/A</v>
      </c>
      <c r="F107" s="43" t="str">
        <f t="shared" si="55"/>
        <v/>
      </c>
      <c r="G107" s="29" t="str">
        <f t="shared" si="56"/>
        <v/>
      </c>
      <c r="H107" s="44" t="str">
        <f t="shared" si="57"/>
        <v/>
      </c>
      <c r="I107" s="45" t="str">
        <f t="shared" si="58"/>
        <v/>
      </c>
      <c r="J107" s="46"/>
      <c r="K107" s="37" t="str">
        <f t="shared" ref="K107:K117" si="74">IF(B107="","",L107)</f>
        <v/>
      </c>
      <c r="L107" s="42" t="e">
        <f t="shared" si="60"/>
        <v>#N/A</v>
      </c>
      <c r="M107" s="47" t="str">
        <f t="shared" si="61"/>
        <v/>
      </c>
      <c r="N107" s="42" t="str">
        <f t="shared" si="62"/>
        <v/>
      </c>
      <c r="O107" s="43" t="str">
        <f t="shared" si="63"/>
        <v/>
      </c>
      <c r="P107" s="45" t="str">
        <f t="shared" si="64"/>
        <v/>
      </c>
      <c r="Q107" s="43" t="str">
        <f t="shared" si="65"/>
        <v/>
      </c>
      <c r="R107" s="45" t="str">
        <f t="shared" si="66"/>
        <v/>
      </c>
      <c r="S107" s="43" t="str">
        <f t="shared" si="67"/>
        <v/>
      </c>
      <c r="T107" s="45" t="str">
        <f t="shared" si="68"/>
        <v/>
      </c>
      <c r="U107" s="43" t="str">
        <f t="shared" si="69"/>
        <v/>
      </c>
      <c r="V107" s="45" t="str">
        <f t="shared" si="70"/>
        <v/>
      </c>
      <c r="W107" s="43" t="str">
        <f t="shared" si="71"/>
        <v/>
      </c>
      <c r="X107" s="42" t="str">
        <f t="shared" si="72"/>
        <v/>
      </c>
      <c r="Y107" s="56"/>
      <c r="Z107" s="57"/>
      <c r="AC107" s="37" t="e">
        <f>VLOOKUP($B107,食材マスタ!$A:$R,4,FALSE)</f>
        <v>#N/A</v>
      </c>
      <c r="AD107" s="37" t="e">
        <f>VLOOKUP($B107,食材マスタ!$A:$R,5,FALSE)</f>
        <v>#N/A</v>
      </c>
      <c r="AE107" s="37" t="e">
        <f>VLOOKUP($B107,食材マスタ!$A:$R,12,FALSE)</f>
        <v>#N/A</v>
      </c>
      <c r="AF107" s="37" t="e">
        <f>VLOOKUP($B107,食材マスタ!$A:$R,11,FALSE)</f>
        <v>#N/A</v>
      </c>
      <c r="AG107" s="37" t="e">
        <f>VLOOKUP($B107,食材マスタ!$A:$R,13,FALSE)</f>
        <v>#N/A</v>
      </c>
      <c r="AH107" s="37" t="e">
        <f>VLOOKUP($B107,食材マスタ!$A:$R,14,FALSE)</f>
        <v>#N/A</v>
      </c>
      <c r="AI107" s="37" t="e">
        <f>VLOOKUP($B107,食材マスタ!$A:$R,15,FALSE)</f>
        <v>#N/A</v>
      </c>
      <c r="AJ107" s="37" t="e">
        <f>VLOOKUP($B107,食材マスタ!$A:$R,16,FALSE)</f>
        <v>#N/A</v>
      </c>
      <c r="AK107" s="37" t="e">
        <f>VLOOKUP($B107,食材マスタ!$A:$R,17,FALSE)</f>
        <v>#N/A</v>
      </c>
      <c r="AL107" s="37" t="e">
        <f>VLOOKUP($B107,食材マスタ!$A:$R,18,FALSE)</f>
        <v>#N/A</v>
      </c>
    </row>
    <row r="108" spans="1:38" ht="14.25" customHeight="1" x14ac:dyDescent="0.3">
      <c r="A108" s="38"/>
      <c r="B108" s="39"/>
      <c r="C108" s="40"/>
      <c r="D108" s="41" t="str">
        <f t="shared" ref="D108" si="75">IF(B108="","",E108)</f>
        <v/>
      </c>
      <c r="E108" s="42" t="e">
        <f t="shared" ref="E108:E109" si="76">IF(AD108="","",AD108)</f>
        <v>#N/A</v>
      </c>
      <c r="F108" s="43" t="str">
        <f t="shared" ref="F108:F109" si="77">G108</f>
        <v/>
      </c>
      <c r="G108" s="29" t="str">
        <f t="shared" ref="G108:G109" si="78">IF(B108="","",J108/((100-K108)/100))</f>
        <v/>
      </c>
      <c r="H108" s="44" t="str">
        <f t="shared" ref="H108:H109" si="79">I108</f>
        <v/>
      </c>
      <c r="I108" s="45" t="str">
        <f t="shared" ref="I108:I109" si="80">IF(B108="","",ROUND(G108*AF108,1))</f>
        <v/>
      </c>
      <c r="J108" s="46"/>
      <c r="K108" s="37" t="str">
        <f t="shared" ref="K108:K109" si="81">IF(B108="","",L108)</f>
        <v/>
      </c>
      <c r="L108" s="42" t="e">
        <f t="shared" ref="L108:L109" si="82">AE108</f>
        <v>#N/A</v>
      </c>
      <c r="M108" s="47" t="str">
        <f t="shared" ref="M108:M109" si="83">N108</f>
        <v/>
      </c>
      <c r="N108" s="42" t="str">
        <f t="shared" ref="N108:N109" si="84">IF(B108="","",ROUND((J108*AG108)/100,0))</f>
        <v/>
      </c>
      <c r="O108" s="43" t="str">
        <f t="shared" ref="O108:O109" si="85">P108</f>
        <v/>
      </c>
      <c r="P108" s="45" t="str">
        <f t="shared" ref="P108:P109" si="86">IF(B108="","",ROUND((J108*AH108)/100,1))</f>
        <v/>
      </c>
      <c r="Q108" s="43" t="str">
        <f t="shared" ref="Q108:Q109" si="87">R108</f>
        <v/>
      </c>
      <c r="R108" s="45" t="str">
        <f t="shared" ref="R108:R109" si="88">IF(B108="","",ROUND((J108*AI108)/100,1))</f>
        <v/>
      </c>
      <c r="S108" s="43" t="str">
        <f t="shared" ref="S108:S109" si="89">T108</f>
        <v/>
      </c>
      <c r="T108" s="45" t="str">
        <f t="shared" ref="T108:T109" si="90">IF(B108="","",ROUND((J108*AJ108)/100,1))</f>
        <v/>
      </c>
      <c r="U108" s="43" t="str">
        <f t="shared" ref="U108:U109" si="91">V108</f>
        <v/>
      </c>
      <c r="V108" s="45" t="str">
        <f t="shared" ref="V108:V109" si="92">IF(B108="","",ROUND((J108*AK108)/100,1))</f>
        <v/>
      </c>
      <c r="W108" s="43" t="str">
        <f t="shared" ref="W108:W109" si="93">X108</f>
        <v/>
      </c>
      <c r="X108" s="42" t="str">
        <f t="shared" ref="X108:X109" si="94">IF(B108="","",ROUND((J108*AL108)/100,1))</f>
        <v/>
      </c>
      <c r="Y108" s="56"/>
      <c r="Z108" s="57"/>
      <c r="AC108" s="37" t="e">
        <f>VLOOKUP($B108,食材マスタ!$A:$R,4,FALSE)</f>
        <v>#N/A</v>
      </c>
      <c r="AD108" s="37" t="e">
        <f>VLOOKUP($B108,食材マスタ!$A:$R,5,FALSE)</f>
        <v>#N/A</v>
      </c>
      <c r="AE108" s="37" t="e">
        <f>VLOOKUP($B108,食材マスタ!$A:$R,12,FALSE)</f>
        <v>#N/A</v>
      </c>
      <c r="AF108" s="37" t="e">
        <f>VLOOKUP($B108,食材マスタ!$A:$R,11,FALSE)</f>
        <v>#N/A</v>
      </c>
      <c r="AG108" s="37" t="e">
        <f>VLOOKUP($B108,食材マスタ!$A:$R,13,FALSE)</f>
        <v>#N/A</v>
      </c>
      <c r="AH108" s="37" t="e">
        <f>VLOOKUP($B108,食材マスタ!$A:$R,14,FALSE)</f>
        <v>#N/A</v>
      </c>
      <c r="AI108" s="37" t="e">
        <f>VLOOKUP($B108,食材マスタ!$A:$R,15,FALSE)</f>
        <v>#N/A</v>
      </c>
      <c r="AJ108" s="37" t="e">
        <f>VLOOKUP($B108,食材マスタ!$A:$R,16,FALSE)</f>
        <v>#N/A</v>
      </c>
      <c r="AK108" s="37" t="e">
        <f>VLOOKUP($B108,食材マスタ!$A:$R,17,FALSE)</f>
        <v>#N/A</v>
      </c>
      <c r="AL108" s="37" t="e">
        <f>VLOOKUP($B108,食材マスタ!$A:$R,18,FALSE)</f>
        <v>#N/A</v>
      </c>
    </row>
    <row r="109" spans="1:38" ht="14.25" customHeight="1" x14ac:dyDescent="0.3">
      <c r="A109" s="38"/>
      <c r="B109" s="39"/>
      <c r="C109" s="40"/>
      <c r="D109" s="41"/>
      <c r="E109" s="42" t="e">
        <f t="shared" si="76"/>
        <v>#N/A</v>
      </c>
      <c r="F109" s="43" t="str">
        <f t="shared" si="77"/>
        <v/>
      </c>
      <c r="G109" s="29" t="str">
        <f t="shared" si="78"/>
        <v/>
      </c>
      <c r="H109" s="44" t="str">
        <f t="shared" si="79"/>
        <v/>
      </c>
      <c r="I109" s="45" t="str">
        <f t="shared" si="80"/>
        <v/>
      </c>
      <c r="J109" s="46"/>
      <c r="K109" s="37" t="str">
        <f t="shared" si="81"/>
        <v/>
      </c>
      <c r="L109" s="42" t="e">
        <f t="shared" si="82"/>
        <v>#N/A</v>
      </c>
      <c r="M109" s="47" t="str">
        <f t="shared" si="83"/>
        <v/>
      </c>
      <c r="N109" s="42" t="str">
        <f t="shared" si="84"/>
        <v/>
      </c>
      <c r="O109" s="43" t="str">
        <f t="shared" si="85"/>
        <v/>
      </c>
      <c r="P109" s="45" t="str">
        <f t="shared" si="86"/>
        <v/>
      </c>
      <c r="Q109" s="43" t="str">
        <f t="shared" si="87"/>
        <v/>
      </c>
      <c r="R109" s="45" t="str">
        <f t="shared" si="88"/>
        <v/>
      </c>
      <c r="S109" s="43" t="str">
        <f t="shared" si="89"/>
        <v/>
      </c>
      <c r="T109" s="45" t="str">
        <f t="shared" si="90"/>
        <v/>
      </c>
      <c r="U109" s="43" t="str">
        <f t="shared" si="91"/>
        <v/>
      </c>
      <c r="V109" s="45" t="str">
        <f t="shared" si="92"/>
        <v/>
      </c>
      <c r="W109" s="43" t="str">
        <f t="shared" si="93"/>
        <v/>
      </c>
      <c r="X109" s="42" t="str">
        <f t="shared" si="94"/>
        <v/>
      </c>
      <c r="Y109" s="56"/>
      <c r="Z109" s="57"/>
      <c r="AC109" s="37" t="e">
        <f>VLOOKUP($B109,食材マスタ!$A:$R,4,FALSE)</f>
        <v>#N/A</v>
      </c>
      <c r="AD109" s="37" t="e">
        <f>VLOOKUP($B109,食材マスタ!$A:$R,5,FALSE)</f>
        <v>#N/A</v>
      </c>
      <c r="AE109" s="37" t="e">
        <f>VLOOKUP($B109,食材マスタ!$A:$R,12,FALSE)</f>
        <v>#N/A</v>
      </c>
      <c r="AF109" s="37" t="e">
        <f>VLOOKUP($B109,食材マスタ!$A:$R,11,FALSE)</f>
        <v>#N/A</v>
      </c>
      <c r="AG109" s="37" t="e">
        <f>VLOOKUP($B109,食材マスタ!$A:$R,13,FALSE)</f>
        <v>#N/A</v>
      </c>
      <c r="AH109" s="37" t="e">
        <f>VLOOKUP($B109,食材マスタ!$A:$R,14,FALSE)</f>
        <v>#N/A</v>
      </c>
      <c r="AI109" s="37" t="e">
        <f>VLOOKUP($B109,食材マスタ!$A:$R,15,FALSE)</f>
        <v>#N/A</v>
      </c>
      <c r="AJ109" s="37" t="e">
        <f>VLOOKUP($B109,食材マスタ!$A:$R,16,FALSE)</f>
        <v>#N/A</v>
      </c>
      <c r="AK109" s="37" t="e">
        <f>VLOOKUP($B109,食材マスタ!$A:$R,17,FALSE)</f>
        <v>#N/A</v>
      </c>
      <c r="AL109" s="37" t="e">
        <f>VLOOKUP($B109,食材マスタ!$A:$R,18,FALSE)</f>
        <v>#N/A</v>
      </c>
    </row>
    <row r="110" spans="1:38" ht="14.25" customHeight="1" x14ac:dyDescent="0.3">
      <c r="A110" s="38"/>
      <c r="B110" s="39"/>
      <c r="C110" s="40"/>
      <c r="D110" s="41" t="str">
        <f t="shared" si="53"/>
        <v/>
      </c>
      <c r="E110" s="42" t="e">
        <f t="shared" si="54"/>
        <v>#N/A</v>
      </c>
      <c r="F110" s="43" t="str">
        <f t="shared" si="55"/>
        <v/>
      </c>
      <c r="G110" s="29" t="str">
        <f t="shared" si="56"/>
        <v/>
      </c>
      <c r="H110" s="44" t="str">
        <f t="shared" si="57"/>
        <v/>
      </c>
      <c r="I110" s="45" t="str">
        <f t="shared" si="58"/>
        <v/>
      </c>
      <c r="J110" s="46"/>
      <c r="K110" s="37" t="str">
        <f t="shared" si="74"/>
        <v/>
      </c>
      <c r="L110" s="42" t="e">
        <f t="shared" si="60"/>
        <v>#N/A</v>
      </c>
      <c r="M110" s="47" t="str">
        <f t="shared" si="61"/>
        <v/>
      </c>
      <c r="N110" s="42" t="str">
        <f t="shared" si="62"/>
        <v/>
      </c>
      <c r="O110" s="43" t="str">
        <f t="shared" si="63"/>
        <v/>
      </c>
      <c r="P110" s="45" t="str">
        <f t="shared" si="64"/>
        <v/>
      </c>
      <c r="Q110" s="43" t="str">
        <f t="shared" si="65"/>
        <v/>
      </c>
      <c r="R110" s="45" t="str">
        <f t="shared" si="66"/>
        <v/>
      </c>
      <c r="S110" s="43" t="str">
        <f t="shared" si="67"/>
        <v/>
      </c>
      <c r="T110" s="45" t="str">
        <f t="shared" si="68"/>
        <v/>
      </c>
      <c r="U110" s="43" t="str">
        <f t="shared" si="69"/>
        <v/>
      </c>
      <c r="V110" s="45" t="str">
        <f t="shared" si="70"/>
        <v/>
      </c>
      <c r="W110" s="43" t="str">
        <f t="shared" si="71"/>
        <v/>
      </c>
      <c r="X110" s="42" t="str">
        <f t="shared" si="72"/>
        <v/>
      </c>
      <c r="Y110" s="56"/>
      <c r="Z110" s="57"/>
      <c r="AC110" s="37" t="e">
        <f>VLOOKUP($B110,食材マスタ!$A:$R,4,FALSE)</f>
        <v>#N/A</v>
      </c>
      <c r="AD110" s="37" t="e">
        <f>VLOOKUP($B110,食材マスタ!$A:$R,5,FALSE)</f>
        <v>#N/A</v>
      </c>
      <c r="AE110" s="37" t="e">
        <f>VLOOKUP($B110,食材マスタ!$A:$R,12,FALSE)</f>
        <v>#N/A</v>
      </c>
      <c r="AF110" s="37" t="e">
        <f>VLOOKUP($B110,食材マスタ!$A:$R,11,FALSE)</f>
        <v>#N/A</v>
      </c>
      <c r="AG110" s="37" t="e">
        <f>VLOOKUP($B110,食材マスタ!$A:$R,13,FALSE)</f>
        <v>#N/A</v>
      </c>
      <c r="AH110" s="37" t="e">
        <f>VLOOKUP($B110,食材マスタ!$A:$R,14,FALSE)</f>
        <v>#N/A</v>
      </c>
      <c r="AI110" s="37" t="e">
        <f>VLOOKUP($B110,食材マスタ!$A:$R,15,FALSE)</f>
        <v>#N/A</v>
      </c>
      <c r="AJ110" s="37" t="e">
        <f>VLOOKUP($B110,食材マスタ!$A:$R,16,FALSE)</f>
        <v>#N/A</v>
      </c>
      <c r="AK110" s="37" t="e">
        <f>VLOOKUP($B110,食材マスタ!$A:$R,17,FALSE)</f>
        <v>#N/A</v>
      </c>
      <c r="AL110" s="37" t="e">
        <f>VLOOKUP($B110,食材マスタ!$A:$R,18,FALSE)</f>
        <v>#N/A</v>
      </c>
    </row>
    <row r="111" spans="1:38" ht="14.25" customHeight="1" x14ac:dyDescent="0.3">
      <c r="A111" s="38"/>
      <c r="B111" s="39"/>
      <c r="C111" s="40"/>
      <c r="D111" s="41" t="str">
        <f t="shared" si="53"/>
        <v/>
      </c>
      <c r="E111" s="42" t="e">
        <f t="shared" si="54"/>
        <v>#N/A</v>
      </c>
      <c r="F111" s="43" t="str">
        <f t="shared" si="55"/>
        <v/>
      </c>
      <c r="G111" s="29" t="str">
        <f t="shared" si="56"/>
        <v/>
      </c>
      <c r="H111" s="44" t="str">
        <f t="shared" si="57"/>
        <v/>
      </c>
      <c r="I111" s="45" t="str">
        <f t="shared" si="58"/>
        <v/>
      </c>
      <c r="J111" s="46"/>
      <c r="K111" s="37" t="str">
        <f t="shared" si="74"/>
        <v/>
      </c>
      <c r="L111" s="42" t="e">
        <f t="shared" si="60"/>
        <v>#N/A</v>
      </c>
      <c r="M111" s="47" t="str">
        <f t="shared" si="61"/>
        <v/>
      </c>
      <c r="N111" s="42" t="str">
        <f t="shared" si="62"/>
        <v/>
      </c>
      <c r="O111" s="43" t="str">
        <f t="shared" si="63"/>
        <v/>
      </c>
      <c r="P111" s="45" t="str">
        <f t="shared" si="64"/>
        <v/>
      </c>
      <c r="Q111" s="43" t="str">
        <f t="shared" si="65"/>
        <v/>
      </c>
      <c r="R111" s="45" t="str">
        <f t="shared" si="66"/>
        <v/>
      </c>
      <c r="S111" s="43" t="str">
        <f t="shared" si="67"/>
        <v/>
      </c>
      <c r="T111" s="45" t="str">
        <f t="shared" si="68"/>
        <v/>
      </c>
      <c r="U111" s="43" t="str">
        <f t="shared" si="69"/>
        <v/>
      </c>
      <c r="V111" s="45" t="str">
        <f t="shared" si="70"/>
        <v/>
      </c>
      <c r="W111" s="43" t="str">
        <f t="shared" si="71"/>
        <v/>
      </c>
      <c r="X111" s="42" t="str">
        <f t="shared" si="72"/>
        <v/>
      </c>
      <c r="Y111" s="56"/>
      <c r="Z111" s="57"/>
      <c r="AC111" s="37" t="e">
        <f>VLOOKUP($B111,食材マスタ!$A:$R,4,FALSE)</f>
        <v>#N/A</v>
      </c>
      <c r="AD111" s="37" t="e">
        <f>VLOOKUP($B111,食材マスタ!$A:$R,5,FALSE)</f>
        <v>#N/A</v>
      </c>
      <c r="AE111" s="37" t="e">
        <f>VLOOKUP($B111,食材マスタ!$A:$R,12,FALSE)</f>
        <v>#N/A</v>
      </c>
      <c r="AF111" s="37" t="e">
        <f>VLOOKUP($B111,食材マスタ!$A:$R,11,FALSE)</f>
        <v>#N/A</v>
      </c>
      <c r="AG111" s="37" t="e">
        <f>VLOOKUP($B111,食材マスタ!$A:$R,13,FALSE)</f>
        <v>#N/A</v>
      </c>
      <c r="AH111" s="37" t="e">
        <f>VLOOKUP($B111,食材マスタ!$A:$R,14,FALSE)</f>
        <v>#N/A</v>
      </c>
      <c r="AI111" s="37" t="e">
        <f>VLOOKUP($B111,食材マスタ!$A:$R,15,FALSE)</f>
        <v>#N/A</v>
      </c>
      <c r="AJ111" s="37" t="e">
        <f>VLOOKUP($B111,食材マスタ!$A:$R,16,FALSE)</f>
        <v>#N/A</v>
      </c>
      <c r="AK111" s="37" t="e">
        <f>VLOOKUP($B111,食材マスタ!$A:$R,17,FALSE)</f>
        <v>#N/A</v>
      </c>
      <c r="AL111" s="37" t="e">
        <f>VLOOKUP($B111,食材マスタ!$A:$R,18,FALSE)</f>
        <v>#N/A</v>
      </c>
    </row>
    <row r="112" spans="1:38" ht="14.25" customHeight="1" x14ac:dyDescent="0.3">
      <c r="A112" s="38"/>
      <c r="B112" s="39"/>
      <c r="C112" s="40"/>
      <c r="D112" s="41" t="str">
        <f t="shared" si="53"/>
        <v/>
      </c>
      <c r="E112" s="42" t="e">
        <f t="shared" si="54"/>
        <v>#N/A</v>
      </c>
      <c r="F112" s="43" t="str">
        <f t="shared" si="55"/>
        <v/>
      </c>
      <c r="G112" s="29" t="str">
        <f t="shared" si="56"/>
        <v/>
      </c>
      <c r="H112" s="44" t="str">
        <f t="shared" si="57"/>
        <v/>
      </c>
      <c r="I112" s="45" t="str">
        <f t="shared" si="58"/>
        <v/>
      </c>
      <c r="J112" s="46"/>
      <c r="K112" s="37" t="str">
        <f t="shared" si="74"/>
        <v/>
      </c>
      <c r="L112" s="42" t="e">
        <f t="shared" si="60"/>
        <v>#N/A</v>
      </c>
      <c r="M112" s="47" t="str">
        <f t="shared" si="61"/>
        <v/>
      </c>
      <c r="N112" s="42" t="str">
        <f t="shared" si="62"/>
        <v/>
      </c>
      <c r="O112" s="43" t="str">
        <f t="shared" si="63"/>
        <v/>
      </c>
      <c r="P112" s="45" t="str">
        <f t="shared" si="64"/>
        <v/>
      </c>
      <c r="Q112" s="43" t="str">
        <f t="shared" si="65"/>
        <v/>
      </c>
      <c r="R112" s="45" t="str">
        <f t="shared" si="66"/>
        <v/>
      </c>
      <c r="S112" s="43" t="str">
        <f t="shared" si="67"/>
        <v/>
      </c>
      <c r="T112" s="45" t="str">
        <f t="shared" si="68"/>
        <v/>
      </c>
      <c r="U112" s="43" t="str">
        <f t="shared" si="69"/>
        <v/>
      </c>
      <c r="V112" s="45" t="str">
        <f t="shared" si="70"/>
        <v/>
      </c>
      <c r="W112" s="43" t="str">
        <f t="shared" si="71"/>
        <v/>
      </c>
      <c r="X112" s="42" t="str">
        <f t="shared" si="72"/>
        <v/>
      </c>
      <c r="Y112" s="56"/>
      <c r="Z112" s="57"/>
      <c r="AC112" s="37" t="e">
        <f>VLOOKUP($B112,食材マスタ!$A:$R,4,FALSE)</f>
        <v>#N/A</v>
      </c>
      <c r="AD112" s="37" t="e">
        <f>VLOOKUP($B112,食材マスタ!$A:$R,5,FALSE)</f>
        <v>#N/A</v>
      </c>
      <c r="AE112" s="37" t="e">
        <f>VLOOKUP($B112,食材マスタ!$A:$R,12,FALSE)</f>
        <v>#N/A</v>
      </c>
      <c r="AF112" s="37" t="e">
        <f>VLOOKUP($B112,食材マスタ!$A:$R,11,FALSE)</f>
        <v>#N/A</v>
      </c>
      <c r="AG112" s="37" t="e">
        <f>VLOOKUP($B112,食材マスタ!$A:$R,13,FALSE)</f>
        <v>#N/A</v>
      </c>
      <c r="AH112" s="37" t="e">
        <f>VLOOKUP($B112,食材マスタ!$A:$R,14,FALSE)</f>
        <v>#N/A</v>
      </c>
      <c r="AI112" s="37" t="e">
        <f>VLOOKUP($B112,食材マスタ!$A:$R,15,FALSE)</f>
        <v>#N/A</v>
      </c>
      <c r="AJ112" s="37" t="e">
        <f>VLOOKUP($B112,食材マスタ!$A:$R,16,FALSE)</f>
        <v>#N/A</v>
      </c>
      <c r="AK112" s="37" t="e">
        <f>VLOOKUP($B112,食材マスタ!$A:$R,17,FALSE)</f>
        <v>#N/A</v>
      </c>
      <c r="AL112" s="37" t="e">
        <f>VLOOKUP($B112,食材マスタ!$A:$R,18,FALSE)</f>
        <v>#N/A</v>
      </c>
    </row>
    <row r="113" spans="1:38" ht="14.25" customHeight="1" x14ac:dyDescent="0.3">
      <c r="A113" s="38"/>
      <c r="B113" s="39"/>
      <c r="C113" s="40"/>
      <c r="D113" s="41" t="str">
        <f t="shared" si="53"/>
        <v/>
      </c>
      <c r="E113" s="42" t="e">
        <f t="shared" si="54"/>
        <v>#N/A</v>
      </c>
      <c r="F113" s="43" t="str">
        <f t="shared" si="55"/>
        <v/>
      </c>
      <c r="G113" s="29" t="str">
        <f t="shared" si="56"/>
        <v/>
      </c>
      <c r="H113" s="44" t="str">
        <f t="shared" si="57"/>
        <v/>
      </c>
      <c r="I113" s="45" t="str">
        <f t="shared" si="58"/>
        <v/>
      </c>
      <c r="J113" s="46"/>
      <c r="K113" s="37" t="str">
        <f t="shared" si="74"/>
        <v/>
      </c>
      <c r="L113" s="42" t="e">
        <f t="shared" si="60"/>
        <v>#N/A</v>
      </c>
      <c r="M113" s="47" t="str">
        <f t="shared" si="61"/>
        <v/>
      </c>
      <c r="N113" s="42" t="str">
        <f t="shared" si="62"/>
        <v/>
      </c>
      <c r="O113" s="43" t="str">
        <f t="shared" si="63"/>
        <v/>
      </c>
      <c r="P113" s="45" t="str">
        <f t="shared" si="64"/>
        <v/>
      </c>
      <c r="Q113" s="43" t="str">
        <f t="shared" si="65"/>
        <v/>
      </c>
      <c r="R113" s="45" t="str">
        <f t="shared" si="66"/>
        <v/>
      </c>
      <c r="S113" s="43" t="str">
        <f t="shared" si="67"/>
        <v/>
      </c>
      <c r="T113" s="45" t="str">
        <f t="shared" si="68"/>
        <v/>
      </c>
      <c r="U113" s="43" t="str">
        <f t="shared" si="69"/>
        <v/>
      </c>
      <c r="V113" s="45" t="str">
        <f t="shared" si="70"/>
        <v/>
      </c>
      <c r="W113" s="43" t="str">
        <f t="shared" si="71"/>
        <v/>
      </c>
      <c r="X113" s="42" t="str">
        <f t="shared" si="72"/>
        <v/>
      </c>
      <c r="Y113" s="56"/>
      <c r="Z113" s="57"/>
      <c r="AC113" s="37" t="e">
        <f>VLOOKUP($B113,食材マスタ!$A:$R,4,FALSE)</f>
        <v>#N/A</v>
      </c>
      <c r="AD113" s="37" t="e">
        <f>VLOOKUP($B113,食材マスタ!$A:$R,5,FALSE)</f>
        <v>#N/A</v>
      </c>
      <c r="AE113" s="37" t="e">
        <f>VLOOKUP($B113,食材マスタ!$A:$R,12,FALSE)</f>
        <v>#N/A</v>
      </c>
      <c r="AF113" s="37" t="e">
        <f>VLOOKUP($B113,食材マスタ!$A:$R,11,FALSE)</f>
        <v>#N/A</v>
      </c>
      <c r="AG113" s="37" t="e">
        <f>VLOOKUP($B113,食材マスタ!$A:$R,13,FALSE)</f>
        <v>#N/A</v>
      </c>
      <c r="AH113" s="37" t="e">
        <f>VLOOKUP($B113,食材マスタ!$A:$R,14,FALSE)</f>
        <v>#N/A</v>
      </c>
      <c r="AI113" s="37" t="e">
        <f>VLOOKUP($B113,食材マスタ!$A:$R,15,FALSE)</f>
        <v>#N/A</v>
      </c>
      <c r="AJ113" s="37" t="e">
        <f>VLOOKUP($B113,食材マスタ!$A:$R,16,FALSE)</f>
        <v>#N/A</v>
      </c>
      <c r="AK113" s="37" t="e">
        <f>VLOOKUP($B113,食材マスタ!$A:$R,17,FALSE)</f>
        <v>#N/A</v>
      </c>
      <c r="AL113" s="37" t="e">
        <f>VLOOKUP($B113,食材マスタ!$A:$R,18,FALSE)</f>
        <v>#N/A</v>
      </c>
    </row>
    <row r="114" spans="1:38" ht="14.25" customHeight="1" x14ac:dyDescent="0.3">
      <c r="A114" s="38"/>
      <c r="B114" s="39"/>
      <c r="C114" s="40"/>
      <c r="D114" s="41" t="str">
        <f t="shared" si="53"/>
        <v/>
      </c>
      <c r="E114" s="42" t="e">
        <f t="shared" si="54"/>
        <v>#N/A</v>
      </c>
      <c r="F114" s="43" t="str">
        <f t="shared" si="55"/>
        <v/>
      </c>
      <c r="G114" s="29" t="str">
        <f t="shared" si="56"/>
        <v/>
      </c>
      <c r="H114" s="44" t="str">
        <f t="shared" si="57"/>
        <v/>
      </c>
      <c r="I114" s="45" t="str">
        <f t="shared" si="58"/>
        <v/>
      </c>
      <c r="J114" s="46"/>
      <c r="K114" s="37" t="str">
        <f t="shared" si="74"/>
        <v/>
      </c>
      <c r="L114" s="42" t="e">
        <f t="shared" si="60"/>
        <v>#N/A</v>
      </c>
      <c r="M114" s="47" t="str">
        <f t="shared" si="61"/>
        <v/>
      </c>
      <c r="N114" s="42" t="str">
        <f t="shared" si="62"/>
        <v/>
      </c>
      <c r="O114" s="43" t="str">
        <f t="shared" si="63"/>
        <v/>
      </c>
      <c r="P114" s="45" t="str">
        <f t="shared" si="64"/>
        <v/>
      </c>
      <c r="Q114" s="43" t="str">
        <f t="shared" si="65"/>
        <v/>
      </c>
      <c r="R114" s="45" t="str">
        <f t="shared" si="66"/>
        <v/>
      </c>
      <c r="S114" s="43" t="str">
        <f t="shared" si="67"/>
        <v/>
      </c>
      <c r="T114" s="45" t="str">
        <f t="shared" si="68"/>
        <v/>
      </c>
      <c r="U114" s="43" t="str">
        <f t="shared" si="69"/>
        <v/>
      </c>
      <c r="V114" s="45" t="str">
        <f t="shared" si="70"/>
        <v/>
      </c>
      <c r="W114" s="43" t="str">
        <f t="shared" si="71"/>
        <v/>
      </c>
      <c r="X114" s="42" t="str">
        <f t="shared" si="72"/>
        <v/>
      </c>
      <c r="Y114" s="56"/>
      <c r="Z114" s="57"/>
      <c r="AC114" s="37" t="e">
        <f>VLOOKUP($B114,食材マスタ!$A:$R,4,FALSE)</f>
        <v>#N/A</v>
      </c>
      <c r="AD114" s="37" t="e">
        <f>VLOOKUP($B114,食材マスタ!$A:$R,5,FALSE)</f>
        <v>#N/A</v>
      </c>
      <c r="AE114" s="37" t="e">
        <f>VLOOKUP($B114,食材マスタ!$A:$R,12,FALSE)</f>
        <v>#N/A</v>
      </c>
      <c r="AF114" s="37" t="e">
        <f>VLOOKUP($B114,食材マスタ!$A:$R,11,FALSE)</f>
        <v>#N/A</v>
      </c>
      <c r="AG114" s="37" t="e">
        <f>VLOOKUP($B114,食材マスタ!$A:$R,13,FALSE)</f>
        <v>#N/A</v>
      </c>
      <c r="AH114" s="37" t="e">
        <f>VLOOKUP($B114,食材マスタ!$A:$R,14,FALSE)</f>
        <v>#N/A</v>
      </c>
      <c r="AI114" s="37" t="e">
        <f>VLOOKUP($B114,食材マスタ!$A:$R,15,FALSE)</f>
        <v>#N/A</v>
      </c>
      <c r="AJ114" s="37" t="e">
        <f>VLOOKUP($B114,食材マスタ!$A:$R,16,FALSE)</f>
        <v>#N/A</v>
      </c>
      <c r="AK114" s="37" t="e">
        <f>VLOOKUP($B114,食材マスタ!$A:$R,17,FALSE)</f>
        <v>#N/A</v>
      </c>
      <c r="AL114" s="37" t="e">
        <f>VLOOKUP($B114,食材マスタ!$A:$R,18,FALSE)</f>
        <v>#N/A</v>
      </c>
    </row>
    <row r="115" spans="1:38" ht="14.25" customHeight="1" x14ac:dyDescent="0.3">
      <c r="A115" s="38"/>
      <c r="B115" s="39"/>
      <c r="C115" s="40"/>
      <c r="D115" s="41" t="str">
        <f t="shared" si="53"/>
        <v/>
      </c>
      <c r="E115" s="42" t="e">
        <f t="shared" si="54"/>
        <v>#N/A</v>
      </c>
      <c r="F115" s="43" t="str">
        <f t="shared" si="55"/>
        <v/>
      </c>
      <c r="G115" s="29" t="str">
        <f t="shared" si="56"/>
        <v/>
      </c>
      <c r="H115" s="44" t="str">
        <f t="shared" si="57"/>
        <v/>
      </c>
      <c r="I115" s="45" t="str">
        <f t="shared" si="58"/>
        <v/>
      </c>
      <c r="J115" s="46"/>
      <c r="K115" s="37" t="str">
        <f t="shared" si="74"/>
        <v/>
      </c>
      <c r="L115" s="42" t="e">
        <f t="shared" si="60"/>
        <v>#N/A</v>
      </c>
      <c r="M115" s="47" t="str">
        <f t="shared" si="61"/>
        <v/>
      </c>
      <c r="N115" s="42" t="str">
        <f t="shared" si="62"/>
        <v/>
      </c>
      <c r="O115" s="43" t="str">
        <f t="shared" si="63"/>
        <v/>
      </c>
      <c r="P115" s="45" t="str">
        <f t="shared" si="64"/>
        <v/>
      </c>
      <c r="Q115" s="43" t="str">
        <f t="shared" si="65"/>
        <v/>
      </c>
      <c r="R115" s="45" t="str">
        <f t="shared" si="66"/>
        <v/>
      </c>
      <c r="S115" s="43" t="str">
        <f t="shared" si="67"/>
        <v/>
      </c>
      <c r="T115" s="45" t="str">
        <f t="shared" si="68"/>
        <v/>
      </c>
      <c r="U115" s="43" t="str">
        <f t="shared" si="69"/>
        <v/>
      </c>
      <c r="V115" s="45" t="str">
        <f t="shared" si="70"/>
        <v/>
      </c>
      <c r="W115" s="43" t="str">
        <f t="shared" si="71"/>
        <v/>
      </c>
      <c r="X115" s="42" t="str">
        <f t="shared" si="72"/>
        <v/>
      </c>
      <c r="Y115" s="56"/>
      <c r="Z115" s="57"/>
      <c r="AC115" s="37" t="e">
        <f>VLOOKUP($B115,食材マスタ!$A:$R,4,FALSE)</f>
        <v>#N/A</v>
      </c>
      <c r="AD115" s="37" t="e">
        <f>VLOOKUP($B115,食材マスタ!$A:$R,5,FALSE)</f>
        <v>#N/A</v>
      </c>
      <c r="AE115" s="37" t="e">
        <f>VLOOKUP($B115,食材マスタ!$A:$R,12,FALSE)</f>
        <v>#N/A</v>
      </c>
      <c r="AF115" s="37" t="e">
        <f>VLOOKUP($B115,食材マスタ!$A:$R,11,FALSE)</f>
        <v>#N/A</v>
      </c>
      <c r="AG115" s="37" t="e">
        <f>VLOOKUP($B115,食材マスタ!$A:$R,13,FALSE)</f>
        <v>#N/A</v>
      </c>
      <c r="AH115" s="37" t="e">
        <f>VLOOKUP($B115,食材マスタ!$A:$R,14,FALSE)</f>
        <v>#N/A</v>
      </c>
      <c r="AI115" s="37" t="e">
        <f>VLOOKUP($B115,食材マスタ!$A:$R,15,FALSE)</f>
        <v>#N/A</v>
      </c>
      <c r="AJ115" s="37" t="e">
        <f>VLOOKUP($B115,食材マスタ!$A:$R,16,FALSE)</f>
        <v>#N/A</v>
      </c>
      <c r="AK115" s="37" t="e">
        <f>VLOOKUP($B115,食材マスタ!$A:$R,17,FALSE)</f>
        <v>#N/A</v>
      </c>
      <c r="AL115" s="37" t="e">
        <f>VLOOKUP($B115,食材マスタ!$A:$R,18,FALSE)</f>
        <v>#N/A</v>
      </c>
    </row>
    <row r="116" spans="1:38" ht="14.25" customHeight="1" x14ac:dyDescent="0.3">
      <c r="A116" s="38"/>
      <c r="B116" s="39"/>
      <c r="C116" s="40"/>
      <c r="D116" s="41" t="str">
        <f t="shared" si="53"/>
        <v/>
      </c>
      <c r="E116" s="42" t="e">
        <f t="shared" si="54"/>
        <v>#N/A</v>
      </c>
      <c r="F116" s="43" t="str">
        <f t="shared" si="55"/>
        <v/>
      </c>
      <c r="G116" s="29" t="str">
        <f t="shared" si="56"/>
        <v/>
      </c>
      <c r="H116" s="44" t="str">
        <f t="shared" si="57"/>
        <v/>
      </c>
      <c r="I116" s="45" t="str">
        <f t="shared" si="58"/>
        <v/>
      </c>
      <c r="J116" s="46"/>
      <c r="K116" s="37" t="str">
        <f t="shared" si="74"/>
        <v/>
      </c>
      <c r="L116" s="42" t="e">
        <f t="shared" si="60"/>
        <v>#N/A</v>
      </c>
      <c r="M116" s="47" t="str">
        <f t="shared" si="61"/>
        <v/>
      </c>
      <c r="N116" s="42" t="str">
        <f t="shared" si="62"/>
        <v/>
      </c>
      <c r="O116" s="43" t="str">
        <f t="shared" si="63"/>
        <v/>
      </c>
      <c r="P116" s="45" t="str">
        <f t="shared" si="64"/>
        <v/>
      </c>
      <c r="Q116" s="43" t="str">
        <f t="shared" si="65"/>
        <v/>
      </c>
      <c r="R116" s="45" t="str">
        <f t="shared" si="66"/>
        <v/>
      </c>
      <c r="S116" s="43" t="str">
        <f t="shared" si="67"/>
        <v/>
      </c>
      <c r="T116" s="45" t="str">
        <f t="shared" si="68"/>
        <v/>
      </c>
      <c r="U116" s="43" t="str">
        <f t="shared" si="69"/>
        <v/>
      </c>
      <c r="V116" s="45" t="str">
        <f t="shared" si="70"/>
        <v/>
      </c>
      <c r="W116" s="43" t="str">
        <f t="shared" si="71"/>
        <v/>
      </c>
      <c r="X116" s="42" t="str">
        <f t="shared" si="72"/>
        <v/>
      </c>
      <c r="Y116" s="56"/>
      <c r="Z116" s="57"/>
      <c r="AC116" s="37" t="e">
        <f>VLOOKUP($B116,食材マスタ!$A:$R,4,FALSE)</f>
        <v>#N/A</v>
      </c>
      <c r="AD116" s="37" t="e">
        <f>VLOOKUP($B116,食材マスタ!$A:$R,5,FALSE)</f>
        <v>#N/A</v>
      </c>
      <c r="AE116" s="37" t="e">
        <f>VLOOKUP($B116,食材マスタ!$A:$R,12,FALSE)</f>
        <v>#N/A</v>
      </c>
      <c r="AF116" s="37" t="e">
        <f>VLOOKUP($B116,食材マスタ!$A:$R,11,FALSE)</f>
        <v>#N/A</v>
      </c>
      <c r="AG116" s="37" t="e">
        <f>VLOOKUP($B116,食材マスタ!$A:$R,13,FALSE)</f>
        <v>#N/A</v>
      </c>
      <c r="AH116" s="37" t="e">
        <f>VLOOKUP($B116,食材マスタ!$A:$R,14,FALSE)</f>
        <v>#N/A</v>
      </c>
      <c r="AI116" s="37" t="e">
        <f>VLOOKUP($B116,食材マスタ!$A:$R,15,FALSE)</f>
        <v>#N/A</v>
      </c>
      <c r="AJ116" s="37" t="e">
        <f>VLOOKUP($B116,食材マスタ!$A:$R,16,FALSE)</f>
        <v>#N/A</v>
      </c>
      <c r="AK116" s="37" t="e">
        <f>VLOOKUP($B116,食材マスタ!$A:$R,17,FALSE)</f>
        <v>#N/A</v>
      </c>
      <c r="AL116" s="37" t="e">
        <f>VLOOKUP($B116,食材マスタ!$A:$R,18,FALSE)</f>
        <v>#N/A</v>
      </c>
    </row>
    <row r="117" spans="1:38" ht="14.25" customHeight="1" x14ac:dyDescent="0.3">
      <c r="A117" s="38"/>
      <c r="B117" s="39"/>
      <c r="C117" s="40"/>
      <c r="D117" s="41" t="str">
        <f t="shared" si="53"/>
        <v/>
      </c>
      <c r="E117" s="42" t="e">
        <f t="shared" si="54"/>
        <v>#N/A</v>
      </c>
      <c r="F117" s="43" t="str">
        <f t="shared" si="55"/>
        <v/>
      </c>
      <c r="G117" s="29" t="str">
        <f t="shared" si="56"/>
        <v/>
      </c>
      <c r="H117" s="44" t="str">
        <f t="shared" si="57"/>
        <v/>
      </c>
      <c r="I117" s="45" t="str">
        <f t="shared" si="58"/>
        <v/>
      </c>
      <c r="J117" s="46"/>
      <c r="K117" s="37" t="str">
        <f t="shared" si="74"/>
        <v/>
      </c>
      <c r="L117" s="42" t="e">
        <f t="shared" si="60"/>
        <v>#N/A</v>
      </c>
      <c r="M117" s="47" t="str">
        <f t="shared" si="61"/>
        <v/>
      </c>
      <c r="N117" s="42" t="str">
        <f t="shared" si="62"/>
        <v/>
      </c>
      <c r="O117" s="43" t="str">
        <f t="shared" si="63"/>
        <v/>
      </c>
      <c r="P117" s="45" t="str">
        <f t="shared" si="64"/>
        <v/>
      </c>
      <c r="Q117" s="43" t="str">
        <f t="shared" si="65"/>
        <v/>
      </c>
      <c r="R117" s="45" t="str">
        <f t="shared" si="66"/>
        <v/>
      </c>
      <c r="S117" s="43" t="str">
        <f t="shared" si="67"/>
        <v/>
      </c>
      <c r="T117" s="45" t="str">
        <f t="shared" si="68"/>
        <v/>
      </c>
      <c r="U117" s="43" t="str">
        <f t="shared" si="69"/>
        <v/>
      </c>
      <c r="V117" s="45" t="str">
        <f t="shared" si="70"/>
        <v/>
      </c>
      <c r="W117" s="43" t="str">
        <f t="shared" si="71"/>
        <v/>
      </c>
      <c r="X117" s="42" t="str">
        <f t="shared" si="72"/>
        <v/>
      </c>
      <c r="Y117" s="56"/>
      <c r="Z117" s="57"/>
      <c r="AC117" s="37" t="e">
        <f>VLOOKUP($B117,食材マスタ!$A:$R,4,FALSE)</f>
        <v>#N/A</v>
      </c>
      <c r="AD117" s="37" t="e">
        <f>VLOOKUP($B117,食材マスタ!$A:$R,5,FALSE)</f>
        <v>#N/A</v>
      </c>
      <c r="AE117" s="37" t="e">
        <f>VLOOKUP($B117,食材マスタ!$A:$R,12,FALSE)</f>
        <v>#N/A</v>
      </c>
      <c r="AF117" s="37" t="e">
        <f>VLOOKUP($B117,食材マスタ!$A:$R,11,FALSE)</f>
        <v>#N/A</v>
      </c>
      <c r="AG117" s="37" t="e">
        <f>VLOOKUP($B117,食材マスタ!$A:$R,13,FALSE)</f>
        <v>#N/A</v>
      </c>
      <c r="AH117" s="37" t="e">
        <f>VLOOKUP($B117,食材マスタ!$A:$R,14,FALSE)</f>
        <v>#N/A</v>
      </c>
      <c r="AI117" s="37" t="e">
        <f>VLOOKUP($B117,食材マスタ!$A:$R,15,FALSE)</f>
        <v>#N/A</v>
      </c>
      <c r="AJ117" s="37" t="e">
        <f>VLOOKUP($B117,食材マスタ!$A:$R,16,FALSE)</f>
        <v>#N/A</v>
      </c>
      <c r="AK117" s="37" t="e">
        <f>VLOOKUP($B117,食材マスタ!$A:$R,17,FALSE)</f>
        <v>#N/A</v>
      </c>
      <c r="AL117" s="37" t="e">
        <f>VLOOKUP($B117,食材マスタ!$A:$R,18,FALSE)</f>
        <v>#N/A</v>
      </c>
    </row>
    <row r="118" spans="1:38" ht="14.25" customHeight="1" thickBot="1" x14ac:dyDescent="0.35">
      <c r="A118" s="38"/>
      <c r="B118" s="39"/>
      <c r="C118" s="40"/>
      <c r="D118" s="41" t="str">
        <f t="shared" si="53"/>
        <v/>
      </c>
      <c r="E118" s="42" t="e">
        <f t="shared" si="54"/>
        <v>#N/A</v>
      </c>
      <c r="F118" s="43" t="str">
        <f t="shared" si="55"/>
        <v/>
      </c>
      <c r="G118" s="29" t="str">
        <f t="shared" si="56"/>
        <v/>
      </c>
      <c r="H118" s="44" t="str">
        <f t="shared" si="57"/>
        <v/>
      </c>
      <c r="I118" s="45" t="str">
        <f t="shared" si="58"/>
        <v/>
      </c>
      <c r="J118" s="46"/>
      <c r="K118" s="37" t="str">
        <f>IF(B118="","",L118)</f>
        <v/>
      </c>
      <c r="L118" s="42" t="e">
        <f t="shared" si="60"/>
        <v>#N/A</v>
      </c>
      <c r="M118" s="47" t="str">
        <f t="shared" si="61"/>
        <v/>
      </c>
      <c r="N118" s="42" t="str">
        <f t="shared" si="62"/>
        <v/>
      </c>
      <c r="O118" s="43" t="str">
        <f t="shared" si="63"/>
        <v/>
      </c>
      <c r="P118" s="45" t="str">
        <f t="shared" si="64"/>
        <v/>
      </c>
      <c r="Q118" s="43" t="str">
        <f t="shared" si="65"/>
        <v/>
      </c>
      <c r="R118" s="45" t="str">
        <f t="shared" si="66"/>
        <v/>
      </c>
      <c r="S118" s="43" t="str">
        <f t="shared" si="67"/>
        <v/>
      </c>
      <c r="T118" s="45" t="str">
        <f t="shared" si="68"/>
        <v/>
      </c>
      <c r="U118" s="43" t="str">
        <f t="shared" si="69"/>
        <v/>
      </c>
      <c r="V118" s="45" t="str">
        <f t="shared" si="70"/>
        <v/>
      </c>
      <c r="W118" s="43" t="str">
        <f t="shared" si="71"/>
        <v/>
      </c>
      <c r="X118" s="42" t="str">
        <f t="shared" si="72"/>
        <v/>
      </c>
      <c r="Y118" s="88"/>
      <c r="Z118" s="89"/>
      <c r="AC118" s="37" t="e">
        <f>VLOOKUP($B118,食材マスタ!$A:$R,4,FALSE)</f>
        <v>#N/A</v>
      </c>
      <c r="AD118" s="37" t="e">
        <f>VLOOKUP($B118,食材マスタ!$A:$R,5,FALSE)</f>
        <v>#N/A</v>
      </c>
      <c r="AE118" s="37" t="e">
        <f>VLOOKUP($B118,食材マスタ!$A:$R,12,FALSE)</f>
        <v>#N/A</v>
      </c>
      <c r="AF118" s="37" t="e">
        <f>VLOOKUP($B118,食材マスタ!$A:$R,11,FALSE)</f>
        <v>#N/A</v>
      </c>
      <c r="AG118" s="37" t="e">
        <f>VLOOKUP($B118,食材マスタ!$A:$R,13,FALSE)</f>
        <v>#N/A</v>
      </c>
      <c r="AH118" s="37" t="e">
        <f>VLOOKUP($B118,食材マスタ!$A:$R,14,FALSE)</f>
        <v>#N/A</v>
      </c>
      <c r="AI118" s="37" t="e">
        <f>VLOOKUP($B118,食材マスタ!$A:$R,15,FALSE)</f>
        <v>#N/A</v>
      </c>
      <c r="AJ118" s="37" t="e">
        <f>VLOOKUP($B118,食材マスタ!$A:$R,16,FALSE)</f>
        <v>#N/A</v>
      </c>
      <c r="AK118" s="37" t="e">
        <f>VLOOKUP($B118,食材マスタ!$A:$R,17,FALSE)</f>
        <v>#N/A</v>
      </c>
      <c r="AL118" s="37" t="e">
        <f>VLOOKUP($B118,食材マスタ!$A:$R,18,FALSE)</f>
        <v>#N/A</v>
      </c>
    </row>
    <row r="119" spans="1:38" s="151" customFormat="1" ht="14.25" customHeight="1" thickBot="1" x14ac:dyDescent="0.35">
      <c r="A119" s="143" t="s">
        <v>13</v>
      </c>
      <c r="B119" s="144"/>
      <c r="C119" s="145"/>
      <c r="D119" s="146"/>
      <c r="E119" s="146"/>
      <c r="F119" s="146"/>
      <c r="G119" s="146"/>
      <c r="H119" s="147">
        <f>SUM(H8:H118)</f>
        <v>0</v>
      </c>
      <c r="I119" s="148"/>
      <c r="J119" s="148"/>
      <c r="K119" s="148"/>
      <c r="L119" s="148"/>
      <c r="M119" s="149">
        <f>SUM(M8:M118)</f>
        <v>0</v>
      </c>
      <c r="N119" s="148">
        <f t="shared" ref="N119:X119" si="95">SUM(N8:N118)</f>
        <v>0</v>
      </c>
      <c r="O119" s="148">
        <f t="shared" si="95"/>
        <v>0</v>
      </c>
      <c r="P119" s="148">
        <f t="shared" si="95"/>
        <v>0</v>
      </c>
      <c r="Q119" s="148">
        <f t="shared" si="95"/>
        <v>0</v>
      </c>
      <c r="R119" s="148">
        <f t="shared" si="95"/>
        <v>0</v>
      </c>
      <c r="S119" s="148">
        <f t="shared" si="95"/>
        <v>0</v>
      </c>
      <c r="T119" s="148">
        <f t="shared" si="95"/>
        <v>0</v>
      </c>
      <c r="U119" s="148">
        <f t="shared" si="95"/>
        <v>0</v>
      </c>
      <c r="V119" s="148">
        <f t="shared" si="95"/>
        <v>0</v>
      </c>
      <c r="W119" s="148">
        <f t="shared" si="95"/>
        <v>0</v>
      </c>
      <c r="X119" s="148">
        <f t="shared" si="95"/>
        <v>0</v>
      </c>
      <c r="Y119" s="148"/>
      <c r="Z119" s="150"/>
      <c r="AC119" s="37" t="e">
        <f>VLOOKUP($B119,食材マスタ!$A:$R,4,FALSE)</f>
        <v>#N/A</v>
      </c>
      <c r="AD119" s="37" t="e">
        <f>VLOOKUP($B119,食材マスタ!$A:$R,5,FALSE)</f>
        <v>#N/A</v>
      </c>
      <c r="AE119" s="37" t="e">
        <f>VLOOKUP($B119,食材マスタ!$A:$R,12,FALSE)</f>
        <v>#N/A</v>
      </c>
      <c r="AF119" s="37" t="e">
        <f>VLOOKUP($B119,食材マスタ!$A:$R,11,FALSE)</f>
        <v>#N/A</v>
      </c>
      <c r="AG119" s="37" t="e">
        <f>VLOOKUP($B119,食材マスタ!$A:$R,13,FALSE)</f>
        <v>#N/A</v>
      </c>
      <c r="AH119" s="37" t="e">
        <f>VLOOKUP($B119,食材マスタ!$A:$R,14,FALSE)</f>
        <v>#N/A</v>
      </c>
      <c r="AI119" s="37" t="e">
        <f>VLOOKUP($B119,食材マスタ!$A:$R,15,FALSE)</f>
        <v>#N/A</v>
      </c>
      <c r="AJ119" s="37" t="e">
        <f>VLOOKUP($B119,食材マスタ!$A:$R,16,FALSE)</f>
        <v>#N/A</v>
      </c>
      <c r="AK119" s="37" t="e">
        <f>VLOOKUP($B119,食材マスタ!$A:$R,17,FALSE)</f>
        <v>#N/A</v>
      </c>
      <c r="AL119" s="37" t="e">
        <f>VLOOKUP($B119,食材マスタ!$A:$R,18,FALSE)</f>
        <v>#N/A</v>
      </c>
    </row>
    <row r="120" spans="1:38" x14ac:dyDescent="0.3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x14ac:dyDescent="0.3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x14ac:dyDescent="0.3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x14ac:dyDescent="0.3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x14ac:dyDescent="0.3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x14ac:dyDescent="0.3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x14ac:dyDescent="0.3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x14ac:dyDescent="0.3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x14ac:dyDescent="0.3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3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3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3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3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3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3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3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3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3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3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3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3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3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3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3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3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3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3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3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3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3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3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3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3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3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3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3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3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3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3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3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3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3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3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3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3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3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3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3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3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3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3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3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3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3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3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3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3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3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3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3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3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3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3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3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3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3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3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3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3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3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3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3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3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3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3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3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3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3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3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3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3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3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3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3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3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3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3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3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3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3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3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3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3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3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3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3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3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3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3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3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3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3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3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3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3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3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3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3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3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3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3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3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3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3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3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3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3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3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3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3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3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3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3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3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3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3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3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3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3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3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3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3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3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3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3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3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3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3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3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3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3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3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3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3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3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3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3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3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3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3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3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3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3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3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3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3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3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3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3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3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3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3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3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3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3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3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3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3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3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3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3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3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3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3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3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3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3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3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3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3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3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3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3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3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3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3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3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3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3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3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3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3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3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3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3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3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3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3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3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3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3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3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3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3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3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3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3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3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3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3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3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3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3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3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3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3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3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3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3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3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3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3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3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3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3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3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3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3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3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3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3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3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3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3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3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3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3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3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3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3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3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3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3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3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3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3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3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3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3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3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3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3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3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3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3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3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3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3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3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3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3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3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3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3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3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3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3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3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3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3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3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3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3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3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3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3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3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3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3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3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3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3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3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3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3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3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3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3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3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3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3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3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3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3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3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3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3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3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3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3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3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3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3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3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3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3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3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3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3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3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3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3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3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3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3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3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3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3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3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3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3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3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3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3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3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3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3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3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3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3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3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3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3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3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3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3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3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3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3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3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3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3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3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3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3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3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3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3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3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3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3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3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3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3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3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3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3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3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3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3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3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3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3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3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3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3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3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3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3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3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3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3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3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3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3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3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3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3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3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3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3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3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3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3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3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3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3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3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3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3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3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3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3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3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3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3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3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3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3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3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3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3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3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3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3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3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3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3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3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3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3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3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3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3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3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3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3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3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3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3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3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3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3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3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3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3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3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3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3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3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3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3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3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3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3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3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3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3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3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3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3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3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3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3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3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3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3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3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3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3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3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3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3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3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3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3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3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3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3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3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3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3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3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3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3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3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3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3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3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3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3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3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3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3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3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3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3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3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3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3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3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3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3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3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3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3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3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3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3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3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3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3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3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3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3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3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3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3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3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3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3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3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3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3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3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3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3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3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3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3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3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3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3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3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3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3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3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3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3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3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3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3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3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3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3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3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3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3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3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3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3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3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3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3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3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3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3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3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3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3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3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3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3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3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3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3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3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3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3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3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3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3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3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3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3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3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3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3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3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3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3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3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3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3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3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3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3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3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3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3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3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3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3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3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3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3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3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3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3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3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3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3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3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3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3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3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3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3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3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3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3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3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3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3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3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3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3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3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3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3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3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3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3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3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3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3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3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3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3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3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3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3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3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3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3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3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3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3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3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3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3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3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3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3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3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3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3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3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3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3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3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3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3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3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3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3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3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3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3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3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3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3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3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3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3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3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3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3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3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3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3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3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3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3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3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3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3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3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3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3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3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3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3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3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3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3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3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3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3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3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3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3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3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3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3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3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3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3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3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3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3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3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3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3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3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3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3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3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3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3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3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3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3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3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3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3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3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3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3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3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3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3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3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3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3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3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3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3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3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3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3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3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3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3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3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3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3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3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3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3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3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3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3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3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3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3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3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3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3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3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3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3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3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3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3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3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3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3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3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3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3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3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3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3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3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3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3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3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3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3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3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3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3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3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3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3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3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3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3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3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3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3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3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3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3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3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3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3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3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3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3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3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3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3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3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3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3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3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3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3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3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3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3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3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3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3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3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3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3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3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3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3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3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3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3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3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3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3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3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3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3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3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3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3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3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3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3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3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3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3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3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3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3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3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3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3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3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3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3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3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3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3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3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3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3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3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3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3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3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3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3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3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3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3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3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3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3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3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3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3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3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3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3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3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3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3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3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3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3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3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3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3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3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3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3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3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3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3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3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3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3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3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3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3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3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3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3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3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3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3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3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3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3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3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3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3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3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3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3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3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3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3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3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3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3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3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3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3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3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3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3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3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3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3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3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3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3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3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3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3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3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3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3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3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3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3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3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3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3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3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3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3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3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3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3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3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3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3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3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3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3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3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3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3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3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3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3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3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3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3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3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3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3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3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3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3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3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3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3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3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3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3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3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3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3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3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3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3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3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3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3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3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3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3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3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3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3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3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3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3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3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3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3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3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3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3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3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3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3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3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3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3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3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3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3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3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3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3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3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3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3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3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3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3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3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3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3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3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3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3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3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3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3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3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3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3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3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3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3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3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3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3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3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3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3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3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3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3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3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3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3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3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3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3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3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3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3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3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3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3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3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3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3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3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3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3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3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3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3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3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3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3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3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3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3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3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3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3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3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3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3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3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3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3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3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3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3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3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3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3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3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3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3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3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3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3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3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3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3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3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3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3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3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3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3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3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3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3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3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3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3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3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3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3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3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3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3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3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3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3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3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3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3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3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3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3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3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3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3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3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3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3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3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3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3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3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3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3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3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3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3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3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3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3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3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3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3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3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3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3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3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3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3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3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3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3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3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3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3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3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3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3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3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3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3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3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3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3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3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3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3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3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3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3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3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3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3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3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3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3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3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3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3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3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3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3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3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3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3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3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3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3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3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3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3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3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3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3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3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3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3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3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3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3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3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3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3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3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3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3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3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3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3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3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3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3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3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3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3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3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3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3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3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3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3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3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3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3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3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3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3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3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3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3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3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3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3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3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3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3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3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3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3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3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3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3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3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3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3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3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3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3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3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3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3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3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3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3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3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3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3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3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3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3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3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3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3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3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3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3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3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3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3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3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3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3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3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3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3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3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3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3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3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3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3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3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3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3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3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3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3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3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3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3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3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3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3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3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3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3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3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3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3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3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3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3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3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3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3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3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3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3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3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3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3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3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3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3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3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3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3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3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3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3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3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3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3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3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3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3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3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3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3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3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3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3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3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3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3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3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3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3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3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3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3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3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3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3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3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3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3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3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3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3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3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3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3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3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3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3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3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3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3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3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3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3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3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3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3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3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3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3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3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3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3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3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3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3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3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3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3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3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3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3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3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3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3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3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3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3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3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3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3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3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3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3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3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3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3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3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3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3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3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3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3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3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3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3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3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3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3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3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3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3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3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3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3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3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3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3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3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3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3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3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3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3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3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3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3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3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3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3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3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3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3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3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3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3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3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3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3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3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3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3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3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3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3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3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3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3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3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3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3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3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3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3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3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3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3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3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3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3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3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3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3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3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3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3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3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3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3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3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3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3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3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3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3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3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3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3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3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3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3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3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3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3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3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3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3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3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3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3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3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3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3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3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3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3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3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3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3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3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3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3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3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3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3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3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3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3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3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3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3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3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3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3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3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3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3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3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3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3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3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3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3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3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3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3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3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3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3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3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3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3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3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3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3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3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3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3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3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3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3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3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3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3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3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3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3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3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3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3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3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3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3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3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3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3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3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3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3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3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3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3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3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3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3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3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3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3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3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3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3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3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3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3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3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3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3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3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3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3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3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3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3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3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3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3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3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3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3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3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3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3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3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3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3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3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3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3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3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3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3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3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3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3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3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3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3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3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3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3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3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3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3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3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3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3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3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3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3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3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3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3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3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3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3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3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3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3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3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3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3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3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3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3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3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3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3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3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3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3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3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3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3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3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3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3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3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3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3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3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3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3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3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3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3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3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3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3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3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3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3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3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3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3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3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3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3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3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3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3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3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3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3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3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3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3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3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3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3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3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3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3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3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3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3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3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3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3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3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3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3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3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3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3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3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3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3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3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3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3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3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3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3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3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3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3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3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3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3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3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3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3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3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3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3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3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3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3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3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3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3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3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3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3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3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3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3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3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3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3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3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3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3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3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3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3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3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3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3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3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3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3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3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  <row r="1825" spans="29:38" x14ac:dyDescent="0.3"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</row>
    <row r="1826" spans="29:38" x14ac:dyDescent="0.3"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</row>
    <row r="1827" spans="29:38" x14ac:dyDescent="0.3"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</row>
    <row r="1828" spans="29:38" x14ac:dyDescent="0.3"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</row>
    <row r="1829" spans="29:38" x14ac:dyDescent="0.3"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</row>
    <row r="1830" spans="29:38" x14ac:dyDescent="0.3"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</row>
    <row r="1831" spans="29:38" x14ac:dyDescent="0.3"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</row>
    <row r="1832" spans="29:38" x14ac:dyDescent="0.3"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</row>
    <row r="1833" spans="29:38" x14ac:dyDescent="0.3"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</row>
    <row r="1834" spans="29:38" x14ac:dyDescent="0.3"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</row>
    <row r="1835" spans="29:38" x14ac:dyDescent="0.3"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</row>
    <row r="1836" spans="29:38" x14ac:dyDescent="0.3"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</row>
    <row r="1837" spans="29:38" x14ac:dyDescent="0.3"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</row>
    <row r="1838" spans="29:38" x14ac:dyDescent="0.3"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</row>
    <row r="1839" spans="29:38" x14ac:dyDescent="0.3"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</row>
    <row r="1840" spans="29:38" x14ac:dyDescent="0.3"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</row>
    <row r="1841" spans="29:38" x14ac:dyDescent="0.3"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</row>
    <row r="1842" spans="29:38" x14ac:dyDescent="0.3"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</row>
    <row r="1843" spans="29:38" x14ac:dyDescent="0.3"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</row>
    <row r="1844" spans="29:38" x14ac:dyDescent="0.3"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</row>
    <row r="1845" spans="29:38" x14ac:dyDescent="0.3"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</row>
    <row r="1846" spans="29:38" x14ac:dyDescent="0.3"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</row>
    <row r="1847" spans="29:38" x14ac:dyDescent="0.3"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</row>
    <row r="1848" spans="29:38" x14ac:dyDescent="0.3"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</row>
    <row r="1849" spans="29:38" x14ac:dyDescent="0.3"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</row>
    <row r="1850" spans="29:38" x14ac:dyDescent="0.3"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</row>
    <row r="1851" spans="29:38" x14ac:dyDescent="0.3"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</row>
    <row r="1852" spans="29:38" x14ac:dyDescent="0.3"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</row>
    <row r="1853" spans="29:38" x14ac:dyDescent="0.3"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</row>
    <row r="1854" spans="29:38" x14ac:dyDescent="0.3"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</row>
    <row r="1855" spans="29:38" x14ac:dyDescent="0.3"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</row>
    <row r="1856" spans="29:38" x14ac:dyDescent="0.3"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</row>
    <row r="1857" spans="29:38" x14ac:dyDescent="0.3"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</row>
    <row r="1858" spans="29:38" x14ac:dyDescent="0.3"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</row>
    <row r="1859" spans="29:38" x14ac:dyDescent="0.3"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</row>
    <row r="1860" spans="29:38" x14ac:dyDescent="0.3"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</row>
    <row r="1861" spans="29:38" x14ac:dyDescent="0.3"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</row>
    <row r="1862" spans="29:38" x14ac:dyDescent="0.3"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</row>
    <row r="1863" spans="29:38" x14ac:dyDescent="0.3"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3" fitToHeight="0" orientation="landscape" r:id="rId1"/>
  <headerFooter alignWithMargins="0">
    <oddHeader>&amp;LVel2</oddHeader>
    <oddFooter>&amp;L注１）　審査は、本書式で行いますので、必ずこの書式を使用してください。　　　　注２）　価格、栄養含有量は可食部数量で計算して下さい。
注３）　エネルギーは整数、その他項目は小数点以下第一位（第二位を四捨五入）で記載して下さい。
注４）　この献立表は、照会時に備えて、必ずコピーをして下さい。
&amp;Rpage &amp;P</oddFooter>
  </headerFooter>
  <rowBreaks count="2" manualBreakCount="2">
    <brk id="45" max="25" man="1"/>
    <brk id="83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24"/>
  <sheetViews>
    <sheetView showGridLines="0" tabSelected="1" zoomScale="70" zoomScaleNormal="70" workbookViewId="0">
      <selection activeCell="Z16" sqref="Z16"/>
    </sheetView>
  </sheetViews>
  <sheetFormatPr defaultColWidth="9" defaultRowHeight="16.2" x14ac:dyDescent="0.3"/>
  <cols>
    <col min="1" max="1" width="4.44140625" style="100" customWidth="1"/>
    <col min="2" max="2" width="3.88671875" style="100" customWidth="1"/>
    <col min="3" max="3" width="16" style="100" customWidth="1"/>
    <col min="4" max="7" width="14.44140625" style="100" customWidth="1"/>
    <col min="8" max="8" width="14.44140625" style="100" hidden="1" customWidth="1"/>
    <col min="9" max="9" width="14.44140625" style="100" customWidth="1"/>
    <col min="10" max="10" width="1" style="100" customWidth="1"/>
    <col min="11" max="16384" width="9" style="100"/>
  </cols>
  <sheetData>
    <row r="1" spans="1:10" ht="21" customHeight="1" x14ac:dyDescent="0.3">
      <c r="I1" s="101" t="s">
        <v>513</v>
      </c>
    </row>
    <row r="2" spans="1:10" ht="21" customHeight="1" x14ac:dyDescent="0.3">
      <c r="A2" s="102" t="s">
        <v>2316</v>
      </c>
    </row>
    <row r="3" spans="1:10" ht="21" customHeight="1" x14ac:dyDescent="0.45">
      <c r="A3" s="261" t="s">
        <v>1791</v>
      </c>
      <c r="B3" s="261"/>
      <c r="C3" s="261"/>
      <c r="D3" s="261"/>
      <c r="E3" s="261"/>
      <c r="F3" s="261"/>
      <c r="G3" s="261"/>
      <c r="H3" s="261"/>
      <c r="I3" s="261"/>
      <c r="J3" s="142"/>
    </row>
    <row r="4" spans="1:10" ht="21" customHeight="1" x14ac:dyDescent="0.45">
      <c r="A4" s="261" t="s">
        <v>450</v>
      </c>
      <c r="B4" s="261"/>
      <c r="C4" s="261"/>
      <c r="D4" s="261"/>
      <c r="E4" s="261"/>
      <c r="F4" s="261"/>
      <c r="G4" s="261"/>
      <c r="H4" s="261"/>
      <c r="I4" s="261"/>
      <c r="J4" s="142"/>
    </row>
    <row r="5" spans="1:10" ht="18.75" customHeight="1" x14ac:dyDescent="0.45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39" customHeight="1" thickBot="1" x14ac:dyDescent="0.35">
      <c r="E6" s="136" t="s">
        <v>60</v>
      </c>
      <c r="F6" s="136"/>
      <c r="G6" s="136"/>
      <c r="H6" s="136"/>
      <c r="I6" s="136"/>
    </row>
    <row r="7" spans="1:10" ht="40.799999999999997" customHeight="1" thickBot="1" x14ac:dyDescent="0.35">
      <c r="E7" s="273" t="s">
        <v>527</v>
      </c>
      <c r="F7" s="274"/>
      <c r="G7" s="274"/>
      <c r="H7" s="136"/>
      <c r="I7" s="136"/>
    </row>
    <row r="8" spans="1:10" ht="39" customHeight="1" thickBot="1" x14ac:dyDescent="0.35">
      <c r="E8" s="273" t="s">
        <v>528</v>
      </c>
      <c r="F8" s="274"/>
      <c r="G8" s="274"/>
      <c r="H8" s="137"/>
      <c r="I8" s="137"/>
    </row>
    <row r="9" spans="1:10" ht="39" customHeight="1" thickBot="1" x14ac:dyDescent="0.35">
      <c r="E9" s="137" t="s">
        <v>526</v>
      </c>
      <c r="F9" s="137"/>
      <c r="G9" s="137"/>
      <c r="H9" s="137"/>
      <c r="I9" s="137"/>
    </row>
    <row r="10" spans="1:10" ht="25.5" customHeight="1" x14ac:dyDescent="0.3">
      <c r="E10" s="141"/>
      <c r="F10" s="141"/>
      <c r="G10" s="141"/>
      <c r="H10" s="141"/>
      <c r="I10" s="141"/>
    </row>
    <row r="11" spans="1:10" ht="21" customHeight="1" thickBot="1" x14ac:dyDescent="0.35"/>
    <row r="12" spans="1:10" s="104" customFormat="1" ht="25.5" customHeight="1" thickBot="1" x14ac:dyDescent="0.25">
      <c r="B12" s="264" t="s">
        <v>427</v>
      </c>
      <c r="C12" s="265"/>
      <c r="D12" s="266" t="s">
        <v>473</v>
      </c>
      <c r="E12" s="266"/>
      <c r="F12" s="266"/>
      <c r="G12" s="266"/>
      <c r="H12" s="266"/>
      <c r="I12" s="265"/>
    </row>
    <row r="13" spans="1:10" s="104" customFormat="1" ht="25.5" customHeight="1" x14ac:dyDescent="0.2">
      <c r="B13" s="267" t="s">
        <v>428</v>
      </c>
      <c r="C13" s="268"/>
      <c r="D13" s="153" t="s">
        <v>429</v>
      </c>
      <c r="E13" s="106" t="s">
        <v>15</v>
      </c>
      <c r="F13" s="106" t="s">
        <v>430</v>
      </c>
      <c r="G13" s="106" t="s">
        <v>431</v>
      </c>
      <c r="H13" s="155" t="s">
        <v>532</v>
      </c>
      <c r="I13" s="107" t="s">
        <v>448</v>
      </c>
    </row>
    <row r="14" spans="1:10" s="104" customFormat="1" ht="25.5" customHeight="1" thickBot="1" x14ac:dyDescent="0.25">
      <c r="B14" s="269"/>
      <c r="C14" s="270"/>
      <c r="D14" s="154" t="s">
        <v>432</v>
      </c>
      <c r="E14" s="109" t="s">
        <v>433</v>
      </c>
      <c r="F14" s="109" t="s">
        <v>433</v>
      </c>
      <c r="G14" s="109" t="s">
        <v>433</v>
      </c>
      <c r="H14" s="109" t="s">
        <v>433</v>
      </c>
      <c r="I14" s="110" t="s">
        <v>433</v>
      </c>
    </row>
    <row r="15" spans="1:10" s="104" customFormat="1" ht="35.1" customHeight="1" thickBot="1" x14ac:dyDescent="0.25">
      <c r="B15" s="264" t="s">
        <v>1793</v>
      </c>
      <c r="C15" s="265"/>
      <c r="D15" s="130">
        <f>'行事食（様式4-3）'!M119</f>
        <v>0</v>
      </c>
      <c r="E15" s="131">
        <f>'行事食（様式4-3）'!O119</f>
        <v>0</v>
      </c>
      <c r="F15" s="131">
        <f>'行事食（様式4-3）'!Q119</f>
        <v>0</v>
      </c>
      <c r="G15" s="131">
        <f>'行事食（様式4-3）'!S119</f>
        <v>0</v>
      </c>
      <c r="H15" s="131">
        <f>'行事食（様式4-3）'!U119</f>
        <v>0</v>
      </c>
      <c r="I15" s="132">
        <f>'行事食（様式4-3）'!W119</f>
        <v>0</v>
      </c>
    </row>
    <row r="16" spans="1:10" s="104" customFormat="1" ht="35.1" customHeight="1" x14ac:dyDescent="0.2">
      <c r="B16" s="283" t="s">
        <v>438</v>
      </c>
      <c r="C16" s="284"/>
      <c r="D16" s="118"/>
      <c r="E16" s="91"/>
      <c r="F16" s="133" t="str">
        <f>IF(E15=0,"",(E15*4/D15*100))</f>
        <v/>
      </c>
      <c r="G16" s="91" t="s">
        <v>517</v>
      </c>
      <c r="H16" s="91"/>
      <c r="I16" s="119"/>
    </row>
    <row r="17" spans="1:9" s="104" customFormat="1" ht="35.1" customHeight="1" x14ac:dyDescent="0.2">
      <c r="B17" s="262" t="s">
        <v>439</v>
      </c>
      <c r="C17" s="263"/>
      <c r="D17" s="120"/>
      <c r="E17" s="92"/>
      <c r="F17" s="134" t="str">
        <f>IF(F15=0,"",(F15*9/D15*100))</f>
        <v/>
      </c>
      <c r="G17" s="92" t="s">
        <v>518</v>
      </c>
      <c r="H17" s="92"/>
      <c r="I17" s="121"/>
    </row>
    <row r="18" spans="1:9" s="104" customFormat="1" ht="35.1" customHeight="1" thickBot="1" x14ac:dyDescent="0.25">
      <c r="B18" s="262" t="s">
        <v>440</v>
      </c>
      <c r="C18" s="263"/>
      <c r="D18" s="122"/>
      <c r="E18" s="93"/>
      <c r="F18" s="135" t="str">
        <f>IF(G15=0,"",(100-F16-F17))</f>
        <v/>
      </c>
      <c r="G18" s="93" t="s">
        <v>517</v>
      </c>
      <c r="H18" s="93"/>
      <c r="I18" s="123"/>
    </row>
    <row r="19" spans="1:9" s="104" customFormat="1" ht="40.5" customHeight="1" x14ac:dyDescent="0.2">
      <c r="B19" s="276" t="s">
        <v>525</v>
      </c>
      <c r="C19" s="272"/>
      <c r="D19" s="118"/>
      <c r="E19" s="91"/>
      <c r="F19" s="138"/>
      <c r="G19" s="91" t="s">
        <v>515</v>
      </c>
      <c r="H19" s="91"/>
      <c r="I19" s="119"/>
    </row>
    <row r="20" spans="1:9" s="104" customFormat="1" ht="40.5" customHeight="1" x14ac:dyDescent="0.2">
      <c r="B20" s="279" t="s">
        <v>441</v>
      </c>
      <c r="C20" s="280"/>
      <c r="D20" s="120"/>
      <c r="E20" s="92"/>
      <c r="F20" s="139"/>
      <c r="G20" s="92" t="s">
        <v>515</v>
      </c>
      <c r="H20" s="92"/>
      <c r="I20" s="121"/>
    </row>
    <row r="21" spans="1:9" s="104" customFormat="1" ht="40.5" customHeight="1" thickBot="1" x14ac:dyDescent="0.25">
      <c r="B21" s="281" t="s">
        <v>529</v>
      </c>
      <c r="C21" s="282"/>
      <c r="D21" s="124"/>
      <c r="E21" s="125"/>
      <c r="F21" s="140"/>
      <c r="G21" s="125" t="s">
        <v>515</v>
      </c>
      <c r="H21" s="125"/>
      <c r="I21" s="126"/>
    </row>
    <row r="22" spans="1:9" s="104" customFormat="1" ht="35.1" customHeight="1" thickTop="1" thickBot="1" x14ac:dyDescent="0.25">
      <c r="B22" s="269" t="s">
        <v>442</v>
      </c>
      <c r="C22" s="270"/>
      <c r="D22" s="127"/>
      <c r="E22" s="128"/>
      <c r="F22" s="128">
        <f>SUM(F19:F21)</f>
        <v>0</v>
      </c>
      <c r="G22" s="128" t="s">
        <v>515</v>
      </c>
      <c r="H22" s="128"/>
      <c r="I22" s="129"/>
    </row>
    <row r="23" spans="1:9" ht="25.5" customHeight="1" x14ac:dyDescent="0.3">
      <c r="A23" s="275"/>
      <c r="B23" s="275"/>
      <c r="C23" s="275"/>
      <c r="D23" s="275"/>
      <c r="E23" s="275"/>
      <c r="F23" s="275"/>
      <c r="G23" s="275"/>
      <c r="H23" s="275"/>
      <c r="I23" s="275"/>
    </row>
    <row r="24" spans="1:9" ht="11.25" customHeight="1" x14ac:dyDescent="0.3"/>
  </sheetData>
  <mergeCells count="16">
    <mergeCell ref="A3:I3"/>
    <mergeCell ref="A4:I4"/>
    <mergeCell ref="E7:G7"/>
    <mergeCell ref="E8:G8"/>
    <mergeCell ref="B12:C12"/>
    <mergeCell ref="D12:I12"/>
    <mergeCell ref="B20:C20"/>
    <mergeCell ref="B21:C21"/>
    <mergeCell ref="B22:C22"/>
    <mergeCell ref="A23:I23"/>
    <mergeCell ref="B13:C14"/>
    <mergeCell ref="B15:C15"/>
    <mergeCell ref="B16:C16"/>
    <mergeCell ref="B17:C17"/>
    <mergeCell ref="B18:C18"/>
    <mergeCell ref="B19:C1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4"/>
  <sheetViews>
    <sheetView zoomScale="70" zoomScaleNormal="70" workbookViewId="0">
      <selection activeCell="A350" sqref="A350"/>
    </sheetView>
  </sheetViews>
  <sheetFormatPr defaultColWidth="9" defaultRowHeight="15" x14ac:dyDescent="0.2"/>
  <cols>
    <col min="1" max="1" width="12.6640625" style="159" customWidth="1"/>
    <col min="2" max="2" width="34.33203125" style="94" customWidth="1"/>
    <col min="3" max="3" width="51.5546875" style="94" bestFit="1" customWidth="1"/>
    <col min="4" max="4" width="27.109375" style="94" bestFit="1" customWidth="1"/>
    <col min="5" max="5" width="9.109375" style="160" customWidth="1"/>
    <col min="6" max="6" width="8" style="98" customWidth="1"/>
    <col min="7" max="7" width="45.5546875" style="94" bestFit="1" customWidth="1"/>
    <col min="8" max="8" width="8.6640625" style="94" customWidth="1"/>
    <col min="9" max="9" width="9.5546875" style="94" bestFit="1" customWidth="1"/>
    <col min="10" max="16384" width="9" style="94"/>
  </cols>
  <sheetData>
    <row r="1" spans="1:9" ht="18.600000000000001" x14ac:dyDescent="0.2">
      <c r="A1" s="250" t="s">
        <v>2130</v>
      </c>
      <c r="B1" s="250"/>
      <c r="C1" s="250"/>
      <c r="D1" s="250"/>
      <c r="E1" s="250"/>
      <c r="F1" s="250"/>
      <c r="G1" s="250"/>
      <c r="H1" s="250"/>
      <c r="I1" s="250"/>
    </row>
    <row r="2" spans="1:9" ht="23.4" customHeight="1" x14ac:dyDescent="0.2"/>
    <row r="3" spans="1:9" x14ac:dyDescent="0.2">
      <c r="A3" s="166" t="s">
        <v>2129</v>
      </c>
    </row>
    <row r="4" spans="1:9" ht="14.25" customHeight="1" x14ac:dyDescent="0.2">
      <c r="A4" s="227" t="s">
        <v>2102</v>
      </c>
      <c r="D4" s="172"/>
      <c r="G4" s="98"/>
      <c r="H4" s="98"/>
    </row>
    <row r="5" spans="1:9" ht="14.25" customHeight="1" thickBot="1" x14ac:dyDescent="0.25">
      <c r="A5" s="218" t="s">
        <v>417</v>
      </c>
      <c r="B5" s="219" t="s">
        <v>418</v>
      </c>
      <c r="C5" s="219" t="s">
        <v>217</v>
      </c>
      <c r="D5" s="220" t="s">
        <v>216</v>
      </c>
      <c r="E5" s="221" t="s">
        <v>454</v>
      </c>
      <c r="F5" s="219" t="s">
        <v>241</v>
      </c>
      <c r="G5" s="219" t="s">
        <v>218</v>
      </c>
      <c r="H5" s="222" t="s">
        <v>453</v>
      </c>
      <c r="I5" s="223" t="s">
        <v>2099</v>
      </c>
    </row>
    <row r="6" spans="1:9" ht="14.25" customHeight="1" thickTop="1" x14ac:dyDescent="0.2">
      <c r="A6" s="210" t="s">
        <v>228</v>
      </c>
      <c r="B6" s="211" t="s">
        <v>242</v>
      </c>
      <c r="C6" s="212" t="s">
        <v>993</v>
      </c>
      <c r="D6" s="211" t="s">
        <v>1404</v>
      </c>
      <c r="E6" s="213">
        <v>328</v>
      </c>
      <c r="F6" s="210" t="s">
        <v>1553</v>
      </c>
      <c r="G6" s="211" t="s">
        <v>1571</v>
      </c>
      <c r="H6" s="214">
        <v>800</v>
      </c>
      <c r="I6" s="213">
        <f>ROUNDDOWN(E6/H6,2)</f>
        <v>0.41</v>
      </c>
    </row>
    <row r="7" spans="1:9" ht="14.25" customHeight="1" x14ac:dyDescent="0.2">
      <c r="A7" s="196" t="s">
        <v>25</v>
      </c>
      <c r="B7" s="199" t="s">
        <v>243</v>
      </c>
      <c r="C7" s="197" t="s">
        <v>994</v>
      </c>
      <c r="D7" s="199" t="s">
        <v>1405</v>
      </c>
      <c r="E7" s="198">
        <v>259</v>
      </c>
      <c r="F7" s="196" t="s">
        <v>1553</v>
      </c>
      <c r="G7" s="199" t="s">
        <v>463</v>
      </c>
      <c r="H7" s="200">
        <v>1000</v>
      </c>
      <c r="I7" s="198">
        <f t="shared" ref="I7:I76" si="0">ROUNDDOWN(E7/H7,2)</f>
        <v>0.25</v>
      </c>
    </row>
    <row r="8" spans="1:9" ht="14.25" customHeight="1" x14ac:dyDescent="0.2">
      <c r="A8" s="196" t="s">
        <v>26</v>
      </c>
      <c r="B8" s="199" t="s">
        <v>244</v>
      </c>
      <c r="C8" s="197" t="s">
        <v>995</v>
      </c>
      <c r="D8" s="199" t="s">
        <v>1405</v>
      </c>
      <c r="E8" s="198">
        <v>540</v>
      </c>
      <c r="F8" s="196" t="s">
        <v>1553</v>
      </c>
      <c r="G8" s="199" t="s">
        <v>463</v>
      </c>
      <c r="H8" s="200">
        <v>1000</v>
      </c>
      <c r="I8" s="198">
        <f t="shared" si="0"/>
        <v>0.54</v>
      </c>
    </row>
    <row r="9" spans="1:9" ht="14.25" customHeight="1" x14ac:dyDescent="0.2">
      <c r="A9" s="196" t="s">
        <v>27</v>
      </c>
      <c r="B9" s="199" t="s">
        <v>245</v>
      </c>
      <c r="C9" s="197" t="s">
        <v>996</v>
      </c>
      <c r="D9" s="199" t="s">
        <v>1405</v>
      </c>
      <c r="E9" s="198">
        <v>259</v>
      </c>
      <c r="F9" s="196" t="s">
        <v>1553</v>
      </c>
      <c r="G9" s="199" t="s">
        <v>463</v>
      </c>
      <c r="H9" s="200">
        <v>1000</v>
      </c>
      <c r="I9" s="198">
        <f t="shared" si="0"/>
        <v>0.25</v>
      </c>
    </row>
    <row r="10" spans="1:9" ht="14.25" customHeight="1" x14ac:dyDescent="0.2">
      <c r="A10" s="196" t="s">
        <v>1799</v>
      </c>
      <c r="B10" s="199" t="s">
        <v>219</v>
      </c>
      <c r="C10" s="197" t="s">
        <v>2067</v>
      </c>
      <c r="D10" s="199" t="s">
        <v>1407</v>
      </c>
      <c r="E10" s="198">
        <v>113</v>
      </c>
      <c r="F10" s="196" t="s">
        <v>1553</v>
      </c>
      <c r="G10" s="199" t="s">
        <v>2066</v>
      </c>
      <c r="H10" s="200">
        <v>344</v>
      </c>
      <c r="I10" s="198">
        <f t="shared" si="0"/>
        <v>0.32</v>
      </c>
    </row>
    <row r="11" spans="1:9" ht="14.25" customHeight="1" x14ac:dyDescent="0.2">
      <c r="A11" s="196" t="s">
        <v>28</v>
      </c>
      <c r="B11" s="199" t="s">
        <v>538</v>
      </c>
      <c r="C11" s="197" t="s">
        <v>997</v>
      </c>
      <c r="D11" s="199" t="s">
        <v>455</v>
      </c>
      <c r="E11" s="198">
        <v>268</v>
      </c>
      <c r="F11" s="196" t="s">
        <v>1553</v>
      </c>
      <c r="G11" s="199" t="s">
        <v>1572</v>
      </c>
      <c r="H11" s="200">
        <v>236</v>
      </c>
      <c r="I11" s="198">
        <f t="shared" si="0"/>
        <v>1.1299999999999999</v>
      </c>
    </row>
    <row r="12" spans="1:9" ht="14.25" customHeight="1" x14ac:dyDescent="0.2">
      <c r="A12" s="196" t="s">
        <v>29</v>
      </c>
      <c r="B12" s="199" t="s">
        <v>540</v>
      </c>
      <c r="C12" s="197" t="s">
        <v>998</v>
      </c>
      <c r="D12" s="199" t="s">
        <v>1406</v>
      </c>
      <c r="E12" s="198">
        <v>194</v>
      </c>
      <c r="F12" s="196" t="s">
        <v>1553</v>
      </c>
      <c r="G12" s="199" t="s">
        <v>1573</v>
      </c>
      <c r="H12" s="200">
        <v>156</v>
      </c>
      <c r="I12" s="198">
        <f t="shared" si="0"/>
        <v>1.24</v>
      </c>
    </row>
    <row r="13" spans="1:9" ht="14.25" customHeight="1" x14ac:dyDescent="0.2">
      <c r="A13" s="196" t="s">
        <v>1803</v>
      </c>
      <c r="B13" s="199" t="s">
        <v>219</v>
      </c>
      <c r="C13" s="198" t="s">
        <v>2065</v>
      </c>
      <c r="D13" s="199" t="s">
        <v>1407</v>
      </c>
      <c r="E13" s="198">
        <v>184</v>
      </c>
      <c r="F13" s="196" t="s">
        <v>1553</v>
      </c>
      <c r="G13" s="198" t="s">
        <v>1574</v>
      </c>
      <c r="H13" s="200">
        <v>430</v>
      </c>
      <c r="I13" s="198">
        <f t="shared" si="0"/>
        <v>0.42</v>
      </c>
    </row>
    <row r="14" spans="1:9" ht="14.25" customHeight="1" x14ac:dyDescent="0.2">
      <c r="A14" s="196" t="s">
        <v>30</v>
      </c>
      <c r="B14" s="199" t="s">
        <v>542</v>
      </c>
      <c r="C14" s="197" t="s">
        <v>999</v>
      </c>
      <c r="D14" s="199" t="s">
        <v>1408</v>
      </c>
      <c r="E14" s="198">
        <v>270</v>
      </c>
      <c r="F14" s="196" t="s">
        <v>1553</v>
      </c>
      <c r="G14" s="199" t="s">
        <v>1575</v>
      </c>
      <c r="H14" s="200">
        <v>1250</v>
      </c>
      <c r="I14" s="198">
        <f t="shared" si="0"/>
        <v>0.21</v>
      </c>
    </row>
    <row r="15" spans="1:9" ht="14.25" customHeight="1" x14ac:dyDescent="0.2">
      <c r="A15" s="196" t="s">
        <v>31</v>
      </c>
      <c r="B15" s="199" t="s">
        <v>246</v>
      </c>
      <c r="C15" s="197" t="s">
        <v>2299</v>
      </c>
      <c r="D15" s="199" t="s">
        <v>1409</v>
      </c>
      <c r="E15" s="198">
        <v>216</v>
      </c>
      <c r="F15" s="196" t="s">
        <v>1553</v>
      </c>
      <c r="G15" s="199" t="s">
        <v>457</v>
      </c>
      <c r="H15" s="200">
        <v>500</v>
      </c>
      <c r="I15" s="198">
        <f t="shared" si="0"/>
        <v>0.43</v>
      </c>
    </row>
    <row r="16" spans="1:9" ht="14.25" customHeight="1" x14ac:dyDescent="0.2">
      <c r="A16" s="196" t="s">
        <v>32</v>
      </c>
      <c r="B16" s="199" t="s">
        <v>220</v>
      </c>
      <c r="C16" s="197" t="s">
        <v>1001</v>
      </c>
      <c r="D16" s="199" t="s">
        <v>1409</v>
      </c>
      <c r="E16" s="198">
        <v>216</v>
      </c>
      <c r="F16" s="196" t="s">
        <v>1553</v>
      </c>
      <c r="G16" s="199" t="s">
        <v>457</v>
      </c>
      <c r="H16" s="200">
        <v>500</v>
      </c>
      <c r="I16" s="198">
        <f t="shared" si="0"/>
        <v>0.43</v>
      </c>
    </row>
    <row r="17" spans="1:9" ht="14.25" customHeight="1" x14ac:dyDescent="0.2">
      <c r="A17" s="196" t="s">
        <v>33</v>
      </c>
      <c r="B17" s="199" t="s">
        <v>221</v>
      </c>
      <c r="C17" s="197" t="s">
        <v>1002</v>
      </c>
      <c r="D17" s="199" t="s">
        <v>1410</v>
      </c>
      <c r="E17" s="198">
        <v>270</v>
      </c>
      <c r="F17" s="196" t="s">
        <v>1553</v>
      </c>
      <c r="G17" s="199" t="s">
        <v>1576</v>
      </c>
      <c r="H17" s="200">
        <v>1000</v>
      </c>
      <c r="I17" s="198">
        <f t="shared" si="0"/>
        <v>0.27</v>
      </c>
    </row>
    <row r="18" spans="1:9" ht="14.25" customHeight="1" x14ac:dyDescent="0.2">
      <c r="A18" s="196" t="s">
        <v>34</v>
      </c>
      <c r="B18" s="199" t="s">
        <v>222</v>
      </c>
      <c r="C18" s="197" t="s">
        <v>1003</v>
      </c>
      <c r="D18" s="199" t="s">
        <v>1410</v>
      </c>
      <c r="E18" s="198">
        <v>65</v>
      </c>
      <c r="F18" s="196" t="s">
        <v>1553</v>
      </c>
      <c r="G18" s="199" t="s">
        <v>1577</v>
      </c>
      <c r="H18" s="200">
        <v>150</v>
      </c>
      <c r="I18" s="198">
        <f t="shared" si="0"/>
        <v>0.43</v>
      </c>
    </row>
    <row r="19" spans="1:9" ht="14.25" customHeight="1" x14ac:dyDescent="0.2">
      <c r="A19" s="201" t="s">
        <v>1804</v>
      </c>
      <c r="B19" s="199" t="s">
        <v>223</v>
      </c>
      <c r="C19" s="197" t="s">
        <v>1004</v>
      </c>
      <c r="D19" s="199" t="s">
        <v>1411</v>
      </c>
      <c r="E19" s="198">
        <v>568</v>
      </c>
      <c r="F19" s="196" t="s">
        <v>1553</v>
      </c>
      <c r="G19" s="199" t="s">
        <v>463</v>
      </c>
      <c r="H19" s="200">
        <v>1000</v>
      </c>
      <c r="I19" s="198">
        <f t="shared" si="0"/>
        <v>0.56000000000000005</v>
      </c>
    </row>
    <row r="20" spans="1:9" ht="14.25" customHeight="1" x14ac:dyDescent="0.2">
      <c r="A20" s="201" t="s">
        <v>1805</v>
      </c>
      <c r="B20" s="199" t="s">
        <v>223</v>
      </c>
      <c r="C20" s="197" t="s">
        <v>1005</v>
      </c>
      <c r="D20" s="199" t="s">
        <v>1412</v>
      </c>
      <c r="E20" s="198">
        <v>216</v>
      </c>
      <c r="F20" s="196" t="s">
        <v>1553</v>
      </c>
      <c r="G20" s="199" t="s">
        <v>463</v>
      </c>
      <c r="H20" s="200">
        <v>1000</v>
      </c>
      <c r="I20" s="198">
        <f t="shared" si="0"/>
        <v>0.21</v>
      </c>
    </row>
    <row r="21" spans="1:9" ht="14.25" customHeight="1" x14ac:dyDescent="0.2">
      <c r="A21" s="196" t="s">
        <v>35</v>
      </c>
      <c r="B21" s="199" t="s">
        <v>224</v>
      </c>
      <c r="C21" s="197" t="s">
        <v>1006</v>
      </c>
      <c r="D21" s="199" t="s">
        <v>1413</v>
      </c>
      <c r="E21" s="198">
        <v>648</v>
      </c>
      <c r="F21" s="196" t="s">
        <v>458</v>
      </c>
      <c r="G21" s="199" t="s">
        <v>1578</v>
      </c>
      <c r="H21" s="200">
        <v>180</v>
      </c>
      <c r="I21" s="198">
        <f t="shared" si="0"/>
        <v>3.6</v>
      </c>
    </row>
    <row r="22" spans="1:9" ht="14.25" customHeight="1" x14ac:dyDescent="0.2">
      <c r="A22" s="196" t="s">
        <v>36</v>
      </c>
      <c r="B22" s="199" t="s">
        <v>247</v>
      </c>
      <c r="C22" s="197" t="s">
        <v>1007</v>
      </c>
      <c r="D22" s="199" t="s">
        <v>1414</v>
      </c>
      <c r="E22" s="198">
        <v>148</v>
      </c>
      <c r="F22" s="196" t="s">
        <v>1553</v>
      </c>
      <c r="G22" s="199" t="s">
        <v>1579</v>
      </c>
      <c r="H22" s="200">
        <v>40</v>
      </c>
      <c r="I22" s="198">
        <f t="shared" si="0"/>
        <v>3.7</v>
      </c>
    </row>
    <row r="23" spans="1:9" ht="14.25" customHeight="1" x14ac:dyDescent="0.2">
      <c r="A23" s="201" t="s">
        <v>1806</v>
      </c>
      <c r="B23" s="199" t="s">
        <v>416</v>
      </c>
      <c r="C23" s="197" t="s">
        <v>1008</v>
      </c>
      <c r="D23" s="199" t="s">
        <v>1414</v>
      </c>
      <c r="E23" s="198">
        <v>1307</v>
      </c>
      <c r="F23" s="196" t="s">
        <v>1553</v>
      </c>
      <c r="G23" s="199" t="s">
        <v>457</v>
      </c>
      <c r="H23" s="200">
        <v>500</v>
      </c>
      <c r="I23" s="198">
        <f t="shared" si="0"/>
        <v>2.61</v>
      </c>
    </row>
    <row r="24" spans="1:9" ht="14.25" customHeight="1" x14ac:dyDescent="0.2">
      <c r="A24" s="201" t="s">
        <v>1807</v>
      </c>
      <c r="B24" s="199" t="s">
        <v>482</v>
      </c>
      <c r="C24" s="197" t="s">
        <v>1009</v>
      </c>
      <c r="D24" s="199" t="s">
        <v>1414</v>
      </c>
      <c r="E24" s="198">
        <v>443</v>
      </c>
      <c r="F24" s="196" t="s">
        <v>1553</v>
      </c>
      <c r="G24" s="199" t="s">
        <v>1580</v>
      </c>
      <c r="H24" s="200">
        <v>200</v>
      </c>
      <c r="I24" s="198">
        <f t="shared" si="0"/>
        <v>2.21</v>
      </c>
    </row>
    <row r="25" spans="1:9" ht="14.25" customHeight="1" x14ac:dyDescent="0.2">
      <c r="A25" s="196" t="s">
        <v>37</v>
      </c>
      <c r="B25" s="199" t="s">
        <v>82</v>
      </c>
      <c r="C25" s="197" t="s">
        <v>1010</v>
      </c>
      <c r="D25" s="199" t="s">
        <v>1415</v>
      </c>
      <c r="E25" s="198">
        <v>130</v>
      </c>
      <c r="F25" s="196" t="s">
        <v>1553</v>
      </c>
      <c r="G25" s="199" t="s">
        <v>1581</v>
      </c>
      <c r="H25" s="200">
        <v>140</v>
      </c>
      <c r="I25" s="198">
        <f t="shared" si="0"/>
        <v>0.92</v>
      </c>
    </row>
    <row r="26" spans="1:9" ht="14.25" customHeight="1" x14ac:dyDescent="0.2">
      <c r="A26" s="196" t="s">
        <v>38</v>
      </c>
      <c r="B26" s="199" t="s">
        <v>225</v>
      </c>
      <c r="C26" s="197" t="s">
        <v>1011</v>
      </c>
      <c r="D26" s="199" t="s">
        <v>1416</v>
      </c>
      <c r="E26" s="198">
        <v>1026</v>
      </c>
      <c r="F26" s="196" t="s">
        <v>1553</v>
      </c>
      <c r="G26" s="199" t="s">
        <v>1582</v>
      </c>
      <c r="H26" s="200">
        <v>2000</v>
      </c>
      <c r="I26" s="198">
        <f t="shared" si="0"/>
        <v>0.51</v>
      </c>
    </row>
    <row r="27" spans="1:9" ht="14.25" customHeight="1" x14ac:dyDescent="0.2">
      <c r="A27" s="196" t="s">
        <v>39</v>
      </c>
      <c r="B27" s="199" t="s">
        <v>226</v>
      </c>
      <c r="C27" s="197" t="s">
        <v>1012</v>
      </c>
      <c r="D27" s="199" t="s">
        <v>1416</v>
      </c>
      <c r="E27" s="198">
        <v>511</v>
      </c>
      <c r="F27" s="196" t="s">
        <v>1553</v>
      </c>
      <c r="G27" s="199" t="s">
        <v>463</v>
      </c>
      <c r="H27" s="200">
        <v>1000</v>
      </c>
      <c r="I27" s="198">
        <f t="shared" si="0"/>
        <v>0.51</v>
      </c>
    </row>
    <row r="28" spans="1:9" ht="14.25" customHeight="1" x14ac:dyDescent="0.2">
      <c r="A28" s="196" t="s">
        <v>156</v>
      </c>
      <c r="B28" s="199" t="s">
        <v>248</v>
      </c>
      <c r="C28" s="197" t="s">
        <v>1013</v>
      </c>
      <c r="D28" s="199" t="s">
        <v>1417</v>
      </c>
      <c r="E28" s="198">
        <v>1944</v>
      </c>
      <c r="F28" s="196" t="s">
        <v>456</v>
      </c>
      <c r="G28" s="199" t="s">
        <v>1583</v>
      </c>
      <c r="H28" s="200">
        <v>5000</v>
      </c>
      <c r="I28" s="198">
        <f t="shared" si="0"/>
        <v>0.38</v>
      </c>
    </row>
    <row r="29" spans="1:9" ht="14.25" customHeight="1" x14ac:dyDescent="0.2">
      <c r="A29" s="196" t="s">
        <v>40</v>
      </c>
      <c r="B29" s="199" t="s">
        <v>249</v>
      </c>
      <c r="C29" s="197" t="s">
        <v>1014</v>
      </c>
      <c r="D29" s="199" t="s">
        <v>1418</v>
      </c>
      <c r="E29" s="198">
        <v>540</v>
      </c>
      <c r="F29" s="196" t="s">
        <v>1553</v>
      </c>
      <c r="G29" s="199" t="s">
        <v>463</v>
      </c>
      <c r="H29" s="200">
        <v>1000</v>
      </c>
      <c r="I29" s="198">
        <f t="shared" si="0"/>
        <v>0.54</v>
      </c>
    </row>
    <row r="30" spans="1:9" ht="14.25" customHeight="1" x14ac:dyDescent="0.2">
      <c r="A30" s="196" t="s">
        <v>41</v>
      </c>
      <c r="B30" s="199" t="s">
        <v>227</v>
      </c>
      <c r="C30" s="197" t="s">
        <v>1015</v>
      </c>
      <c r="D30" s="199" t="s">
        <v>1419</v>
      </c>
      <c r="E30" s="198">
        <v>198</v>
      </c>
      <c r="F30" s="196" t="s">
        <v>1553</v>
      </c>
      <c r="G30" s="199" t="s">
        <v>1584</v>
      </c>
      <c r="H30" s="200">
        <v>255</v>
      </c>
      <c r="I30" s="198">
        <f t="shared" si="0"/>
        <v>0.77</v>
      </c>
    </row>
    <row r="31" spans="1:9" ht="14.25" customHeight="1" x14ac:dyDescent="0.2">
      <c r="A31" s="196" t="s">
        <v>42</v>
      </c>
      <c r="B31" s="199" t="s">
        <v>559</v>
      </c>
      <c r="C31" s="197" t="s">
        <v>1016</v>
      </c>
      <c r="D31" s="199" t="s">
        <v>1420</v>
      </c>
      <c r="E31" s="198">
        <v>864</v>
      </c>
      <c r="F31" s="196" t="s">
        <v>1553</v>
      </c>
      <c r="G31" s="199" t="s">
        <v>463</v>
      </c>
      <c r="H31" s="200">
        <v>1000</v>
      </c>
      <c r="I31" s="198">
        <f t="shared" si="0"/>
        <v>0.86</v>
      </c>
    </row>
    <row r="32" spans="1:9" ht="14.25" customHeight="1" x14ac:dyDescent="0.2">
      <c r="A32" s="196" t="s">
        <v>43</v>
      </c>
      <c r="B32" s="199" t="s">
        <v>561</v>
      </c>
      <c r="C32" s="197" t="s">
        <v>1017</v>
      </c>
      <c r="D32" s="199" t="s">
        <v>1421</v>
      </c>
      <c r="E32" s="198">
        <v>1199</v>
      </c>
      <c r="F32" s="196" t="s">
        <v>1553</v>
      </c>
      <c r="G32" s="199" t="s">
        <v>463</v>
      </c>
      <c r="H32" s="200">
        <v>1000</v>
      </c>
      <c r="I32" s="198">
        <f t="shared" si="0"/>
        <v>1.19</v>
      </c>
    </row>
    <row r="33" spans="1:9" ht="14.25" customHeight="1" x14ac:dyDescent="0.2">
      <c r="A33" s="196" t="s">
        <v>44</v>
      </c>
      <c r="B33" s="199" t="s">
        <v>0</v>
      </c>
      <c r="C33" s="197" t="s">
        <v>1018</v>
      </c>
      <c r="D33" s="199" t="s">
        <v>1419</v>
      </c>
      <c r="E33" s="198">
        <v>286</v>
      </c>
      <c r="F33" s="196" t="s">
        <v>1553</v>
      </c>
      <c r="G33" s="199" t="s">
        <v>1585</v>
      </c>
      <c r="H33" s="200">
        <v>250</v>
      </c>
      <c r="I33" s="198">
        <f t="shared" si="0"/>
        <v>1.1399999999999999</v>
      </c>
    </row>
    <row r="34" spans="1:9" ht="14.25" customHeight="1" x14ac:dyDescent="0.2">
      <c r="A34" s="196" t="s">
        <v>229</v>
      </c>
      <c r="B34" s="199" t="s">
        <v>250</v>
      </c>
      <c r="C34" s="197" t="s">
        <v>1019</v>
      </c>
      <c r="D34" s="199" t="s">
        <v>1409</v>
      </c>
      <c r="E34" s="198">
        <v>216</v>
      </c>
      <c r="F34" s="196" t="s">
        <v>1553</v>
      </c>
      <c r="G34" s="199" t="s">
        <v>457</v>
      </c>
      <c r="H34" s="200">
        <v>500</v>
      </c>
      <c r="I34" s="198">
        <f t="shared" si="0"/>
        <v>0.43</v>
      </c>
    </row>
    <row r="35" spans="1:9" ht="14.25" customHeight="1" x14ac:dyDescent="0.2">
      <c r="A35" s="202" t="s">
        <v>1808</v>
      </c>
      <c r="B35" s="199" t="s">
        <v>565</v>
      </c>
      <c r="C35" s="197" t="s">
        <v>1020</v>
      </c>
      <c r="D35" s="199" t="s">
        <v>1410</v>
      </c>
      <c r="E35" s="198">
        <v>270</v>
      </c>
      <c r="F35" s="196" t="s">
        <v>1553</v>
      </c>
      <c r="G35" s="198" t="s">
        <v>1586</v>
      </c>
      <c r="H35" s="200">
        <v>1000</v>
      </c>
      <c r="I35" s="198">
        <f t="shared" si="0"/>
        <v>0.27</v>
      </c>
    </row>
    <row r="36" spans="1:9" ht="14.25" customHeight="1" x14ac:dyDescent="0.2">
      <c r="A36" s="224" t="s">
        <v>2100</v>
      </c>
      <c r="B36" s="158"/>
      <c r="C36" s="96"/>
      <c r="D36" s="158"/>
      <c r="E36" s="94"/>
      <c r="H36" s="163"/>
    </row>
    <row r="37" spans="1:9" ht="14.25" customHeight="1" thickBot="1" x14ac:dyDescent="0.25">
      <c r="A37" s="218" t="s">
        <v>417</v>
      </c>
      <c r="B37" s="219" t="s">
        <v>418</v>
      </c>
      <c r="C37" s="219" t="s">
        <v>217</v>
      </c>
      <c r="D37" s="220" t="s">
        <v>216</v>
      </c>
      <c r="E37" s="221" t="s">
        <v>454</v>
      </c>
      <c r="F37" s="219" t="s">
        <v>241</v>
      </c>
      <c r="G37" s="219" t="s">
        <v>218</v>
      </c>
      <c r="H37" s="222" t="s">
        <v>453</v>
      </c>
      <c r="I37" s="223" t="s">
        <v>2099</v>
      </c>
    </row>
    <row r="38" spans="1:9" ht="14.25" customHeight="1" thickTop="1" x14ac:dyDescent="0.2">
      <c r="A38" s="215" t="s">
        <v>1809</v>
      </c>
      <c r="B38" s="211" t="s">
        <v>567</v>
      </c>
      <c r="C38" s="212" t="s">
        <v>519</v>
      </c>
      <c r="D38" s="211" t="s">
        <v>1422</v>
      </c>
      <c r="E38" s="213">
        <v>119</v>
      </c>
      <c r="F38" s="210" t="s">
        <v>1553</v>
      </c>
      <c r="G38" s="211" t="s">
        <v>1585</v>
      </c>
      <c r="H38" s="214">
        <v>250</v>
      </c>
      <c r="I38" s="213">
        <f t="shared" si="0"/>
        <v>0.47</v>
      </c>
    </row>
    <row r="39" spans="1:9" ht="14.25" customHeight="1" x14ac:dyDescent="0.2">
      <c r="A39" s="201" t="s">
        <v>1810</v>
      </c>
      <c r="B39" s="199" t="s">
        <v>567</v>
      </c>
      <c r="C39" s="197" t="s">
        <v>520</v>
      </c>
      <c r="D39" s="199" t="s">
        <v>1422</v>
      </c>
      <c r="E39" s="198">
        <v>119</v>
      </c>
      <c r="F39" s="196" t="s">
        <v>1553</v>
      </c>
      <c r="G39" s="199" t="s">
        <v>1585</v>
      </c>
      <c r="H39" s="200">
        <v>250</v>
      </c>
      <c r="I39" s="198">
        <f t="shared" si="0"/>
        <v>0.47</v>
      </c>
    </row>
    <row r="40" spans="1:9" ht="14.25" customHeight="1" x14ac:dyDescent="0.2">
      <c r="A40" s="196" t="s">
        <v>83</v>
      </c>
      <c r="B40" s="199" t="s">
        <v>570</v>
      </c>
      <c r="C40" s="197" t="s">
        <v>1021</v>
      </c>
      <c r="D40" s="199" t="s">
        <v>1422</v>
      </c>
      <c r="E40" s="198">
        <v>97</v>
      </c>
      <c r="F40" s="196" t="s">
        <v>1553</v>
      </c>
      <c r="G40" s="199" t="s">
        <v>1577</v>
      </c>
      <c r="H40" s="200">
        <v>150</v>
      </c>
      <c r="I40" s="198">
        <f t="shared" si="0"/>
        <v>0.64</v>
      </c>
    </row>
    <row r="41" spans="1:9" ht="14.25" customHeight="1" x14ac:dyDescent="0.2">
      <c r="A41" s="196" t="s">
        <v>84</v>
      </c>
      <c r="B41" s="199" t="s">
        <v>1</v>
      </c>
      <c r="C41" s="197" t="s">
        <v>2</v>
      </c>
      <c r="D41" s="199"/>
      <c r="E41" s="198">
        <v>454</v>
      </c>
      <c r="F41" s="196" t="s">
        <v>1557</v>
      </c>
      <c r="G41" s="199" t="s">
        <v>1587</v>
      </c>
      <c r="H41" s="200">
        <v>1000</v>
      </c>
      <c r="I41" s="198">
        <f t="shared" si="0"/>
        <v>0.45</v>
      </c>
    </row>
    <row r="42" spans="1:9" ht="14.25" customHeight="1" x14ac:dyDescent="0.2">
      <c r="A42" s="201" t="s">
        <v>1811</v>
      </c>
      <c r="B42" s="199" t="s">
        <v>496</v>
      </c>
      <c r="C42" s="197" t="s">
        <v>1022</v>
      </c>
      <c r="D42" s="199" t="s">
        <v>1423</v>
      </c>
      <c r="E42" s="198">
        <v>312</v>
      </c>
      <c r="F42" s="196" t="s">
        <v>1553</v>
      </c>
      <c r="G42" s="203" t="s">
        <v>457</v>
      </c>
      <c r="H42" s="200">
        <v>500</v>
      </c>
      <c r="I42" s="198">
        <f t="shared" si="0"/>
        <v>0.62</v>
      </c>
    </row>
    <row r="43" spans="1:9" ht="14.25" customHeight="1" x14ac:dyDescent="0.2">
      <c r="A43" s="201" t="s">
        <v>1812</v>
      </c>
      <c r="B43" s="199" t="s">
        <v>495</v>
      </c>
      <c r="C43" s="197" t="s">
        <v>1023</v>
      </c>
      <c r="D43" s="199" t="s">
        <v>1423</v>
      </c>
      <c r="E43" s="198">
        <v>414</v>
      </c>
      <c r="F43" s="196" t="s">
        <v>1553</v>
      </c>
      <c r="G43" s="203" t="s">
        <v>457</v>
      </c>
      <c r="H43" s="200">
        <v>500</v>
      </c>
      <c r="I43" s="198">
        <f t="shared" si="0"/>
        <v>0.82</v>
      </c>
    </row>
    <row r="44" spans="1:9" ht="14.25" customHeight="1" x14ac:dyDescent="0.2">
      <c r="A44" s="196" t="s">
        <v>99</v>
      </c>
      <c r="B44" s="199" t="s">
        <v>3</v>
      </c>
      <c r="C44" s="197" t="s">
        <v>1024</v>
      </c>
      <c r="D44" s="199"/>
      <c r="E44" s="198">
        <v>194</v>
      </c>
      <c r="F44" s="196" t="s">
        <v>1557</v>
      </c>
      <c r="G44" s="199" t="s">
        <v>1588</v>
      </c>
      <c r="H44" s="200">
        <v>1000</v>
      </c>
      <c r="I44" s="198">
        <f t="shared" si="0"/>
        <v>0.19</v>
      </c>
    </row>
    <row r="45" spans="1:9" ht="14.25" customHeight="1" x14ac:dyDescent="0.3">
      <c r="A45" s="202" t="s">
        <v>1813</v>
      </c>
      <c r="B45" s="198" t="s">
        <v>576</v>
      </c>
      <c r="C45" s="204" t="s">
        <v>1025</v>
      </c>
      <c r="D45" s="199" t="s">
        <v>1424</v>
      </c>
      <c r="E45" s="198">
        <v>810</v>
      </c>
      <c r="F45" s="196" t="s">
        <v>1553</v>
      </c>
      <c r="G45" s="198" t="s">
        <v>1589</v>
      </c>
      <c r="H45" s="200">
        <v>1800</v>
      </c>
      <c r="I45" s="198">
        <f t="shared" si="0"/>
        <v>0.45</v>
      </c>
    </row>
    <row r="46" spans="1:9" ht="14.25" customHeight="1" x14ac:dyDescent="0.2">
      <c r="A46" s="196" t="s">
        <v>100</v>
      </c>
      <c r="B46" s="199" t="s">
        <v>251</v>
      </c>
      <c r="C46" s="197" t="s">
        <v>1026</v>
      </c>
      <c r="D46" s="199" t="s">
        <v>1425</v>
      </c>
      <c r="E46" s="198">
        <v>540</v>
      </c>
      <c r="F46" s="196" t="s">
        <v>1553</v>
      </c>
      <c r="G46" s="199" t="s">
        <v>457</v>
      </c>
      <c r="H46" s="200">
        <v>500</v>
      </c>
      <c r="I46" s="198">
        <f t="shared" si="0"/>
        <v>1.08</v>
      </c>
    </row>
    <row r="47" spans="1:9" ht="14.25" customHeight="1" x14ac:dyDescent="0.2">
      <c r="A47" s="196" t="s">
        <v>101</v>
      </c>
      <c r="B47" s="199" t="s">
        <v>252</v>
      </c>
      <c r="C47" s="197" t="s">
        <v>1027</v>
      </c>
      <c r="D47" s="199"/>
      <c r="E47" s="198">
        <v>691</v>
      </c>
      <c r="F47" s="196" t="s">
        <v>1557</v>
      </c>
      <c r="G47" s="199" t="s">
        <v>1587</v>
      </c>
      <c r="H47" s="200">
        <v>1000</v>
      </c>
      <c r="I47" s="198">
        <f t="shared" si="0"/>
        <v>0.69</v>
      </c>
    </row>
    <row r="48" spans="1:9" ht="14.25" customHeight="1" x14ac:dyDescent="0.2">
      <c r="A48" s="196" t="s">
        <v>102</v>
      </c>
      <c r="B48" s="199" t="s">
        <v>521</v>
      </c>
      <c r="C48" s="197" t="s">
        <v>1028</v>
      </c>
      <c r="D48" s="199"/>
      <c r="E48" s="198">
        <v>1620</v>
      </c>
      <c r="F48" s="196" t="s">
        <v>1557</v>
      </c>
      <c r="G48" s="199" t="s">
        <v>1590</v>
      </c>
      <c r="H48" s="200">
        <v>1000</v>
      </c>
      <c r="I48" s="198">
        <f t="shared" si="0"/>
        <v>1.62</v>
      </c>
    </row>
    <row r="49" spans="1:9" ht="14.25" customHeight="1" x14ac:dyDescent="0.2">
      <c r="A49" s="196" t="s">
        <v>103</v>
      </c>
      <c r="B49" s="199" t="s">
        <v>79</v>
      </c>
      <c r="C49" s="197" t="s">
        <v>1029</v>
      </c>
      <c r="D49" s="199" t="s">
        <v>1426</v>
      </c>
      <c r="E49" s="198">
        <v>599</v>
      </c>
      <c r="F49" s="196" t="s">
        <v>1553</v>
      </c>
      <c r="G49" s="199" t="s">
        <v>457</v>
      </c>
      <c r="H49" s="200">
        <v>500</v>
      </c>
      <c r="I49" s="198">
        <f t="shared" si="0"/>
        <v>1.19</v>
      </c>
    </row>
    <row r="50" spans="1:9" ht="14.25" customHeight="1" x14ac:dyDescent="0.2">
      <c r="A50" s="196" t="s">
        <v>104</v>
      </c>
      <c r="B50" s="199" t="s">
        <v>80</v>
      </c>
      <c r="C50" s="197" t="s">
        <v>1030</v>
      </c>
      <c r="D50" s="199" t="s">
        <v>1427</v>
      </c>
      <c r="E50" s="198">
        <v>352</v>
      </c>
      <c r="F50" s="196" t="s">
        <v>1553</v>
      </c>
      <c r="G50" s="199" t="s">
        <v>463</v>
      </c>
      <c r="H50" s="200">
        <v>1000</v>
      </c>
      <c r="I50" s="198">
        <f t="shared" si="0"/>
        <v>0.35</v>
      </c>
    </row>
    <row r="51" spans="1:9" ht="14.25" customHeight="1" x14ac:dyDescent="0.2">
      <c r="A51" s="201" t="s">
        <v>1814</v>
      </c>
      <c r="B51" s="199" t="s">
        <v>581</v>
      </c>
      <c r="C51" s="197" t="s">
        <v>1031</v>
      </c>
      <c r="D51" s="199" t="s">
        <v>1426</v>
      </c>
      <c r="E51" s="198">
        <v>825</v>
      </c>
      <c r="F51" s="196" t="s">
        <v>1553</v>
      </c>
      <c r="G51" s="199" t="s">
        <v>463</v>
      </c>
      <c r="H51" s="200">
        <v>1000</v>
      </c>
      <c r="I51" s="198">
        <f t="shared" si="0"/>
        <v>0.82</v>
      </c>
    </row>
    <row r="52" spans="1:9" ht="14.25" customHeight="1" x14ac:dyDescent="0.2">
      <c r="A52" s="201" t="s">
        <v>1815</v>
      </c>
      <c r="B52" s="199" t="s">
        <v>581</v>
      </c>
      <c r="C52" s="197" t="s">
        <v>1032</v>
      </c>
      <c r="D52" s="199" t="s">
        <v>1428</v>
      </c>
      <c r="E52" s="198">
        <v>360</v>
      </c>
      <c r="F52" s="196" t="s">
        <v>1553</v>
      </c>
      <c r="G52" s="199" t="s">
        <v>457</v>
      </c>
      <c r="H52" s="200">
        <v>500</v>
      </c>
      <c r="I52" s="198">
        <f t="shared" si="0"/>
        <v>0.72</v>
      </c>
    </row>
    <row r="53" spans="1:9" ht="14.25" customHeight="1" x14ac:dyDescent="0.2">
      <c r="A53" s="225" t="s">
        <v>2101</v>
      </c>
      <c r="B53" s="158"/>
      <c r="C53" s="96"/>
      <c r="D53" s="158"/>
      <c r="E53" s="94"/>
      <c r="G53" s="158"/>
      <c r="H53" s="163"/>
    </row>
    <row r="54" spans="1:9" ht="14.25" customHeight="1" thickBot="1" x14ac:dyDescent="0.25">
      <c r="A54" s="218" t="s">
        <v>417</v>
      </c>
      <c r="B54" s="219" t="s">
        <v>418</v>
      </c>
      <c r="C54" s="219" t="s">
        <v>217</v>
      </c>
      <c r="D54" s="220" t="s">
        <v>216</v>
      </c>
      <c r="E54" s="221" t="s">
        <v>454</v>
      </c>
      <c r="F54" s="219" t="s">
        <v>241</v>
      </c>
      <c r="G54" s="219" t="s">
        <v>218</v>
      </c>
      <c r="H54" s="222" t="s">
        <v>453</v>
      </c>
      <c r="I54" s="223" t="s">
        <v>2099</v>
      </c>
    </row>
    <row r="55" spans="1:9" ht="14.25" customHeight="1" thickTop="1" x14ac:dyDescent="0.2">
      <c r="A55" s="216" t="s">
        <v>105</v>
      </c>
      <c r="B55" s="211" t="s">
        <v>81</v>
      </c>
      <c r="C55" s="212" t="s">
        <v>1033</v>
      </c>
      <c r="D55" s="211" t="s">
        <v>1429</v>
      </c>
      <c r="E55" s="213">
        <v>464</v>
      </c>
      <c r="F55" s="210" t="s">
        <v>484</v>
      </c>
      <c r="G55" s="211" t="s">
        <v>457</v>
      </c>
      <c r="H55" s="214">
        <v>500</v>
      </c>
      <c r="I55" s="213">
        <f t="shared" si="0"/>
        <v>0.92</v>
      </c>
    </row>
    <row r="56" spans="1:9" ht="14.25" customHeight="1" x14ac:dyDescent="0.2">
      <c r="A56" s="202" t="s">
        <v>106</v>
      </c>
      <c r="B56" s="199" t="s">
        <v>253</v>
      </c>
      <c r="C56" s="197" t="s">
        <v>1034</v>
      </c>
      <c r="D56" s="199" t="s">
        <v>1430</v>
      </c>
      <c r="E56" s="198">
        <v>248</v>
      </c>
      <c r="F56" s="196" t="s">
        <v>1553</v>
      </c>
      <c r="G56" s="199" t="s">
        <v>463</v>
      </c>
      <c r="H56" s="200">
        <v>1000</v>
      </c>
      <c r="I56" s="198">
        <f t="shared" si="0"/>
        <v>0.24</v>
      </c>
    </row>
    <row r="57" spans="1:9" ht="14.25" customHeight="1" x14ac:dyDescent="0.2">
      <c r="A57" s="202" t="s">
        <v>230</v>
      </c>
      <c r="B57" s="199" t="s">
        <v>254</v>
      </c>
      <c r="C57" s="197" t="s">
        <v>1035</v>
      </c>
      <c r="D57" s="199" t="s">
        <v>1430</v>
      </c>
      <c r="E57" s="198">
        <v>259</v>
      </c>
      <c r="F57" s="196" t="s">
        <v>1553</v>
      </c>
      <c r="G57" s="199" t="s">
        <v>463</v>
      </c>
      <c r="H57" s="200">
        <v>1000</v>
      </c>
      <c r="I57" s="198">
        <f t="shared" si="0"/>
        <v>0.25</v>
      </c>
    </row>
    <row r="58" spans="1:9" ht="14.25" customHeight="1" x14ac:dyDescent="0.2">
      <c r="A58" s="202" t="s">
        <v>107</v>
      </c>
      <c r="B58" s="199" t="s">
        <v>255</v>
      </c>
      <c r="C58" s="197" t="s">
        <v>1036</v>
      </c>
      <c r="D58" s="199" t="s">
        <v>1430</v>
      </c>
      <c r="E58" s="198">
        <v>259</v>
      </c>
      <c r="F58" s="196" t="s">
        <v>1553</v>
      </c>
      <c r="G58" s="199" t="s">
        <v>463</v>
      </c>
      <c r="H58" s="200">
        <v>1000</v>
      </c>
      <c r="I58" s="198">
        <f t="shared" si="0"/>
        <v>0.25</v>
      </c>
    </row>
    <row r="59" spans="1:9" ht="14.25" customHeight="1" x14ac:dyDescent="0.2">
      <c r="A59" s="202" t="s">
        <v>231</v>
      </c>
      <c r="B59" s="199" t="s">
        <v>256</v>
      </c>
      <c r="C59" s="197" t="s">
        <v>1037</v>
      </c>
      <c r="D59" s="199" t="s">
        <v>1431</v>
      </c>
      <c r="E59" s="198">
        <v>302</v>
      </c>
      <c r="F59" s="196" t="s">
        <v>1553</v>
      </c>
      <c r="G59" s="199" t="s">
        <v>463</v>
      </c>
      <c r="H59" s="200">
        <v>1000</v>
      </c>
      <c r="I59" s="198">
        <f t="shared" si="0"/>
        <v>0.3</v>
      </c>
    </row>
    <row r="60" spans="1:9" ht="14.25" customHeight="1" x14ac:dyDescent="0.2">
      <c r="A60" s="202" t="s">
        <v>108</v>
      </c>
      <c r="B60" s="199" t="s">
        <v>257</v>
      </c>
      <c r="C60" s="197" t="s">
        <v>1038</v>
      </c>
      <c r="D60" s="199" t="s">
        <v>1432</v>
      </c>
      <c r="E60" s="198">
        <v>486</v>
      </c>
      <c r="F60" s="196" t="s">
        <v>1553</v>
      </c>
      <c r="G60" s="199" t="s">
        <v>463</v>
      </c>
      <c r="H60" s="200">
        <v>1000</v>
      </c>
      <c r="I60" s="198">
        <f t="shared" si="0"/>
        <v>0.48</v>
      </c>
    </row>
    <row r="61" spans="1:9" ht="14.25" customHeight="1" x14ac:dyDescent="0.2">
      <c r="A61" s="202" t="s">
        <v>1816</v>
      </c>
      <c r="B61" s="199" t="s">
        <v>85</v>
      </c>
      <c r="C61" s="197" t="s">
        <v>1039</v>
      </c>
      <c r="D61" s="199" t="s">
        <v>1433</v>
      </c>
      <c r="E61" s="198">
        <v>294</v>
      </c>
      <c r="F61" s="196" t="s">
        <v>458</v>
      </c>
      <c r="G61" s="199" t="s">
        <v>1591</v>
      </c>
      <c r="H61" s="200">
        <v>310</v>
      </c>
      <c r="I61" s="198">
        <f t="shared" si="0"/>
        <v>0.94</v>
      </c>
    </row>
    <row r="62" spans="1:9" ht="14.25" customHeight="1" x14ac:dyDescent="0.2">
      <c r="A62" s="202" t="s">
        <v>109</v>
      </c>
      <c r="B62" s="199" t="s">
        <v>589</v>
      </c>
      <c r="C62" s="197" t="s">
        <v>1040</v>
      </c>
      <c r="D62" s="199" t="s">
        <v>1434</v>
      </c>
      <c r="E62" s="198">
        <v>810</v>
      </c>
      <c r="F62" s="196" t="s">
        <v>458</v>
      </c>
      <c r="G62" s="199" t="s">
        <v>457</v>
      </c>
      <c r="H62" s="200">
        <v>500</v>
      </c>
      <c r="I62" s="198">
        <f t="shared" si="0"/>
        <v>1.62</v>
      </c>
    </row>
    <row r="63" spans="1:9" ht="14.25" customHeight="1" x14ac:dyDescent="0.2">
      <c r="A63" s="202" t="s">
        <v>110</v>
      </c>
      <c r="B63" s="199" t="s">
        <v>591</v>
      </c>
      <c r="C63" s="197" t="s">
        <v>1041</v>
      </c>
      <c r="D63" s="199" t="s">
        <v>1435</v>
      </c>
      <c r="E63" s="198">
        <v>810</v>
      </c>
      <c r="F63" s="196" t="s">
        <v>458</v>
      </c>
      <c r="G63" s="199" t="s">
        <v>1592</v>
      </c>
      <c r="H63" s="200">
        <v>330</v>
      </c>
      <c r="I63" s="198">
        <f t="shared" si="0"/>
        <v>2.4500000000000002</v>
      </c>
    </row>
    <row r="64" spans="1:9" ht="14.25" customHeight="1" x14ac:dyDescent="0.2">
      <c r="A64" s="224" t="s">
        <v>2103</v>
      </c>
      <c r="B64" s="158"/>
      <c r="C64" s="96"/>
      <c r="D64" s="158"/>
      <c r="E64" s="94"/>
      <c r="G64" s="158"/>
      <c r="H64" s="163"/>
    </row>
    <row r="65" spans="1:9" ht="14.25" customHeight="1" thickBot="1" x14ac:dyDescent="0.25">
      <c r="A65" s="218" t="s">
        <v>417</v>
      </c>
      <c r="B65" s="219" t="s">
        <v>418</v>
      </c>
      <c r="C65" s="219" t="s">
        <v>217</v>
      </c>
      <c r="D65" s="220" t="s">
        <v>216</v>
      </c>
      <c r="E65" s="221" t="s">
        <v>454</v>
      </c>
      <c r="F65" s="219" t="s">
        <v>241</v>
      </c>
      <c r="G65" s="219" t="s">
        <v>218</v>
      </c>
      <c r="H65" s="222" t="s">
        <v>453</v>
      </c>
      <c r="I65" s="223" t="s">
        <v>2099</v>
      </c>
    </row>
    <row r="66" spans="1:9" ht="14.25" customHeight="1" thickTop="1" x14ac:dyDescent="0.2">
      <c r="A66" s="216" t="s">
        <v>111</v>
      </c>
      <c r="B66" s="211" t="s">
        <v>258</v>
      </c>
      <c r="C66" s="212" t="s">
        <v>1042</v>
      </c>
      <c r="D66" s="211" t="s">
        <v>1436</v>
      </c>
      <c r="E66" s="213">
        <v>378</v>
      </c>
      <c r="F66" s="210" t="s">
        <v>1553</v>
      </c>
      <c r="G66" s="211" t="s">
        <v>1585</v>
      </c>
      <c r="H66" s="214">
        <v>250</v>
      </c>
      <c r="I66" s="213">
        <f t="shared" si="0"/>
        <v>1.51</v>
      </c>
    </row>
    <row r="67" spans="1:9" ht="14.25" customHeight="1" x14ac:dyDescent="0.2">
      <c r="A67" s="202" t="s">
        <v>112</v>
      </c>
      <c r="B67" s="199" t="s">
        <v>259</v>
      </c>
      <c r="C67" s="197" t="s">
        <v>1043</v>
      </c>
      <c r="D67" s="199" t="s">
        <v>1437</v>
      </c>
      <c r="E67" s="198">
        <v>158</v>
      </c>
      <c r="F67" s="196" t="s">
        <v>452</v>
      </c>
      <c r="G67" s="199" t="s">
        <v>1593</v>
      </c>
      <c r="H67" s="200">
        <v>165</v>
      </c>
      <c r="I67" s="198">
        <f t="shared" si="0"/>
        <v>0.95</v>
      </c>
    </row>
    <row r="68" spans="1:9" ht="14.25" customHeight="1" x14ac:dyDescent="0.2">
      <c r="A68" s="202" t="s">
        <v>113</v>
      </c>
      <c r="B68" s="199" t="s">
        <v>595</v>
      </c>
      <c r="C68" s="197" t="s">
        <v>1044</v>
      </c>
      <c r="D68" s="199" t="s">
        <v>1438</v>
      </c>
      <c r="E68" s="198">
        <v>599</v>
      </c>
      <c r="F68" s="196" t="s">
        <v>1553</v>
      </c>
      <c r="G68" s="199" t="s">
        <v>463</v>
      </c>
      <c r="H68" s="200">
        <v>1000</v>
      </c>
      <c r="I68" s="198">
        <f t="shared" si="0"/>
        <v>0.59</v>
      </c>
    </row>
    <row r="69" spans="1:9" ht="14.25" customHeight="1" x14ac:dyDescent="0.2">
      <c r="A69" s="202" t="s">
        <v>114</v>
      </c>
      <c r="B69" s="199" t="s">
        <v>260</v>
      </c>
      <c r="C69" s="197" t="s">
        <v>1045</v>
      </c>
      <c r="D69" s="199" t="s">
        <v>1439</v>
      </c>
      <c r="E69" s="198">
        <v>432</v>
      </c>
      <c r="F69" s="196" t="s">
        <v>1553</v>
      </c>
      <c r="G69" s="199" t="s">
        <v>457</v>
      </c>
      <c r="H69" s="200">
        <v>500</v>
      </c>
      <c r="I69" s="198">
        <f t="shared" si="0"/>
        <v>0.86</v>
      </c>
    </row>
    <row r="70" spans="1:9" ht="14.25" customHeight="1" x14ac:dyDescent="0.2">
      <c r="A70" s="202" t="s">
        <v>115</v>
      </c>
      <c r="B70" s="199" t="s">
        <v>261</v>
      </c>
      <c r="C70" s="197" t="s">
        <v>1046</v>
      </c>
      <c r="D70" s="199" t="s">
        <v>1439</v>
      </c>
      <c r="E70" s="198">
        <v>324</v>
      </c>
      <c r="F70" s="196" t="s">
        <v>1553</v>
      </c>
      <c r="G70" s="199" t="s">
        <v>457</v>
      </c>
      <c r="H70" s="200">
        <v>500</v>
      </c>
      <c r="I70" s="198">
        <f t="shared" si="0"/>
        <v>0.64</v>
      </c>
    </row>
    <row r="71" spans="1:9" ht="14.25" customHeight="1" x14ac:dyDescent="0.2">
      <c r="A71" s="202" t="s">
        <v>116</v>
      </c>
      <c r="B71" s="199" t="s">
        <v>599</v>
      </c>
      <c r="C71" s="197" t="s">
        <v>1047</v>
      </c>
      <c r="D71" s="199" t="s">
        <v>1440</v>
      </c>
      <c r="E71" s="198">
        <v>232</v>
      </c>
      <c r="F71" s="196" t="s">
        <v>1553</v>
      </c>
      <c r="G71" s="199" t="s">
        <v>457</v>
      </c>
      <c r="H71" s="200">
        <v>500</v>
      </c>
      <c r="I71" s="198">
        <f t="shared" si="0"/>
        <v>0.46</v>
      </c>
    </row>
    <row r="72" spans="1:9" ht="14.25" customHeight="1" x14ac:dyDescent="0.2">
      <c r="A72" s="202" t="s">
        <v>117</v>
      </c>
      <c r="B72" s="199" t="s">
        <v>262</v>
      </c>
      <c r="C72" s="197" t="s">
        <v>1048</v>
      </c>
      <c r="D72" s="199" t="s">
        <v>1419</v>
      </c>
      <c r="E72" s="198">
        <v>130</v>
      </c>
      <c r="F72" s="196" t="s">
        <v>1553</v>
      </c>
      <c r="G72" s="199" t="s">
        <v>1594</v>
      </c>
      <c r="H72" s="200">
        <v>175</v>
      </c>
      <c r="I72" s="198">
        <f t="shared" si="0"/>
        <v>0.74</v>
      </c>
    </row>
    <row r="73" spans="1:9" ht="14.25" customHeight="1" x14ac:dyDescent="0.2">
      <c r="A73" s="202" t="s">
        <v>118</v>
      </c>
      <c r="B73" s="199" t="s">
        <v>86</v>
      </c>
      <c r="C73" s="197" t="s">
        <v>1049</v>
      </c>
      <c r="D73" s="199" t="s">
        <v>1422</v>
      </c>
      <c r="E73" s="198">
        <v>78</v>
      </c>
      <c r="F73" s="196" t="s">
        <v>1553</v>
      </c>
      <c r="G73" s="199" t="s">
        <v>1595</v>
      </c>
      <c r="H73" s="200">
        <v>300</v>
      </c>
      <c r="I73" s="198">
        <f t="shared" si="0"/>
        <v>0.26</v>
      </c>
    </row>
    <row r="74" spans="1:9" ht="14.25" customHeight="1" x14ac:dyDescent="0.2">
      <c r="A74" s="202" t="s">
        <v>119</v>
      </c>
      <c r="B74" s="199" t="s">
        <v>87</v>
      </c>
      <c r="C74" s="197" t="s">
        <v>1050</v>
      </c>
      <c r="D74" s="199" t="s">
        <v>1422</v>
      </c>
      <c r="E74" s="198">
        <v>78</v>
      </c>
      <c r="F74" s="196" t="s">
        <v>1553</v>
      </c>
      <c r="G74" s="199" t="s">
        <v>1595</v>
      </c>
      <c r="H74" s="200">
        <v>300</v>
      </c>
      <c r="I74" s="198">
        <f t="shared" si="0"/>
        <v>0.26</v>
      </c>
    </row>
    <row r="75" spans="1:9" ht="14.25" customHeight="1" x14ac:dyDescent="0.2">
      <c r="A75" s="202" t="s">
        <v>120</v>
      </c>
      <c r="B75" s="199" t="s">
        <v>88</v>
      </c>
      <c r="C75" s="197" t="s">
        <v>1051</v>
      </c>
      <c r="D75" s="199" t="s">
        <v>1422</v>
      </c>
      <c r="E75" s="198">
        <v>86</v>
      </c>
      <c r="F75" s="196" t="s">
        <v>1553</v>
      </c>
      <c r="G75" s="199" t="s">
        <v>1585</v>
      </c>
      <c r="H75" s="200">
        <v>250</v>
      </c>
      <c r="I75" s="198">
        <f t="shared" si="0"/>
        <v>0.34</v>
      </c>
    </row>
    <row r="76" spans="1:9" ht="14.25" customHeight="1" x14ac:dyDescent="0.2">
      <c r="A76" s="202" t="s">
        <v>121</v>
      </c>
      <c r="B76" s="199" t="s">
        <v>89</v>
      </c>
      <c r="C76" s="197" t="s">
        <v>1052</v>
      </c>
      <c r="D76" s="199" t="s">
        <v>1422</v>
      </c>
      <c r="E76" s="198">
        <v>86</v>
      </c>
      <c r="F76" s="196" t="s">
        <v>1553</v>
      </c>
      <c r="G76" s="199" t="s">
        <v>1585</v>
      </c>
      <c r="H76" s="200">
        <v>250</v>
      </c>
      <c r="I76" s="198">
        <f t="shared" si="0"/>
        <v>0.34</v>
      </c>
    </row>
    <row r="77" spans="1:9" ht="14.25" customHeight="1" x14ac:dyDescent="0.2">
      <c r="A77" s="202" t="s">
        <v>122</v>
      </c>
      <c r="B77" s="199" t="s">
        <v>90</v>
      </c>
      <c r="C77" s="197" t="s">
        <v>1053</v>
      </c>
      <c r="D77" s="199" t="s">
        <v>1422</v>
      </c>
      <c r="E77" s="198">
        <v>119</v>
      </c>
      <c r="F77" s="196" t="s">
        <v>1553</v>
      </c>
      <c r="G77" s="199" t="s">
        <v>1596</v>
      </c>
      <c r="H77" s="200">
        <v>70</v>
      </c>
      <c r="I77" s="198">
        <f t="shared" ref="I77:I144" si="1">ROUNDDOWN(E77/H77,2)</f>
        <v>1.7</v>
      </c>
    </row>
    <row r="78" spans="1:9" ht="14.25" customHeight="1" x14ac:dyDescent="0.2">
      <c r="A78" s="202" t="s">
        <v>123</v>
      </c>
      <c r="B78" s="199" t="s">
        <v>607</v>
      </c>
      <c r="C78" s="197" t="s">
        <v>1054</v>
      </c>
      <c r="D78" s="199" t="s">
        <v>1422</v>
      </c>
      <c r="E78" s="198">
        <v>162</v>
      </c>
      <c r="F78" s="196" t="s">
        <v>1553</v>
      </c>
      <c r="G78" s="199" t="s">
        <v>1597</v>
      </c>
      <c r="H78" s="200">
        <v>140</v>
      </c>
      <c r="I78" s="198">
        <f t="shared" si="1"/>
        <v>1.1499999999999999</v>
      </c>
    </row>
    <row r="79" spans="1:9" ht="14.25" customHeight="1" x14ac:dyDescent="0.2">
      <c r="A79" s="202" t="s">
        <v>124</v>
      </c>
      <c r="B79" s="199" t="s">
        <v>91</v>
      </c>
      <c r="C79" s="197" t="s">
        <v>1055</v>
      </c>
      <c r="D79" s="199" t="s">
        <v>1441</v>
      </c>
      <c r="E79" s="198">
        <v>159</v>
      </c>
      <c r="F79" s="196" t="s">
        <v>1553</v>
      </c>
      <c r="G79" s="199" t="s">
        <v>1598</v>
      </c>
      <c r="H79" s="200">
        <v>82.5</v>
      </c>
      <c r="I79" s="198">
        <f t="shared" si="1"/>
        <v>1.92</v>
      </c>
    </row>
    <row r="80" spans="1:9" ht="14.25" customHeight="1" x14ac:dyDescent="0.2">
      <c r="A80" s="202" t="s">
        <v>125</v>
      </c>
      <c r="B80" s="199" t="s">
        <v>92</v>
      </c>
      <c r="C80" s="197" t="s">
        <v>2300</v>
      </c>
      <c r="D80" s="199" t="s">
        <v>2301</v>
      </c>
      <c r="E80" s="198">
        <v>90</v>
      </c>
      <c r="F80" s="196" t="s">
        <v>1553</v>
      </c>
      <c r="G80" s="199" t="s">
        <v>2302</v>
      </c>
      <c r="H80" s="200">
        <v>120</v>
      </c>
      <c r="I80" s="198">
        <f t="shared" si="1"/>
        <v>0.75</v>
      </c>
    </row>
    <row r="81" spans="1:9" ht="14.25" customHeight="1" x14ac:dyDescent="0.2">
      <c r="A81" s="202" t="s">
        <v>1817</v>
      </c>
      <c r="B81" s="198" t="s">
        <v>610</v>
      </c>
      <c r="C81" s="197" t="s">
        <v>2303</v>
      </c>
      <c r="D81" s="199" t="s">
        <v>2301</v>
      </c>
      <c r="E81" s="198">
        <v>90</v>
      </c>
      <c r="F81" s="196" t="s">
        <v>1553</v>
      </c>
      <c r="G81" s="198" t="s">
        <v>2302</v>
      </c>
      <c r="H81" s="200">
        <v>120</v>
      </c>
      <c r="I81" s="198">
        <f t="shared" si="1"/>
        <v>0.75</v>
      </c>
    </row>
    <row r="82" spans="1:9" ht="14.25" customHeight="1" x14ac:dyDescent="0.2">
      <c r="A82" s="202" t="s">
        <v>126</v>
      </c>
      <c r="B82" s="199" t="s">
        <v>93</v>
      </c>
      <c r="C82" s="197" t="s">
        <v>1058</v>
      </c>
      <c r="D82" s="199" t="s">
        <v>1442</v>
      </c>
      <c r="E82" s="198">
        <v>270</v>
      </c>
      <c r="F82" s="196" t="s">
        <v>458</v>
      </c>
      <c r="G82" s="199" t="s">
        <v>1599</v>
      </c>
      <c r="H82" s="200">
        <v>1000</v>
      </c>
      <c r="I82" s="198">
        <f t="shared" si="1"/>
        <v>0.27</v>
      </c>
    </row>
    <row r="83" spans="1:9" ht="14.25" customHeight="1" x14ac:dyDescent="0.2">
      <c r="A83" s="224" t="s">
        <v>2104</v>
      </c>
      <c r="B83" s="158"/>
      <c r="C83" s="96"/>
      <c r="D83" s="158"/>
      <c r="E83" s="94"/>
      <c r="G83" s="158"/>
      <c r="H83" s="163"/>
    </row>
    <row r="84" spans="1:9" ht="14.25" customHeight="1" thickBot="1" x14ac:dyDescent="0.25">
      <c r="A84" s="218" t="s">
        <v>417</v>
      </c>
      <c r="B84" s="219" t="s">
        <v>418</v>
      </c>
      <c r="C84" s="219" t="s">
        <v>217</v>
      </c>
      <c r="D84" s="220" t="s">
        <v>216</v>
      </c>
      <c r="E84" s="221" t="s">
        <v>454</v>
      </c>
      <c r="F84" s="219" t="s">
        <v>241</v>
      </c>
      <c r="G84" s="219" t="s">
        <v>218</v>
      </c>
      <c r="H84" s="222" t="s">
        <v>453</v>
      </c>
      <c r="I84" s="223" t="s">
        <v>2099</v>
      </c>
    </row>
    <row r="85" spans="1:9" ht="14.25" customHeight="1" thickTop="1" x14ac:dyDescent="0.2">
      <c r="A85" s="216" t="s">
        <v>1818</v>
      </c>
      <c r="B85" s="211" t="s">
        <v>612</v>
      </c>
      <c r="C85" s="213" t="s">
        <v>1059</v>
      </c>
      <c r="D85" s="213"/>
      <c r="E85" s="213">
        <v>421</v>
      </c>
      <c r="F85" s="210" t="s">
        <v>1553</v>
      </c>
      <c r="G85" s="213" t="s">
        <v>1600</v>
      </c>
      <c r="H85" s="213">
        <v>100</v>
      </c>
      <c r="I85" s="213">
        <f t="shared" si="1"/>
        <v>4.21</v>
      </c>
    </row>
    <row r="86" spans="1:9" ht="14.25" customHeight="1" x14ac:dyDescent="0.2">
      <c r="A86" s="202" t="s">
        <v>1819</v>
      </c>
      <c r="B86" s="199" t="s">
        <v>613</v>
      </c>
      <c r="C86" s="198" t="s">
        <v>1060</v>
      </c>
      <c r="D86" s="198"/>
      <c r="E86" s="198">
        <v>518</v>
      </c>
      <c r="F86" s="196" t="s">
        <v>1553</v>
      </c>
      <c r="G86" s="198" t="s">
        <v>1600</v>
      </c>
      <c r="H86" s="198">
        <v>100</v>
      </c>
      <c r="I86" s="198">
        <f t="shared" si="1"/>
        <v>5.18</v>
      </c>
    </row>
    <row r="87" spans="1:9" ht="14.25" customHeight="1" x14ac:dyDescent="0.2">
      <c r="A87" s="202" t="s">
        <v>1820</v>
      </c>
      <c r="B87" s="199" t="s">
        <v>614</v>
      </c>
      <c r="C87" s="198" t="s">
        <v>1061</v>
      </c>
      <c r="D87" s="198"/>
      <c r="E87" s="198">
        <v>518</v>
      </c>
      <c r="F87" s="196" t="s">
        <v>1553</v>
      </c>
      <c r="G87" s="198" t="s">
        <v>1601</v>
      </c>
      <c r="H87" s="198">
        <v>180</v>
      </c>
      <c r="I87" s="198">
        <f t="shared" si="1"/>
        <v>2.87</v>
      </c>
    </row>
    <row r="88" spans="1:9" ht="14.25" customHeight="1" x14ac:dyDescent="0.2">
      <c r="A88" s="202" t="s">
        <v>1821</v>
      </c>
      <c r="B88" s="198" t="s">
        <v>615</v>
      </c>
      <c r="C88" s="197" t="s">
        <v>1062</v>
      </c>
      <c r="D88" s="199" t="s">
        <v>1443</v>
      </c>
      <c r="E88" s="198">
        <v>184</v>
      </c>
      <c r="F88" s="196" t="s">
        <v>452</v>
      </c>
      <c r="G88" s="198" t="s">
        <v>1578</v>
      </c>
      <c r="H88" s="200">
        <v>180</v>
      </c>
      <c r="I88" s="198">
        <f t="shared" si="1"/>
        <v>1.02</v>
      </c>
    </row>
    <row r="89" spans="1:9" ht="14.25" customHeight="1" x14ac:dyDescent="0.2">
      <c r="A89" s="202" t="s">
        <v>1822</v>
      </c>
      <c r="B89" s="199" t="s">
        <v>617</v>
      </c>
      <c r="C89" s="197" t="s">
        <v>1063</v>
      </c>
      <c r="D89" s="199" t="s">
        <v>1444</v>
      </c>
      <c r="E89" s="198">
        <v>756</v>
      </c>
      <c r="F89" s="196" t="s">
        <v>1559</v>
      </c>
      <c r="G89" s="199" t="s">
        <v>1595</v>
      </c>
      <c r="H89" s="200">
        <v>300</v>
      </c>
      <c r="I89" s="198">
        <f t="shared" si="1"/>
        <v>2.52</v>
      </c>
    </row>
    <row r="90" spans="1:9" ht="14.25" customHeight="1" x14ac:dyDescent="0.2">
      <c r="A90" s="202" t="s">
        <v>127</v>
      </c>
      <c r="B90" s="199" t="s">
        <v>264</v>
      </c>
      <c r="C90" s="197" t="s">
        <v>1064</v>
      </c>
      <c r="D90" s="199" t="s">
        <v>1445</v>
      </c>
      <c r="E90" s="198">
        <v>1328</v>
      </c>
      <c r="F90" s="196" t="s">
        <v>1553</v>
      </c>
      <c r="G90" s="199" t="s">
        <v>1602</v>
      </c>
      <c r="H90" s="200">
        <v>500</v>
      </c>
      <c r="I90" s="198">
        <f t="shared" si="1"/>
        <v>2.65</v>
      </c>
    </row>
    <row r="91" spans="1:9" ht="14.25" customHeight="1" x14ac:dyDescent="0.2">
      <c r="A91" s="205" t="s">
        <v>1823</v>
      </c>
      <c r="B91" s="199" t="s">
        <v>619</v>
      </c>
      <c r="C91" s="197" t="s">
        <v>1065</v>
      </c>
      <c r="D91" s="199" t="s">
        <v>1446</v>
      </c>
      <c r="E91" s="198">
        <v>253</v>
      </c>
      <c r="F91" s="196" t="s">
        <v>1553</v>
      </c>
      <c r="G91" s="199" t="s">
        <v>1577</v>
      </c>
      <c r="H91" s="200">
        <v>150</v>
      </c>
      <c r="I91" s="198">
        <f t="shared" si="1"/>
        <v>1.68</v>
      </c>
    </row>
    <row r="92" spans="1:9" ht="14.25" customHeight="1" x14ac:dyDescent="0.2">
      <c r="A92" s="205" t="s">
        <v>1824</v>
      </c>
      <c r="B92" s="199" t="s">
        <v>619</v>
      </c>
      <c r="C92" s="197" t="s">
        <v>1066</v>
      </c>
      <c r="D92" s="199" t="s">
        <v>1446</v>
      </c>
      <c r="E92" s="198">
        <v>253</v>
      </c>
      <c r="F92" s="196" t="s">
        <v>1553</v>
      </c>
      <c r="G92" s="199" t="s">
        <v>1577</v>
      </c>
      <c r="H92" s="200">
        <v>150</v>
      </c>
      <c r="I92" s="198">
        <f t="shared" si="1"/>
        <v>1.68</v>
      </c>
    </row>
    <row r="93" spans="1:9" ht="14.25" customHeight="1" x14ac:dyDescent="0.2">
      <c r="A93" s="205" t="s">
        <v>1825</v>
      </c>
      <c r="B93" s="199" t="s">
        <v>622</v>
      </c>
      <c r="C93" s="197" t="s">
        <v>1067</v>
      </c>
      <c r="D93" s="199" t="s">
        <v>1446</v>
      </c>
      <c r="E93" s="198">
        <v>253</v>
      </c>
      <c r="F93" s="196" t="s">
        <v>1553</v>
      </c>
      <c r="G93" s="199" t="s">
        <v>1603</v>
      </c>
      <c r="H93" s="200">
        <v>120</v>
      </c>
      <c r="I93" s="198">
        <f t="shared" si="1"/>
        <v>2.1</v>
      </c>
    </row>
    <row r="94" spans="1:9" ht="14.25" customHeight="1" x14ac:dyDescent="0.2">
      <c r="A94" s="205" t="s">
        <v>1826</v>
      </c>
      <c r="B94" s="199" t="s">
        <v>622</v>
      </c>
      <c r="C94" s="197" t="s">
        <v>1068</v>
      </c>
      <c r="D94" s="199" t="s">
        <v>1446</v>
      </c>
      <c r="E94" s="198">
        <v>253</v>
      </c>
      <c r="F94" s="196" t="s">
        <v>1553</v>
      </c>
      <c r="G94" s="199" t="s">
        <v>1603</v>
      </c>
      <c r="H94" s="200">
        <v>120</v>
      </c>
      <c r="I94" s="198">
        <f t="shared" si="1"/>
        <v>2.1</v>
      </c>
    </row>
    <row r="95" spans="1:9" ht="14.25" customHeight="1" x14ac:dyDescent="0.2">
      <c r="A95" s="205" t="s">
        <v>497</v>
      </c>
      <c r="B95" s="199" t="s">
        <v>625</v>
      </c>
      <c r="C95" s="197" t="s">
        <v>1069</v>
      </c>
      <c r="D95" s="199" t="s">
        <v>1447</v>
      </c>
      <c r="E95" s="198">
        <v>869</v>
      </c>
      <c r="F95" s="196" t="s">
        <v>452</v>
      </c>
      <c r="G95" s="199" t="s">
        <v>1595</v>
      </c>
      <c r="H95" s="200">
        <v>300</v>
      </c>
      <c r="I95" s="198">
        <f t="shared" si="1"/>
        <v>2.89</v>
      </c>
    </row>
    <row r="96" spans="1:9" ht="14.25" customHeight="1" x14ac:dyDescent="0.2">
      <c r="A96" s="226" t="s">
        <v>2105</v>
      </c>
      <c r="B96" s="158"/>
      <c r="C96" s="96"/>
      <c r="D96" s="158"/>
      <c r="E96" s="94"/>
      <c r="G96" s="158"/>
      <c r="H96" s="163"/>
    </row>
    <row r="97" spans="1:9" ht="14.25" customHeight="1" thickBot="1" x14ac:dyDescent="0.25">
      <c r="A97" s="218" t="s">
        <v>417</v>
      </c>
      <c r="B97" s="219" t="s">
        <v>418</v>
      </c>
      <c r="C97" s="219" t="s">
        <v>217</v>
      </c>
      <c r="D97" s="220" t="s">
        <v>216</v>
      </c>
      <c r="E97" s="221" t="s">
        <v>454</v>
      </c>
      <c r="F97" s="219" t="s">
        <v>241</v>
      </c>
      <c r="G97" s="219" t="s">
        <v>218</v>
      </c>
      <c r="H97" s="222" t="s">
        <v>453</v>
      </c>
      <c r="I97" s="223" t="s">
        <v>2099</v>
      </c>
    </row>
    <row r="98" spans="1:9" ht="14.25" customHeight="1" thickTop="1" x14ac:dyDescent="0.2">
      <c r="A98" s="216" t="s">
        <v>128</v>
      </c>
      <c r="B98" s="211" t="s">
        <v>265</v>
      </c>
      <c r="C98" s="212" t="s">
        <v>1070</v>
      </c>
      <c r="D98" s="211"/>
      <c r="E98" s="213">
        <v>168</v>
      </c>
      <c r="F98" s="210" t="s">
        <v>1557</v>
      </c>
      <c r="G98" s="211" t="s">
        <v>1600</v>
      </c>
      <c r="H98" s="214">
        <v>100</v>
      </c>
      <c r="I98" s="213">
        <f t="shared" si="1"/>
        <v>1.68</v>
      </c>
    </row>
    <row r="99" spans="1:9" ht="14.25" customHeight="1" x14ac:dyDescent="0.2">
      <c r="A99" s="202" t="s">
        <v>129</v>
      </c>
      <c r="B99" s="199" t="s">
        <v>266</v>
      </c>
      <c r="C99" s="197" t="s">
        <v>1071</v>
      </c>
      <c r="D99" s="199" t="s">
        <v>1443</v>
      </c>
      <c r="E99" s="198">
        <v>631</v>
      </c>
      <c r="F99" s="196" t="s">
        <v>452</v>
      </c>
      <c r="G99" s="199" t="s">
        <v>2058</v>
      </c>
      <c r="H99" s="200">
        <v>285</v>
      </c>
      <c r="I99" s="198">
        <f t="shared" si="1"/>
        <v>2.21</v>
      </c>
    </row>
    <row r="100" spans="1:9" ht="14.25" customHeight="1" x14ac:dyDescent="0.2">
      <c r="A100" s="202" t="s">
        <v>130</v>
      </c>
      <c r="B100" s="199" t="s">
        <v>267</v>
      </c>
      <c r="C100" s="197" t="s">
        <v>1072</v>
      </c>
      <c r="D100" s="199"/>
      <c r="E100" s="198">
        <v>216</v>
      </c>
      <c r="F100" s="196" t="s">
        <v>1557</v>
      </c>
      <c r="G100" s="199" t="s">
        <v>1604</v>
      </c>
      <c r="H100" s="200">
        <v>100</v>
      </c>
      <c r="I100" s="198">
        <f t="shared" si="1"/>
        <v>2.16</v>
      </c>
    </row>
    <row r="101" spans="1:9" ht="14.25" customHeight="1" x14ac:dyDescent="0.2">
      <c r="A101" s="202" t="s">
        <v>131</v>
      </c>
      <c r="B101" s="199" t="s">
        <v>268</v>
      </c>
      <c r="C101" s="197" t="s">
        <v>1073</v>
      </c>
      <c r="D101" s="199" t="s">
        <v>1423</v>
      </c>
      <c r="E101" s="198">
        <v>167</v>
      </c>
      <c r="F101" s="196" t="s">
        <v>1553</v>
      </c>
      <c r="G101" s="197" t="s">
        <v>457</v>
      </c>
      <c r="H101" s="200">
        <v>500</v>
      </c>
      <c r="I101" s="198">
        <f t="shared" si="1"/>
        <v>0.33</v>
      </c>
    </row>
    <row r="102" spans="1:9" ht="14.25" customHeight="1" x14ac:dyDescent="0.2">
      <c r="A102" s="202" t="s">
        <v>132</v>
      </c>
      <c r="B102" s="199" t="s">
        <v>269</v>
      </c>
      <c r="C102" s="197" t="s">
        <v>1074</v>
      </c>
      <c r="D102" s="199" t="s">
        <v>461</v>
      </c>
      <c r="E102" s="198">
        <v>216</v>
      </c>
      <c r="F102" s="196" t="s">
        <v>1553</v>
      </c>
      <c r="G102" s="199" t="s">
        <v>457</v>
      </c>
      <c r="H102" s="200">
        <v>500</v>
      </c>
      <c r="I102" s="198">
        <f t="shared" si="1"/>
        <v>0.43</v>
      </c>
    </row>
    <row r="103" spans="1:9" ht="14.25" customHeight="1" x14ac:dyDescent="0.2">
      <c r="A103" s="202" t="s">
        <v>133</v>
      </c>
      <c r="B103" s="199" t="s">
        <v>270</v>
      </c>
      <c r="C103" s="197" t="s">
        <v>1075</v>
      </c>
      <c r="D103" s="199"/>
      <c r="E103" s="198">
        <v>324</v>
      </c>
      <c r="F103" s="196" t="s">
        <v>1557</v>
      </c>
      <c r="G103" s="199" t="s">
        <v>1600</v>
      </c>
      <c r="H103" s="200">
        <v>100</v>
      </c>
      <c r="I103" s="198">
        <f t="shared" si="1"/>
        <v>3.24</v>
      </c>
    </row>
    <row r="104" spans="1:9" ht="14.25" customHeight="1" x14ac:dyDescent="0.2">
      <c r="A104" s="202" t="s">
        <v>134</v>
      </c>
      <c r="B104" s="199" t="s">
        <v>271</v>
      </c>
      <c r="C104" s="197" t="s">
        <v>1076</v>
      </c>
      <c r="D104" s="199" t="s">
        <v>1423</v>
      </c>
      <c r="E104" s="198">
        <v>311</v>
      </c>
      <c r="F104" s="196" t="s">
        <v>1553</v>
      </c>
      <c r="G104" s="197" t="s">
        <v>457</v>
      </c>
      <c r="H104" s="200">
        <v>500</v>
      </c>
      <c r="I104" s="198">
        <f t="shared" si="1"/>
        <v>0.62</v>
      </c>
    </row>
    <row r="105" spans="1:9" ht="14.25" customHeight="1" x14ac:dyDescent="0.2">
      <c r="A105" s="202" t="s">
        <v>135</v>
      </c>
      <c r="B105" s="199" t="s">
        <v>94</v>
      </c>
      <c r="C105" s="197" t="s">
        <v>1077</v>
      </c>
      <c r="D105" s="199" t="s">
        <v>1423</v>
      </c>
      <c r="E105" s="198">
        <v>318</v>
      </c>
      <c r="F105" s="196" t="s">
        <v>1553</v>
      </c>
      <c r="G105" s="199" t="s">
        <v>463</v>
      </c>
      <c r="H105" s="200">
        <v>1000</v>
      </c>
      <c r="I105" s="198">
        <f t="shared" si="1"/>
        <v>0.31</v>
      </c>
    </row>
    <row r="106" spans="1:9" ht="14.25" customHeight="1" x14ac:dyDescent="0.2">
      <c r="A106" s="202" t="s">
        <v>136</v>
      </c>
      <c r="B106" s="199" t="s">
        <v>272</v>
      </c>
      <c r="C106" s="197" t="s">
        <v>1078</v>
      </c>
      <c r="D106" s="199"/>
      <c r="E106" s="198">
        <v>216</v>
      </c>
      <c r="F106" s="196" t="s">
        <v>1553</v>
      </c>
      <c r="G106" s="199" t="s">
        <v>1605</v>
      </c>
      <c r="H106" s="200">
        <v>70</v>
      </c>
      <c r="I106" s="198">
        <f t="shared" si="1"/>
        <v>3.08</v>
      </c>
    </row>
    <row r="107" spans="1:9" ht="14.25" customHeight="1" x14ac:dyDescent="0.2">
      <c r="A107" s="202" t="s">
        <v>1827</v>
      </c>
      <c r="B107" s="198" t="s">
        <v>634</v>
      </c>
      <c r="C107" s="197" t="s">
        <v>2082</v>
      </c>
      <c r="D107" s="199" t="s">
        <v>1448</v>
      </c>
      <c r="E107" s="198">
        <v>626</v>
      </c>
      <c r="F107" s="196" t="s">
        <v>1557</v>
      </c>
      <c r="G107" s="198" t="s">
        <v>1606</v>
      </c>
      <c r="H107" s="200">
        <v>1000</v>
      </c>
      <c r="I107" s="198">
        <f t="shared" si="1"/>
        <v>0.62</v>
      </c>
    </row>
    <row r="108" spans="1:9" ht="14.25" customHeight="1" x14ac:dyDescent="0.2">
      <c r="A108" s="202" t="s">
        <v>232</v>
      </c>
      <c r="B108" s="199" t="s">
        <v>273</v>
      </c>
      <c r="C108" s="197" t="s">
        <v>2081</v>
      </c>
      <c r="D108" s="199"/>
      <c r="E108" s="198">
        <v>335</v>
      </c>
      <c r="F108" s="196" t="s">
        <v>1557</v>
      </c>
      <c r="G108" s="199" t="s">
        <v>1607</v>
      </c>
      <c r="H108" s="200">
        <v>1000</v>
      </c>
      <c r="I108" s="198">
        <f t="shared" si="1"/>
        <v>0.33</v>
      </c>
    </row>
    <row r="109" spans="1:9" ht="14.25" customHeight="1" x14ac:dyDescent="0.2">
      <c r="A109" s="202" t="s">
        <v>137</v>
      </c>
      <c r="B109" s="199" t="s">
        <v>274</v>
      </c>
      <c r="C109" s="197" t="s">
        <v>1079</v>
      </c>
      <c r="D109" s="199"/>
      <c r="E109" s="198">
        <v>486</v>
      </c>
      <c r="F109" s="196" t="s">
        <v>1562</v>
      </c>
      <c r="G109" s="199" t="s">
        <v>1608</v>
      </c>
      <c r="H109" s="200">
        <v>500</v>
      </c>
      <c r="I109" s="198">
        <f t="shared" si="1"/>
        <v>0.97</v>
      </c>
    </row>
    <row r="110" spans="1:9" ht="14.25" customHeight="1" x14ac:dyDescent="0.2">
      <c r="A110" s="202" t="s">
        <v>138</v>
      </c>
      <c r="B110" s="199" t="s">
        <v>275</v>
      </c>
      <c r="C110" s="197" t="s">
        <v>1080</v>
      </c>
      <c r="D110" s="199" t="s">
        <v>1423</v>
      </c>
      <c r="E110" s="198">
        <v>175</v>
      </c>
      <c r="F110" s="196" t="s">
        <v>1553</v>
      </c>
      <c r="G110" s="197" t="s">
        <v>1609</v>
      </c>
      <c r="H110" s="200">
        <v>500</v>
      </c>
      <c r="I110" s="198">
        <f t="shared" si="1"/>
        <v>0.35</v>
      </c>
    </row>
    <row r="111" spans="1:9" ht="14.25" customHeight="1" x14ac:dyDescent="0.2">
      <c r="A111" s="202" t="s">
        <v>139</v>
      </c>
      <c r="B111" s="199" t="s">
        <v>95</v>
      </c>
      <c r="C111" s="197" t="s">
        <v>1081</v>
      </c>
      <c r="D111" s="199" t="s">
        <v>1449</v>
      </c>
      <c r="E111" s="198">
        <v>238</v>
      </c>
      <c r="F111" s="196" t="s">
        <v>1553</v>
      </c>
      <c r="G111" s="199" t="s">
        <v>472</v>
      </c>
      <c r="H111" s="200">
        <v>60</v>
      </c>
      <c r="I111" s="198">
        <f t="shared" si="1"/>
        <v>3.96</v>
      </c>
    </row>
    <row r="112" spans="1:9" ht="14.25" customHeight="1" x14ac:dyDescent="0.2">
      <c r="A112" s="202" t="s">
        <v>1828</v>
      </c>
      <c r="B112" s="198" t="s">
        <v>1783</v>
      </c>
      <c r="C112" s="198" t="s">
        <v>1082</v>
      </c>
      <c r="D112" s="198"/>
      <c r="E112" s="198">
        <v>577</v>
      </c>
      <c r="F112" s="196" t="s">
        <v>1553</v>
      </c>
      <c r="G112" s="198" t="s">
        <v>1610</v>
      </c>
      <c r="H112" s="198">
        <v>17</v>
      </c>
      <c r="I112" s="198">
        <f t="shared" si="1"/>
        <v>33.94</v>
      </c>
    </row>
    <row r="113" spans="1:9" ht="14.25" customHeight="1" x14ac:dyDescent="0.2">
      <c r="A113" s="202" t="s">
        <v>140</v>
      </c>
      <c r="B113" s="199" t="s">
        <v>276</v>
      </c>
      <c r="C113" s="197" t="s">
        <v>1083</v>
      </c>
      <c r="D113" s="199"/>
      <c r="E113" s="198">
        <v>194</v>
      </c>
      <c r="F113" s="196" t="s">
        <v>1557</v>
      </c>
      <c r="G113" s="199" t="s">
        <v>1611</v>
      </c>
      <c r="H113" s="200">
        <v>1000</v>
      </c>
      <c r="I113" s="198">
        <f t="shared" si="1"/>
        <v>0.19</v>
      </c>
    </row>
    <row r="114" spans="1:9" ht="14.25" customHeight="1" x14ac:dyDescent="0.2">
      <c r="A114" s="202" t="s">
        <v>141</v>
      </c>
      <c r="B114" s="199" t="s">
        <v>277</v>
      </c>
      <c r="C114" s="197" t="s">
        <v>1084</v>
      </c>
      <c r="D114" s="199"/>
      <c r="E114" s="198">
        <v>572</v>
      </c>
      <c r="F114" s="196" t="s">
        <v>1557</v>
      </c>
      <c r="G114" s="199" t="s">
        <v>1611</v>
      </c>
      <c r="H114" s="200">
        <v>1000</v>
      </c>
      <c r="I114" s="198">
        <f t="shared" si="1"/>
        <v>0.56999999999999995</v>
      </c>
    </row>
    <row r="115" spans="1:9" ht="14.25" customHeight="1" x14ac:dyDescent="0.2">
      <c r="A115" s="202" t="s">
        <v>142</v>
      </c>
      <c r="B115" s="199" t="s">
        <v>278</v>
      </c>
      <c r="C115" s="197" t="s">
        <v>1085</v>
      </c>
      <c r="D115" s="199"/>
      <c r="E115" s="198">
        <v>66</v>
      </c>
      <c r="F115" s="196" t="s">
        <v>1557</v>
      </c>
      <c r="G115" s="199" t="s">
        <v>1612</v>
      </c>
      <c r="H115" s="200">
        <v>1000</v>
      </c>
      <c r="I115" s="198">
        <f t="shared" si="1"/>
        <v>0.06</v>
      </c>
    </row>
    <row r="116" spans="1:9" ht="14.25" customHeight="1" x14ac:dyDescent="0.2">
      <c r="A116" s="202" t="s">
        <v>1829</v>
      </c>
      <c r="B116" s="199" t="s">
        <v>279</v>
      </c>
      <c r="C116" s="197" t="s">
        <v>1086</v>
      </c>
      <c r="D116" s="199" t="s">
        <v>1450</v>
      </c>
      <c r="E116" s="198">
        <v>140</v>
      </c>
      <c r="F116" s="196" t="s">
        <v>1553</v>
      </c>
      <c r="G116" s="199" t="s">
        <v>1595</v>
      </c>
      <c r="H116" s="200">
        <v>300</v>
      </c>
      <c r="I116" s="198">
        <f t="shared" si="1"/>
        <v>0.46</v>
      </c>
    </row>
    <row r="117" spans="1:9" ht="14.25" customHeight="1" x14ac:dyDescent="0.2">
      <c r="A117" s="202" t="s">
        <v>1830</v>
      </c>
      <c r="B117" s="199" t="s">
        <v>279</v>
      </c>
      <c r="C117" s="197" t="s">
        <v>1087</v>
      </c>
      <c r="D117" s="199" t="s">
        <v>1450</v>
      </c>
      <c r="E117" s="198">
        <v>140</v>
      </c>
      <c r="F117" s="196" t="s">
        <v>1553</v>
      </c>
      <c r="G117" s="198" t="s">
        <v>1595</v>
      </c>
      <c r="H117" s="200">
        <v>300</v>
      </c>
      <c r="I117" s="198">
        <f t="shared" si="1"/>
        <v>0.46</v>
      </c>
    </row>
    <row r="118" spans="1:9" ht="14.25" customHeight="1" x14ac:dyDescent="0.2">
      <c r="A118" s="202" t="s">
        <v>143</v>
      </c>
      <c r="B118" s="199" t="s">
        <v>2057</v>
      </c>
      <c r="C118" s="197" t="s">
        <v>1088</v>
      </c>
      <c r="D118" s="199" t="s">
        <v>1448</v>
      </c>
      <c r="E118" s="198">
        <v>156</v>
      </c>
      <c r="F118" s="196" t="s">
        <v>1553</v>
      </c>
      <c r="G118" s="199" t="s">
        <v>1613</v>
      </c>
      <c r="H118" s="200">
        <v>200</v>
      </c>
      <c r="I118" s="198">
        <f t="shared" si="1"/>
        <v>0.78</v>
      </c>
    </row>
    <row r="119" spans="1:9" ht="14.25" customHeight="1" x14ac:dyDescent="0.2">
      <c r="A119" s="202" t="s">
        <v>144</v>
      </c>
      <c r="B119" s="199" t="s">
        <v>280</v>
      </c>
      <c r="C119" s="197" t="s">
        <v>1089</v>
      </c>
      <c r="D119" s="199"/>
      <c r="E119" s="198">
        <v>216</v>
      </c>
      <c r="F119" s="196" t="s">
        <v>460</v>
      </c>
      <c r="G119" s="199" t="s">
        <v>1614</v>
      </c>
      <c r="H119" s="200">
        <v>45</v>
      </c>
      <c r="I119" s="198">
        <f t="shared" si="1"/>
        <v>4.8</v>
      </c>
    </row>
    <row r="120" spans="1:9" ht="14.25" customHeight="1" x14ac:dyDescent="0.2">
      <c r="A120" s="202" t="s">
        <v>145</v>
      </c>
      <c r="B120" s="199" t="s">
        <v>281</v>
      </c>
      <c r="C120" s="197" t="s">
        <v>1090</v>
      </c>
      <c r="D120" s="199"/>
      <c r="E120" s="198">
        <v>464</v>
      </c>
      <c r="F120" s="196" t="s">
        <v>1557</v>
      </c>
      <c r="G120" s="199" t="s">
        <v>1615</v>
      </c>
      <c r="H120" s="200">
        <v>1000</v>
      </c>
      <c r="I120" s="198">
        <f t="shared" si="1"/>
        <v>0.46</v>
      </c>
    </row>
    <row r="121" spans="1:9" ht="14.25" customHeight="1" x14ac:dyDescent="0.2">
      <c r="A121" s="202" t="s">
        <v>146</v>
      </c>
      <c r="B121" s="199" t="s">
        <v>282</v>
      </c>
      <c r="C121" s="197" t="s">
        <v>1091</v>
      </c>
      <c r="D121" s="199"/>
      <c r="E121" s="198">
        <v>177</v>
      </c>
      <c r="F121" s="196" t="s">
        <v>460</v>
      </c>
      <c r="G121" s="199" t="s">
        <v>1616</v>
      </c>
      <c r="H121" s="200">
        <v>200</v>
      </c>
      <c r="I121" s="198">
        <f t="shared" si="1"/>
        <v>0.88</v>
      </c>
    </row>
    <row r="122" spans="1:9" ht="14.25" customHeight="1" x14ac:dyDescent="0.2">
      <c r="A122" s="202" t="s">
        <v>147</v>
      </c>
      <c r="B122" s="199" t="s">
        <v>283</v>
      </c>
      <c r="C122" s="197" t="s">
        <v>1092</v>
      </c>
      <c r="D122" s="199"/>
      <c r="E122" s="198">
        <v>318</v>
      </c>
      <c r="F122" s="196" t="s">
        <v>1553</v>
      </c>
      <c r="G122" s="199" t="s">
        <v>1617</v>
      </c>
      <c r="H122" s="200">
        <v>90</v>
      </c>
      <c r="I122" s="198">
        <f t="shared" si="1"/>
        <v>3.53</v>
      </c>
    </row>
    <row r="123" spans="1:9" ht="14.25" customHeight="1" x14ac:dyDescent="0.2">
      <c r="A123" s="202" t="s">
        <v>1831</v>
      </c>
      <c r="B123" s="199" t="s">
        <v>284</v>
      </c>
      <c r="C123" s="197" t="s">
        <v>1093</v>
      </c>
      <c r="D123" s="199"/>
      <c r="E123" s="198">
        <v>67</v>
      </c>
      <c r="F123" s="196" t="s">
        <v>1553</v>
      </c>
      <c r="G123" s="199" t="s">
        <v>1618</v>
      </c>
      <c r="H123" s="200">
        <v>5</v>
      </c>
      <c r="I123" s="198">
        <f t="shared" si="1"/>
        <v>13.4</v>
      </c>
    </row>
    <row r="124" spans="1:9" ht="14.25" customHeight="1" x14ac:dyDescent="0.2">
      <c r="A124" s="202" t="s">
        <v>1832</v>
      </c>
      <c r="B124" s="198" t="s">
        <v>649</v>
      </c>
      <c r="C124" s="197" t="s">
        <v>1094</v>
      </c>
      <c r="D124" s="199"/>
      <c r="E124" s="198">
        <v>162</v>
      </c>
      <c r="F124" s="196" t="s">
        <v>1553</v>
      </c>
      <c r="G124" s="199" t="s">
        <v>1618</v>
      </c>
      <c r="H124" s="200">
        <v>5</v>
      </c>
      <c r="I124" s="198">
        <f t="shared" si="1"/>
        <v>32.4</v>
      </c>
    </row>
    <row r="125" spans="1:9" ht="14.25" customHeight="1" x14ac:dyDescent="0.2">
      <c r="A125" s="202" t="s">
        <v>148</v>
      </c>
      <c r="B125" s="199" t="s">
        <v>285</v>
      </c>
      <c r="C125" s="197" t="s">
        <v>1095</v>
      </c>
      <c r="D125" s="199"/>
      <c r="E125" s="198">
        <v>176</v>
      </c>
      <c r="F125" s="196" t="s">
        <v>459</v>
      </c>
      <c r="G125" s="199" t="s">
        <v>1577</v>
      </c>
      <c r="H125" s="200">
        <v>150</v>
      </c>
      <c r="I125" s="198">
        <f t="shared" si="1"/>
        <v>1.17</v>
      </c>
    </row>
    <row r="126" spans="1:9" ht="14.25" customHeight="1" x14ac:dyDescent="0.2">
      <c r="A126" s="202" t="s">
        <v>149</v>
      </c>
      <c r="B126" s="199" t="s">
        <v>286</v>
      </c>
      <c r="C126" s="197" t="s">
        <v>1096</v>
      </c>
      <c r="D126" s="199"/>
      <c r="E126" s="198">
        <v>138</v>
      </c>
      <c r="F126" s="196" t="s">
        <v>1553</v>
      </c>
      <c r="G126" s="199" t="s">
        <v>1580</v>
      </c>
      <c r="H126" s="200">
        <v>200</v>
      </c>
      <c r="I126" s="198">
        <f t="shared" si="1"/>
        <v>0.69</v>
      </c>
    </row>
    <row r="127" spans="1:9" ht="14.25" customHeight="1" x14ac:dyDescent="0.2">
      <c r="A127" s="202" t="s">
        <v>1833</v>
      </c>
      <c r="B127" s="199" t="s">
        <v>287</v>
      </c>
      <c r="C127" s="197" t="s">
        <v>1097</v>
      </c>
      <c r="D127" s="199" t="s">
        <v>1443</v>
      </c>
      <c r="E127" s="198">
        <v>724</v>
      </c>
      <c r="F127" s="196" t="s">
        <v>1553</v>
      </c>
      <c r="G127" s="199" t="s">
        <v>1619</v>
      </c>
      <c r="H127" s="200">
        <v>170</v>
      </c>
      <c r="I127" s="198">
        <f t="shared" si="1"/>
        <v>4.25</v>
      </c>
    </row>
    <row r="128" spans="1:9" ht="14.25" customHeight="1" x14ac:dyDescent="0.2">
      <c r="A128" s="202" t="s">
        <v>1834</v>
      </c>
      <c r="B128" s="198" t="s">
        <v>653</v>
      </c>
      <c r="C128" s="197" t="s">
        <v>1098</v>
      </c>
      <c r="D128" s="199" t="s">
        <v>1450</v>
      </c>
      <c r="E128" s="198">
        <v>486</v>
      </c>
      <c r="F128" s="196" t="s">
        <v>1553</v>
      </c>
      <c r="G128" s="198" t="s">
        <v>463</v>
      </c>
      <c r="H128" s="200">
        <v>1000</v>
      </c>
      <c r="I128" s="198">
        <f t="shared" si="1"/>
        <v>0.48</v>
      </c>
    </row>
    <row r="129" spans="1:9" ht="14.25" customHeight="1" x14ac:dyDescent="0.2">
      <c r="A129" s="202" t="s">
        <v>233</v>
      </c>
      <c r="B129" s="199" t="s">
        <v>288</v>
      </c>
      <c r="C129" s="197" t="s">
        <v>1099</v>
      </c>
      <c r="D129" s="199" t="s">
        <v>1450</v>
      </c>
      <c r="E129" s="198">
        <v>594</v>
      </c>
      <c r="F129" s="196" t="s">
        <v>1553</v>
      </c>
      <c r="G129" s="199" t="s">
        <v>463</v>
      </c>
      <c r="H129" s="200">
        <v>1000</v>
      </c>
      <c r="I129" s="198">
        <f t="shared" si="1"/>
        <v>0.59</v>
      </c>
    </row>
    <row r="130" spans="1:9" ht="14.25" customHeight="1" x14ac:dyDescent="0.2">
      <c r="A130" s="202" t="s">
        <v>163</v>
      </c>
      <c r="B130" s="199" t="s">
        <v>289</v>
      </c>
      <c r="C130" s="197" t="s">
        <v>1100</v>
      </c>
      <c r="D130" s="199"/>
      <c r="E130" s="198">
        <v>270</v>
      </c>
      <c r="F130" s="196" t="s">
        <v>458</v>
      </c>
      <c r="G130" s="199" t="s">
        <v>1620</v>
      </c>
      <c r="H130" s="200">
        <v>150</v>
      </c>
      <c r="I130" s="198">
        <f t="shared" si="1"/>
        <v>1.8</v>
      </c>
    </row>
    <row r="131" spans="1:9" ht="14.25" customHeight="1" x14ac:dyDescent="0.2">
      <c r="A131" s="202" t="s">
        <v>164</v>
      </c>
      <c r="B131" s="199" t="s">
        <v>290</v>
      </c>
      <c r="C131" s="197" t="s">
        <v>1101</v>
      </c>
      <c r="D131" s="199"/>
      <c r="E131" s="198">
        <v>346</v>
      </c>
      <c r="F131" s="196" t="s">
        <v>1557</v>
      </c>
      <c r="G131" s="199" t="s">
        <v>463</v>
      </c>
      <c r="H131" s="200">
        <v>1000</v>
      </c>
      <c r="I131" s="198">
        <f t="shared" si="1"/>
        <v>0.34</v>
      </c>
    </row>
    <row r="132" spans="1:9" ht="14.25" customHeight="1" x14ac:dyDescent="0.2">
      <c r="A132" s="202" t="s">
        <v>165</v>
      </c>
      <c r="B132" s="199" t="s">
        <v>291</v>
      </c>
      <c r="C132" s="197" t="s">
        <v>1102</v>
      </c>
      <c r="D132" s="199" t="s">
        <v>462</v>
      </c>
      <c r="E132" s="198">
        <v>540</v>
      </c>
      <c r="F132" s="196" t="s">
        <v>1553</v>
      </c>
      <c r="G132" s="199" t="s">
        <v>1621</v>
      </c>
      <c r="H132" s="200">
        <v>500</v>
      </c>
      <c r="I132" s="198">
        <f t="shared" si="1"/>
        <v>1.08</v>
      </c>
    </row>
    <row r="133" spans="1:9" ht="14.25" customHeight="1" x14ac:dyDescent="0.2">
      <c r="A133" s="202" t="s">
        <v>166</v>
      </c>
      <c r="B133" s="199" t="s">
        <v>292</v>
      </c>
      <c r="C133" s="197" t="s">
        <v>1103</v>
      </c>
      <c r="D133" s="199" t="s">
        <v>1451</v>
      </c>
      <c r="E133" s="198">
        <v>430</v>
      </c>
      <c r="F133" s="196" t="s">
        <v>1553</v>
      </c>
      <c r="G133" s="197" t="s">
        <v>1622</v>
      </c>
      <c r="H133" s="200">
        <v>500</v>
      </c>
      <c r="I133" s="198">
        <f t="shared" si="1"/>
        <v>0.86</v>
      </c>
    </row>
    <row r="134" spans="1:9" ht="14.25" customHeight="1" x14ac:dyDescent="0.2">
      <c r="A134" s="202" t="s">
        <v>167</v>
      </c>
      <c r="B134" s="199" t="s">
        <v>293</v>
      </c>
      <c r="C134" s="197" t="s">
        <v>1104</v>
      </c>
      <c r="D134" s="199" t="s">
        <v>1448</v>
      </c>
      <c r="E134" s="198">
        <v>201</v>
      </c>
      <c r="F134" s="196" t="s">
        <v>1562</v>
      </c>
      <c r="G134" s="199" t="s">
        <v>1623</v>
      </c>
      <c r="H134" s="200">
        <v>200</v>
      </c>
      <c r="I134" s="198">
        <f t="shared" si="1"/>
        <v>1</v>
      </c>
    </row>
    <row r="135" spans="1:9" ht="14.25" customHeight="1" x14ac:dyDescent="0.2">
      <c r="A135" s="202" t="s">
        <v>1835</v>
      </c>
      <c r="B135" s="198" t="s">
        <v>660</v>
      </c>
      <c r="C135" s="197" t="s">
        <v>1105</v>
      </c>
      <c r="D135" s="199" t="s">
        <v>1448</v>
      </c>
      <c r="E135" s="198">
        <v>58</v>
      </c>
      <c r="F135" s="196" t="s">
        <v>1553</v>
      </c>
      <c r="G135" s="198" t="s">
        <v>1624</v>
      </c>
      <c r="H135" s="200">
        <v>50</v>
      </c>
      <c r="I135" s="198">
        <f t="shared" si="1"/>
        <v>1.1599999999999999</v>
      </c>
    </row>
    <row r="136" spans="1:9" ht="14.25" customHeight="1" x14ac:dyDescent="0.2">
      <c r="A136" s="202" t="s">
        <v>1836</v>
      </c>
      <c r="B136" s="199" t="s">
        <v>294</v>
      </c>
      <c r="C136" s="197" t="s">
        <v>1106</v>
      </c>
      <c r="D136" s="199"/>
      <c r="E136" s="198">
        <v>237</v>
      </c>
      <c r="F136" s="196" t="s">
        <v>1557</v>
      </c>
      <c r="G136" s="199" t="s">
        <v>1625</v>
      </c>
      <c r="H136" s="200">
        <v>1000</v>
      </c>
      <c r="I136" s="198">
        <f t="shared" si="1"/>
        <v>0.23</v>
      </c>
    </row>
    <row r="137" spans="1:9" ht="14.25" customHeight="1" x14ac:dyDescent="0.2">
      <c r="A137" s="202" t="s">
        <v>1837</v>
      </c>
      <c r="B137" s="199" t="s">
        <v>294</v>
      </c>
      <c r="C137" s="197" t="s">
        <v>1107</v>
      </c>
      <c r="D137" s="199"/>
      <c r="E137" s="198">
        <v>648</v>
      </c>
      <c r="F137" s="196" t="s">
        <v>1557</v>
      </c>
      <c r="G137" s="198" t="s">
        <v>1626</v>
      </c>
      <c r="H137" s="200">
        <v>1000</v>
      </c>
      <c r="I137" s="198">
        <f t="shared" si="1"/>
        <v>0.64</v>
      </c>
    </row>
    <row r="138" spans="1:9" ht="14.25" customHeight="1" x14ac:dyDescent="0.2">
      <c r="A138" s="202" t="s">
        <v>168</v>
      </c>
      <c r="B138" s="199" t="s">
        <v>295</v>
      </c>
      <c r="C138" s="197" t="s">
        <v>1108</v>
      </c>
      <c r="D138" s="199" t="s">
        <v>1452</v>
      </c>
      <c r="E138" s="198">
        <v>896</v>
      </c>
      <c r="F138" s="196" t="s">
        <v>1553</v>
      </c>
      <c r="G138" s="199" t="s">
        <v>1627</v>
      </c>
      <c r="H138" s="200">
        <v>1000</v>
      </c>
      <c r="I138" s="198">
        <f t="shared" si="1"/>
        <v>0.89</v>
      </c>
    </row>
    <row r="139" spans="1:9" ht="14.25" customHeight="1" x14ac:dyDescent="0.2">
      <c r="A139" s="202" t="s">
        <v>169</v>
      </c>
      <c r="B139" s="199" t="s">
        <v>296</v>
      </c>
      <c r="C139" s="197" t="s">
        <v>1109</v>
      </c>
      <c r="D139" s="199" t="s">
        <v>1450</v>
      </c>
      <c r="E139" s="198">
        <v>247</v>
      </c>
      <c r="F139" s="196" t="s">
        <v>1553</v>
      </c>
      <c r="G139" s="199" t="s">
        <v>1628</v>
      </c>
      <c r="H139" s="200">
        <v>350</v>
      </c>
      <c r="I139" s="198">
        <f t="shared" si="1"/>
        <v>0.7</v>
      </c>
    </row>
    <row r="140" spans="1:9" ht="14.25" customHeight="1" x14ac:dyDescent="0.2">
      <c r="A140" s="202" t="s">
        <v>1838</v>
      </c>
      <c r="B140" s="199" t="s">
        <v>297</v>
      </c>
      <c r="C140" s="197" t="s">
        <v>1110</v>
      </c>
      <c r="D140" s="199" t="s">
        <v>1450</v>
      </c>
      <c r="E140" s="198">
        <v>130</v>
      </c>
      <c r="F140" s="196" t="s">
        <v>1553</v>
      </c>
      <c r="G140" s="199" t="s">
        <v>1629</v>
      </c>
      <c r="H140" s="200">
        <v>300</v>
      </c>
      <c r="I140" s="198">
        <f t="shared" si="1"/>
        <v>0.43</v>
      </c>
    </row>
    <row r="141" spans="1:9" ht="14.25" customHeight="1" x14ac:dyDescent="0.2">
      <c r="A141" s="202" t="s">
        <v>1839</v>
      </c>
      <c r="B141" s="199" t="s">
        <v>297</v>
      </c>
      <c r="C141" s="197" t="s">
        <v>1111</v>
      </c>
      <c r="D141" s="199" t="s">
        <v>1450</v>
      </c>
      <c r="E141" s="198">
        <v>257</v>
      </c>
      <c r="F141" s="196" t="s">
        <v>1553</v>
      </c>
      <c r="G141" s="198" t="s">
        <v>463</v>
      </c>
      <c r="H141" s="200">
        <v>1000</v>
      </c>
      <c r="I141" s="198">
        <f t="shared" si="1"/>
        <v>0.25</v>
      </c>
    </row>
    <row r="142" spans="1:9" ht="14.25" customHeight="1" x14ac:dyDescent="0.2">
      <c r="A142" s="202" t="s">
        <v>170</v>
      </c>
      <c r="B142" s="199" t="s">
        <v>667</v>
      </c>
      <c r="C142" s="197" t="s">
        <v>1112</v>
      </c>
      <c r="D142" s="199" t="s">
        <v>1453</v>
      </c>
      <c r="E142" s="198">
        <v>119</v>
      </c>
      <c r="F142" s="196" t="s">
        <v>1553</v>
      </c>
      <c r="G142" s="199" t="s">
        <v>1630</v>
      </c>
      <c r="H142" s="200">
        <v>180</v>
      </c>
      <c r="I142" s="198">
        <f t="shared" si="1"/>
        <v>0.66</v>
      </c>
    </row>
    <row r="143" spans="1:9" ht="14.25" customHeight="1" x14ac:dyDescent="0.2">
      <c r="A143" s="202" t="s">
        <v>171</v>
      </c>
      <c r="B143" s="199" t="s">
        <v>298</v>
      </c>
      <c r="C143" s="197" t="s">
        <v>1113</v>
      </c>
      <c r="D143" s="199"/>
      <c r="E143" s="198">
        <v>194</v>
      </c>
      <c r="F143" s="196" t="s">
        <v>1557</v>
      </c>
      <c r="G143" s="199" t="s">
        <v>1631</v>
      </c>
      <c r="H143" s="200">
        <v>1000</v>
      </c>
      <c r="I143" s="198">
        <f t="shared" si="1"/>
        <v>0.19</v>
      </c>
    </row>
    <row r="144" spans="1:9" ht="14.25" customHeight="1" x14ac:dyDescent="0.2">
      <c r="A144" s="202" t="s">
        <v>172</v>
      </c>
      <c r="B144" s="199" t="s">
        <v>299</v>
      </c>
      <c r="C144" s="197" t="s">
        <v>1114</v>
      </c>
      <c r="D144" s="199"/>
      <c r="E144" s="198">
        <v>117</v>
      </c>
      <c r="F144" s="196" t="s">
        <v>1562</v>
      </c>
      <c r="G144" s="199" t="s">
        <v>1623</v>
      </c>
      <c r="H144" s="200">
        <v>200</v>
      </c>
      <c r="I144" s="198">
        <f t="shared" si="1"/>
        <v>0.57999999999999996</v>
      </c>
    </row>
    <row r="145" spans="1:9" ht="14.25" customHeight="1" x14ac:dyDescent="0.2">
      <c r="A145" s="202" t="s">
        <v>173</v>
      </c>
      <c r="B145" s="199" t="s">
        <v>300</v>
      </c>
      <c r="C145" s="197" t="s">
        <v>1115</v>
      </c>
      <c r="D145" s="199"/>
      <c r="E145" s="198">
        <v>151</v>
      </c>
      <c r="F145" s="196" t="s">
        <v>460</v>
      </c>
      <c r="G145" s="199" t="s">
        <v>1632</v>
      </c>
      <c r="H145" s="200">
        <v>200</v>
      </c>
      <c r="I145" s="198">
        <f t="shared" ref="I145:I210" si="2">ROUNDDOWN(E145/H145,2)</f>
        <v>0.75</v>
      </c>
    </row>
    <row r="146" spans="1:9" ht="14.25" customHeight="1" x14ac:dyDescent="0.2">
      <c r="A146" s="202" t="s">
        <v>498</v>
      </c>
      <c r="B146" s="199" t="s">
        <v>483</v>
      </c>
      <c r="C146" s="197" t="s">
        <v>2080</v>
      </c>
      <c r="D146" s="199"/>
      <c r="E146" s="198">
        <v>1620</v>
      </c>
      <c r="F146" s="196" t="s">
        <v>1562</v>
      </c>
      <c r="G146" s="199" t="s">
        <v>1633</v>
      </c>
      <c r="H146" s="200">
        <v>3000</v>
      </c>
      <c r="I146" s="198">
        <f t="shared" si="2"/>
        <v>0.54</v>
      </c>
    </row>
    <row r="147" spans="1:9" ht="14.25" customHeight="1" x14ac:dyDescent="0.2">
      <c r="A147" s="202" t="s">
        <v>174</v>
      </c>
      <c r="B147" s="199" t="s">
        <v>301</v>
      </c>
      <c r="C147" s="197" t="s">
        <v>1116</v>
      </c>
      <c r="D147" s="199"/>
      <c r="E147" s="198">
        <v>173</v>
      </c>
      <c r="F147" s="196" t="s">
        <v>458</v>
      </c>
      <c r="G147" s="199" t="s">
        <v>1634</v>
      </c>
      <c r="H147" s="200">
        <v>250</v>
      </c>
      <c r="I147" s="198">
        <f t="shared" si="2"/>
        <v>0.69</v>
      </c>
    </row>
    <row r="148" spans="1:9" ht="14.25" customHeight="1" x14ac:dyDescent="0.2">
      <c r="A148" s="205" t="s">
        <v>2050</v>
      </c>
      <c r="B148" s="199" t="s">
        <v>302</v>
      </c>
      <c r="C148" s="197" t="s">
        <v>1117</v>
      </c>
      <c r="D148" s="199" t="s">
        <v>1423</v>
      </c>
      <c r="E148" s="198">
        <v>378</v>
      </c>
      <c r="F148" s="196" t="s">
        <v>1553</v>
      </c>
      <c r="G148" s="199" t="s">
        <v>463</v>
      </c>
      <c r="H148" s="200">
        <v>1000</v>
      </c>
      <c r="I148" s="198">
        <f t="shared" si="2"/>
        <v>0.37</v>
      </c>
    </row>
    <row r="149" spans="1:9" ht="14.25" customHeight="1" x14ac:dyDescent="0.2">
      <c r="A149" s="202" t="s">
        <v>175</v>
      </c>
      <c r="B149" s="199" t="s">
        <v>303</v>
      </c>
      <c r="C149" s="197" t="s">
        <v>1118</v>
      </c>
      <c r="D149" s="199" t="s">
        <v>1454</v>
      </c>
      <c r="E149" s="198">
        <v>108</v>
      </c>
      <c r="F149" s="196" t="s">
        <v>452</v>
      </c>
      <c r="G149" s="199" t="s">
        <v>1635</v>
      </c>
      <c r="H149" s="200">
        <v>425</v>
      </c>
      <c r="I149" s="198">
        <f t="shared" si="2"/>
        <v>0.25</v>
      </c>
    </row>
    <row r="150" spans="1:9" ht="14.25" customHeight="1" x14ac:dyDescent="0.2">
      <c r="A150" s="202" t="s">
        <v>176</v>
      </c>
      <c r="B150" s="199" t="s">
        <v>304</v>
      </c>
      <c r="C150" s="197" t="s">
        <v>1119</v>
      </c>
      <c r="D150" s="199"/>
      <c r="E150" s="198">
        <v>132</v>
      </c>
      <c r="F150" s="196" t="s">
        <v>1562</v>
      </c>
      <c r="G150" s="199" t="s">
        <v>1636</v>
      </c>
      <c r="H150" s="200">
        <v>140</v>
      </c>
      <c r="I150" s="198">
        <f t="shared" si="2"/>
        <v>0.94</v>
      </c>
    </row>
    <row r="151" spans="1:9" ht="14.25" customHeight="1" x14ac:dyDescent="0.2">
      <c r="A151" s="202" t="s">
        <v>234</v>
      </c>
      <c r="B151" s="199" t="s">
        <v>305</v>
      </c>
      <c r="C151" s="197" t="s">
        <v>1120</v>
      </c>
      <c r="D151" s="199"/>
      <c r="E151" s="198">
        <v>245</v>
      </c>
      <c r="F151" s="196" t="s">
        <v>1553</v>
      </c>
      <c r="G151" s="199" t="s">
        <v>1637</v>
      </c>
      <c r="H151" s="200">
        <v>200</v>
      </c>
      <c r="I151" s="198">
        <f t="shared" si="2"/>
        <v>1.22</v>
      </c>
    </row>
    <row r="152" spans="1:9" ht="14.25" customHeight="1" x14ac:dyDescent="0.2">
      <c r="A152" s="202" t="s">
        <v>177</v>
      </c>
      <c r="B152" s="199" t="s">
        <v>306</v>
      </c>
      <c r="C152" s="197" t="s">
        <v>1121</v>
      </c>
      <c r="D152" s="199" t="s">
        <v>1455</v>
      </c>
      <c r="E152" s="198">
        <v>97</v>
      </c>
      <c r="F152" s="196" t="s">
        <v>452</v>
      </c>
      <c r="G152" s="199" t="s">
        <v>1638</v>
      </c>
      <c r="H152" s="200">
        <v>240</v>
      </c>
      <c r="I152" s="198">
        <f t="shared" si="2"/>
        <v>0.4</v>
      </c>
    </row>
    <row r="153" spans="1:9" ht="14.25" customHeight="1" x14ac:dyDescent="0.2">
      <c r="A153" s="202" t="s">
        <v>1840</v>
      </c>
      <c r="B153" s="198" t="s">
        <v>676</v>
      </c>
      <c r="C153" s="197" t="s">
        <v>1122</v>
      </c>
      <c r="D153" s="199"/>
      <c r="E153" s="198">
        <v>324</v>
      </c>
      <c r="F153" s="196" t="s">
        <v>1562</v>
      </c>
      <c r="G153" s="198" t="s">
        <v>1639</v>
      </c>
      <c r="H153" s="200">
        <v>150</v>
      </c>
      <c r="I153" s="198">
        <f t="shared" si="2"/>
        <v>2.16</v>
      </c>
    </row>
    <row r="154" spans="1:9" ht="14.25" customHeight="1" x14ac:dyDescent="0.2">
      <c r="A154" s="205" t="s">
        <v>1841</v>
      </c>
      <c r="B154" s="199" t="s">
        <v>307</v>
      </c>
      <c r="C154" s="197" t="s">
        <v>1123</v>
      </c>
      <c r="D154" s="199"/>
      <c r="E154" s="198">
        <v>724</v>
      </c>
      <c r="F154" s="196" t="s">
        <v>1557</v>
      </c>
      <c r="G154" s="199" t="s">
        <v>1640</v>
      </c>
      <c r="H154" s="200">
        <v>1000</v>
      </c>
      <c r="I154" s="198">
        <f t="shared" si="2"/>
        <v>0.72</v>
      </c>
    </row>
    <row r="155" spans="1:9" ht="14.25" customHeight="1" x14ac:dyDescent="0.2">
      <c r="A155" s="202" t="s">
        <v>1842</v>
      </c>
      <c r="B155" s="198" t="s">
        <v>678</v>
      </c>
      <c r="C155" s="197" t="s">
        <v>1124</v>
      </c>
      <c r="D155" s="199" t="s">
        <v>1423</v>
      </c>
      <c r="E155" s="198">
        <v>258</v>
      </c>
      <c r="F155" s="196" t="s">
        <v>1553</v>
      </c>
      <c r="G155" s="198" t="s">
        <v>457</v>
      </c>
      <c r="H155" s="200">
        <v>500</v>
      </c>
      <c r="I155" s="198">
        <f t="shared" si="2"/>
        <v>0.51</v>
      </c>
    </row>
    <row r="156" spans="1:9" ht="14.25" customHeight="1" x14ac:dyDescent="0.2">
      <c r="A156" s="202" t="s">
        <v>235</v>
      </c>
      <c r="B156" s="199" t="s">
        <v>308</v>
      </c>
      <c r="C156" s="197" t="s">
        <v>1125</v>
      </c>
      <c r="D156" s="199"/>
      <c r="E156" s="198">
        <v>270</v>
      </c>
      <c r="F156" s="196" t="s">
        <v>458</v>
      </c>
      <c r="G156" s="199" t="s">
        <v>1613</v>
      </c>
      <c r="H156" s="200">
        <v>200</v>
      </c>
      <c r="I156" s="198">
        <f t="shared" si="2"/>
        <v>1.35</v>
      </c>
    </row>
    <row r="157" spans="1:9" ht="14.25" customHeight="1" x14ac:dyDescent="0.2">
      <c r="A157" s="202" t="s">
        <v>178</v>
      </c>
      <c r="B157" s="199" t="s">
        <v>98</v>
      </c>
      <c r="C157" s="197" t="s">
        <v>1126</v>
      </c>
      <c r="D157" s="199"/>
      <c r="E157" s="198">
        <v>156</v>
      </c>
      <c r="F157" s="196" t="s">
        <v>460</v>
      </c>
      <c r="G157" s="199" t="s">
        <v>1641</v>
      </c>
      <c r="H157" s="200">
        <v>100</v>
      </c>
      <c r="I157" s="198">
        <f t="shared" si="2"/>
        <v>1.56</v>
      </c>
    </row>
    <row r="158" spans="1:9" ht="14.25" customHeight="1" x14ac:dyDescent="0.2">
      <c r="A158" s="202" t="s">
        <v>179</v>
      </c>
      <c r="B158" s="199" t="s">
        <v>309</v>
      </c>
      <c r="C158" s="197" t="s">
        <v>2078</v>
      </c>
      <c r="D158" s="199"/>
      <c r="E158" s="198">
        <v>259</v>
      </c>
      <c r="F158" s="196" t="s">
        <v>1557</v>
      </c>
      <c r="G158" s="199" t="s">
        <v>1642</v>
      </c>
      <c r="H158" s="200">
        <v>1000</v>
      </c>
      <c r="I158" s="198">
        <f t="shared" si="2"/>
        <v>0.25</v>
      </c>
    </row>
    <row r="159" spans="1:9" ht="14.25" customHeight="1" x14ac:dyDescent="0.2">
      <c r="A159" s="202" t="s">
        <v>180</v>
      </c>
      <c r="B159" s="199" t="s">
        <v>310</v>
      </c>
      <c r="C159" s="197" t="s">
        <v>1128</v>
      </c>
      <c r="D159" s="199"/>
      <c r="E159" s="198">
        <v>56</v>
      </c>
      <c r="F159" s="196" t="s">
        <v>1562</v>
      </c>
      <c r="G159" s="199" t="s">
        <v>1643</v>
      </c>
      <c r="H159" s="200">
        <v>50</v>
      </c>
      <c r="I159" s="198">
        <f t="shared" si="2"/>
        <v>1.1200000000000001</v>
      </c>
    </row>
    <row r="160" spans="1:9" ht="14.25" customHeight="1" x14ac:dyDescent="0.2">
      <c r="A160" s="202" t="s">
        <v>181</v>
      </c>
      <c r="B160" s="199" t="s">
        <v>311</v>
      </c>
      <c r="C160" s="197" t="s">
        <v>1129</v>
      </c>
      <c r="D160" s="199" t="s">
        <v>1423</v>
      </c>
      <c r="E160" s="198">
        <v>280</v>
      </c>
      <c r="F160" s="196" t="s">
        <v>1553</v>
      </c>
      <c r="G160" s="199" t="s">
        <v>1644</v>
      </c>
      <c r="H160" s="200">
        <v>500</v>
      </c>
      <c r="I160" s="198">
        <f t="shared" si="2"/>
        <v>0.56000000000000005</v>
      </c>
    </row>
    <row r="161" spans="1:9" ht="14.25" customHeight="1" x14ac:dyDescent="0.2">
      <c r="A161" s="202" t="s">
        <v>182</v>
      </c>
      <c r="B161" s="199" t="s">
        <v>312</v>
      </c>
      <c r="C161" s="197" t="s">
        <v>1130</v>
      </c>
      <c r="D161" s="199"/>
      <c r="E161" s="198">
        <v>605</v>
      </c>
      <c r="F161" s="196" t="s">
        <v>1557</v>
      </c>
      <c r="G161" s="199" t="s">
        <v>1645</v>
      </c>
      <c r="H161" s="200">
        <v>1000</v>
      </c>
      <c r="I161" s="198">
        <f t="shared" si="2"/>
        <v>0.6</v>
      </c>
    </row>
    <row r="162" spans="1:9" ht="14.25" customHeight="1" x14ac:dyDescent="0.2">
      <c r="A162" s="202" t="s">
        <v>183</v>
      </c>
      <c r="B162" s="199" t="s">
        <v>313</v>
      </c>
      <c r="C162" s="197" t="s">
        <v>1131</v>
      </c>
      <c r="D162" s="199"/>
      <c r="E162" s="198">
        <v>174</v>
      </c>
      <c r="F162" s="196" t="s">
        <v>459</v>
      </c>
      <c r="G162" s="199" t="s">
        <v>464</v>
      </c>
      <c r="H162" s="200">
        <v>100</v>
      </c>
      <c r="I162" s="198">
        <f t="shared" si="2"/>
        <v>1.74</v>
      </c>
    </row>
    <row r="163" spans="1:9" ht="14.25" customHeight="1" x14ac:dyDescent="0.2">
      <c r="A163" s="202" t="s">
        <v>184</v>
      </c>
      <c r="B163" s="199" t="s">
        <v>314</v>
      </c>
      <c r="C163" s="197" t="s">
        <v>1132</v>
      </c>
      <c r="D163" s="199"/>
      <c r="E163" s="198">
        <v>205</v>
      </c>
      <c r="F163" s="196" t="s">
        <v>1557</v>
      </c>
      <c r="G163" s="199" t="s">
        <v>1646</v>
      </c>
      <c r="H163" s="200">
        <v>1000</v>
      </c>
      <c r="I163" s="198">
        <f t="shared" si="2"/>
        <v>0.2</v>
      </c>
    </row>
    <row r="164" spans="1:9" ht="14.25" customHeight="1" x14ac:dyDescent="0.2">
      <c r="A164" s="202" t="s">
        <v>1843</v>
      </c>
      <c r="B164" s="198" t="s">
        <v>689</v>
      </c>
      <c r="C164" s="198" t="s">
        <v>1133</v>
      </c>
      <c r="D164" s="198" t="s">
        <v>1456</v>
      </c>
      <c r="E164" s="198">
        <v>486</v>
      </c>
      <c r="F164" s="196" t="s">
        <v>1553</v>
      </c>
      <c r="G164" s="198" t="s">
        <v>1647</v>
      </c>
      <c r="H164" s="198">
        <v>500</v>
      </c>
      <c r="I164" s="198">
        <f t="shared" si="2"/>
        <v>0.97</v>
      </c>
    </row>
    <row r="165" spans="1:9" ht="14.25" customHeight="1" x14ac:dyDescent="0.2">
      <c r="A165" s="202" t="s">
        <v>499</v>
      </c>
      <c r="B165" s="199" t="s">
        <v>691</v>
      </c>
      <c r="C165" s="197" t="s">
        <v>1134</v>
      </c>
      <c r="D165" s="199"/>
      <c r="E165" s="198">
        <v>270</v>
      </c>
      <c r="F165" s="196" t="s">
        <v>1553</v>
      </c>
      <c r="G165" s="199" t="s">
        <v>1648</v>
      </c>
      <c r="H165" s="200">
        <v>20</v>
      </c>
      <c r="I165" s="198">
        <f t="shared" si="2"/>
        <v>13.5</v>
      </c>
    </row>
    <row r="166" spans="1:9" ht="14.25" customHeight="1" x14ac:dyDescent="0.2">
      <c r="A166" s="202" t="s">
        <v>185</v>
      </c>
      <c r="B166" s="199" t="s">
        <v>315</v>
      </c>
      <c r="C166" s="197" t="s">
        <v>1135</v>
      </c>
      <c r="D166" s="199"/>
      <c r="E166" s="198">
        <v>133</v>
      </c>
      <c r="F166" s="196" t="s">
        <v>1553</v>
      </c>
      <c r="G166" s="199" t="s">
        <v>1649</v>
      </c>
      <c r="H166" s="200">
        <v>30</v>
      </c>
      <c r="I166" s="198">
        <f t="shared" si="2"/>
        <v>4.43</v>
      </c>
    </row>
    <row r="167" spans="1:9" ht="14.25" customHeight="1" x14ac:dyDescent="0.2">
      <c r="A167" s="202" t="s">
        <v>236</v>
      </c>
      <c r="B167" s="199" t="s">
        <v>316</v>
      </c>
      <c r="C167" s="197" t="s">
        <v>1136</v>
      </c>
      <c r="D167" s="199"/>
      <c r="E167" s="198">
        <v>144</v>
      </c>
      <c r="F167" s="196" t="s">
        <v>460</v>
      </c>
      <c r="G167" s="199" t="s">
        <v>1650</v>
      </c>
      <c r="H167" s="200">
        <v>50</v>
      </c>
      <c r="I167" s="198">
        <f t="shared" si="2"/>
        <v>2.88</v>
      </c>
    </row>
    <row r="168" spans="1:9" ht="14.25" customHeight="1" x14ac:dyDescent="0.2">
      <c r="A168" s="202" t="s">
        <v>1844</v>
      </c>
      <c r="B168" s="198" t="s">
        <v>694</v>
      </c>
      <c r="C168" s="197" t="s">
        <v>1137</v>
      </c>
      <c r="D168" s="199"/>
      <c r="E168" s="198">
        <v>1512</v>
      </c>
      <c r="F168" s="196" t="s">
        <v>1557</v>
      </c>
      <c r="G168" s="198" t="s">
        <v>1651</v>
      </c>
      <c r="H168" s="200">
        <v>1000</v>
      </c>
      <c r="I168" s="198">
        <f t="shared" si="2"/>
        <v>1.51</v>
      </c>
    </row>
    <row r="169" spans="1:9" ht="14.25" customHeight="1" x14ac:dyDescent="0.2">
      <c r="A169" s="202" t="s">
        <v>186</v>
      </c>
      <c r="B169" s="199" t="s">
        <v>317</v>
      </c>
      <c r="C169" s="197" t="s">
        <v>1138</v>
      </c>
      <c r="D169" s="199"/>
      <c r="E169" s="198">
        <v>767</v>
      </c>
      <c r="F169" s="196" t="s">
        <v>1557</v>
      </c>
      <c r="G169" s="199" t="s">
        <v>1652</v>
      </c>
      <c r="H169" s="200">
        <v>1000</v>
      </c>
      <c r="I169" s="198">
        <f t="shared" si="2"/>
        <v>0.76</v>
      </c>
    </row>
    <row r="170" spans="1:9" ht="14.25" customHeight="1" x14ac:dyDescent="0.2">
      <c r="A170" s="202" t="s">
        <v>187</v>
      </c>
      <c r="B170" s="199" t="s">
        <v>318</v>
      </c>
      <c r="C170" s="197" t="s">
        <v>1139</v>
      </c>
      <c r="D170" s="199"/>
      <c r="E170" s="198">
        <v>198</v>
      </c>
      <c r="F170" s="196" t="s">
        <v>1562</v>
      </c>
      <c r="G170" s="199" t="s">
        <v>1653</v>
      </c>
      <c r="H170" s="200">
        <v>150</v>
      </c>
      <c r="I170" s="198">
        <f t="shared" si="2"/>
        <v>1.32</v>
      </c>
    </row>
    <row r="171" spans="1:9" ht="14.25" customHeight="1" x14ac:dyDescent="0.2">
      <c r="A171" s="202" t="s">
        <v>188</v>
      </c>
      <c r="B171" s="199" t="s">
        <v>319</v>
      </c>
      <c r="C171" s="197" t="s">
        <v>1140</v>
      </c>
      <c r="D171" s="199"/>
      <c r="E171" s="198">
        <v>198</v>
      </c>
      <c r="F171" s="196" t="s">
        <v>1562</v>
      </c>
      <c r="G171" s="199" t="s">
        <v>1653</v>
      </c>
      <c r="H171" s="200">
        <v>150</v>
      </c>
      <c r="I171" s="198">
        <f t="shared" si="2"/>
        <v>1.32</v>
      </c>
    </row>
    <row r="172" spans="1:9" ht="14.25" customHeight="1" x14ac:dyDescent="0.2">
      <c r="A172" s="202" t="s">
        <v>189</v>
      </c>
      <c r="B172" s="199" t="s">
        <v>320</v>
      </c>
      <c r="C172" s="197" t="s">
        <v>1141</v>
      </c>
      <c r="D172" s="199" t="s">
        <v>462</v>
      </c>
      <c r="E172" s="198">
        <v>702</v>
      </c>
      <c r="F172" s="196" t="s">
        <v>1553</v>
      </c>
      <c r="G172" s="199" t="s">
        <v>463</v>
      </c>
      <c r="H172" s="200">
        <v>1000</v>
      </c>
      <c r="I172" s="198">
        <f t="shared" si="2"/>
        <v>0.7</v>
      </c>
    </row>
    <row r="173" spans="1:9" ht="14.25" customHeight="1" x14ac:dyDescent="0.2">
      <c r="A173" s="202" t="s">
        <v>190</v>
      </c>
      <c r="B173" s="199" t="s">
        <v>321</v>
      </c>
      <c r="C173" s="197" t="s">
        <v>1142</v>
      </c>
      <c r="D173" s="199"/>
      <c r="E173" s="198">
        <v>186</v>
      </c>
      <c r="F173" s="196" t="s">
        <v>1562</v>
      </c>
      <c r="G173" s="199" t="s">
        <v>1654</v>
      </c>
      <c r="H173" s="200">
        <v>250</v>
      </c>
      <c r="I173" s="198">
        <f t="shared" si="2"/>
        <v>0.74</v>
      </c>
    </row>
    <row r="174" spans="1:9" ht="14.25" customHeight="1" x14ac:dyDescent="0.2">
      <c r="A174" s="202" t="s">
        <v>191</v>
      </c>
      <c r="B174" s="199" t="s">
        <v>322</v>
      </c>
      <c r="C174" s="197" t="s">
        <v>1143</v>
      </c>
      <c r="D174" s="199" t="s">
        <v>1423</v>
      </c>
      <c r="E174" s="198">
        <v>216</v>
      </c>
      <c r="F174" s="196" t="s">
        <v>1553</v>
      </c>
      <c r="G174" s="199" t="s">
        <v>457</v>
      </c>
      <c r="H174" s="200">
        <v>500</v>
      </c>
      <c r="I174" s="198">
        <f t="shared" si="2"/>
        <v>0.43</v>
      </c>
    </row>
    <row r="175" spans="1:9" ht="14.25" customHeight="1" x14ac:dyDescent="0.2">
      <c r="A175" s="202" t="s">
        <v>192</v>
      </c>
      <c r="B175" s="199" t="s">
        <v>323</v>
      </c>
      <c r="C175" s="197" t="s">
        <v>1144</v>
      </c>
      <c r="D175" s="199"/>
      <c r="E175" s="198">
        <v>179</v>
      </c>
      <c r="F175" s="196" t="s">
        <v>460</v>
      </c>
      <c r="G175" s="199" t="s">
        <v>1655</v>
      </c>
      <c r="H175" s="200">
        <v>200</v>
      </c>
      <c r="I175" s="198">
        <f t="shared" si="2"/>
        <v>0.89</v>
      </c>
    </row>
    <row r="176" spans="1:9" ht="14.25" customHeight="1" x14ac:dyDescent="0.2">
      <c r="A176" s="202" t="s">
        <v>193</v>
      </c>
      <c r="B176" s="199" t="s">
        <v>324</v>
      </c>
      <c r="C176" s="197" t="s">
        <v>1145</v>
      </c>
      <c r="D176" s="199"/>
      <c r="E176" s="198">
        <v>90</v>
      </c>
      <c r="F176" s="196" t="s">
        <v>459</v>
      </c>
      <c r="G176" s="199" t="s">
        <v>1656</v>
      </c>
      <c r="H176" s="200">
        <v>50</v>
      </c>
      <c r="I176" s="198">
        <f t="shared" si="2"/>
        <v>1.8</v>
      </c>
    </row>
    <row r="177" spans="1:9" ht="14.25" customHeight="1" x14ac:dyDescent="0.2">
      <c r="A177" s="202" t="s">
        <v>237</v>
      </c>
      <c r="B177" s="199" t="s">
        <v>325</v>
      </c>
      <c r="C177" s="197" t="s">
        <v>1146</v>
      </c>
      <c r="D177" s="199"/>
      <c r="E177" s="198">
        <v>240</v>
      </c>
      <c r="F177" s="196" t="s">
        <v>1553</v>
      </c>
      <c r="G177" s="199" t="s">
        <v>1657</v>
      </c>
      <c r="H177" s="200">
        <v>50</v>
      </c>
      <c r="I177" s="198">
        <f t="shared" si="2"/>
        <v>4.8</v>
      </c>
    </row>
    <row r="178" spans="1:9" ht="14.25" customHeight="1" x14ac:dyDescent="0.2">
      <c r="A178" s="202" t="s">
        <v>194</v>
      </c>
      <c r="B178" s="199" t="s">
        <v>326</v>
      </c>
      <c r="C178" s="197" t="s">
        <v>1147</v>
      </c>
      <c r="D178" s="199" t="s">
        <v>1448</v>
      </c>
      <c r="E178" s="198">
        <v>39</v>
      </c>
      <c r="F178" s="196" t="s">
        <v>1553</v>
      </c>
      <c r="G178" s="199" t="s">
        <v>1580</v>
      </c>
      <c r="H178" s="200">
        <v>200</v>
      </c>
      <c r="I178" s="198">
        <f t="shared" si="2"/>
        <v>0.19</v>
      </c>
    </row>
    <row r="179" spans="1:9" ht="14.25" customHeight="1" x14ac:dyDescent="0.2">
      <c r="A179" s="202" t="s">
        <v>195</v>
      </c>
      <c r="B179" s="199" t="s">
        <v>327</v>
      </c>
      <c r="C179" s="197" t="s">
        <v>1148</v>
      </c>
      <c r="D179" s="199"/>
      <c r="E179" s="198">
        <v>270</v>
      </c>
      <c r="F179" s="196" t="s">
        <v>1553</v>
      </c>
      <c r="G179" s="199" t="s">
        <v>464</v>
      </c>
      <c r="H179" s="200">
        <v>100</v>
      </c>
      <c r="I179" s="198">
        <f t="shared" si="2"/>
        <v>2.7</v>
      </c>
    </row>
    <row r="180" spans="1:9" ht="14.25" customHeight="1" x14ac:dyDescent="0.2">
      <c r="A180" s="202" t="s">
        <v>1845</v>
      </c>
      <c r="B180" s="199" t="s">
        <v>705</v>
      </c>
      <c r="C180" s="197" t="s">
        <v>1149</v>
      </c>
      <c r="D180" s="199"/>
      <c r="E180" s="198">
        <v>194</v>
      </c>
      <c r="F180" s="196" t="s">
        <v>1553</v>
      </c>
      <c r="G180" s="199" t="s">
        <v>1648</v>
      </c>
      <c r="H180" s="200">
        <v>20</v>
      </c>
      <c r="I180" s="198">
        <f t="shared" si="2"/>
        <v>9.6999999999999993</v>
      </c>
    </row>
    <row r="181" spans="1:9" ht="14.25" customHeight="1" x14ac:dyDescent="0.2">
      <c r="A181" s="202" t="s">
        <v>196</v>
      </c>
      <c r="B181" s="199" t="s">
        <v>328</v>
      </c>
      <c r="C181" s="197" t="s">
        <v>1150</v>
      </c>
      <c r="D181" s="199" t="s">
        <v>1448</v>
      </c>
      <c r="E181" s="198">
        <v>208</v>
      </c>
      <c r="F181" s="196" t="s">
        <v>1562</v>
      </c>
      <c r="G181" s="199" t="s">
        <v>1658</v>
      </c>
      <c r="H181" s="200">
        <v>330</v>
      </c>
      <c r="I181" s="198">
        <f t="shared" si="2"/>
        <v>0.63</v>
      </c>
    </row>
    <row r="182" spans="1:9" ht="14.25" customHeight="1" x14ac:dyDescent="0.2">
      <c r="A182" s="202" t="s">
        <v>197</v>
      </c>
      <c r="B182" s="199" t="s">
        <v>329</v>
      </c>
      <c r="C182" s="197" t="s">
        <v>1151</v>
      </c>
      <c r="D182" s="199"/>
      <c r="E182" s="198">
        <v>144</v>
      </c>
      <c r="F182" s="196" t="s">
        <v>1562</v>
      </c>
      <c r="G182" s="199" t="s">
        <v>1659</v>
      </c>
      <c r="H182" s="200">
        <v>90</v>
      </c>
      <c r="I182" s="198">
        <f t="shared" si="2"/>
        <v>1.6</v>
      </c>
    </row>
    <row r="183" spans="1:9" ht="14.25" customHeight="1" x14ac:dyDescent="0.2">
      <c r="A183" s="202" t="s">
        <v>198</v>
      </c>
      <c r="B183" s="199" t="s">
        <v>330</v>
      </c>
      <c r="C183" s="197" t="s">
        <v>1152</v>
      </c>
      <c r="D183" s="199"/>
      <c r="E183" s="198">
        <v>210</v>
      </c>
      <c r="F183" s="196" t="s">
        <v>1562</v>
      </c>
      <c r="G183" s="199" t="s">
        <v>1660</v>
      </c>
      <c r="H183" s="200">
        <v>220</v>
      </c>
      <c r="I183" s="198">
        <f t="shared" si="2"/>
        <v>0.95</v>
      </c>
    </row>
    <row r="184" spans="1:9" ht="14.25" customHeight="1" x14ac:dyDescent="0.2">
      <c r="A184" s="202" t="s">
        <v>199</v>
      </c>
      <c r="B184" s="199" t="s">
        <v>331</v>
      </c>
      <c r="C184" s="197" t="s">
        <v>1153</v>
      </c>
      <c r="D184" s="199" t="s">
        <v>1448</v>
      </c>
      <c r="E184" s="198">
        <v>210</v>
      </c>
      <c r="F184" s="196" t="s">
        <v>1562</v>
      </c>
      <c r="G184" s="199" t="s">
        <v>1660</v>
      </c>
      <c r="H184" s="200">
        <v>220</v>
      </c>
      <c r="I184" s="198">
        <f t="shared" si="2"/>
        <v>0.95</v>
      </c>
    </row>
    <row r="185" spans="1:9" ht="14.25" customHeight="1" x14ac:dyDescent="0.2">
      <c r="A185" s="202" t="s">
        <v>200</v>
      </c>
      <c r="B185" s="199" t="s">
        <v>332</v>
      </c>
      <c r="C185" s="197" t="s">
        <v>465</v>
      </c>
      <c r="D185" s="199"/>
      <c r="E185" s="198">
        <v>1944</v>
      </c>
      <c r="F185" s="196" t="s">
        <v>1557</v>
      </c>
      <c r="G185" s="199" t="s">
        <v>1661</v>
      </c>
      <c r="H185" s="200">
        <v>1000</v>
      </c>
      <c r="I185" s="198">
        <f t="shared" si="2"/>
        <v>1.94</v>
      </c>
    </row>
    <row r="186" spans="1:9" ht="14.25" customHeight="1" x14ac:dyDescent="0.2">
      <c r="A186" s="202" t="s">
        <v>1846</v>
      </c>
      <c r="B186" s="198" t="s">
        <v>710</v>
      </c>
      <c r="C186" s="197" t="s">
        <v>1154</v>
      </c>
      <c r="D186" s="199" t="s">
        <v>1457</v>
      </c>
      <c r="E186" s="198">
        <v>119</v>
      </c>
      <c r="F186" s="196" t="s">
        <v>1553</v>
      </c>
      <c r="G186" s="198" t="s">
        <v>1577</v>
      </c>
      <c r="H186" s="200">
        <v>150</v>
      </c>
      <c r="I186" s="198">
        <f t="shared" si="2"/>
        <v>0.79</v>
      </c>
    </row>
    <row r="187" spans="1:9" ht="14.25" customHeight="1" x14ac:dyDescent="0.2">
      <c r="A187" s="202" t="s">
        <v>1847</v>
      </c>
      <c r="B187" s="199" t="s">
        <v>466</v>
      </c>
      <c r="C187" s="197" t="s">
        <v>466</v>
      </c>
      <c r="D187" s="199"/>
      <c r="E187" s="198">
        <v>1620</v>
      </c>
      <c r="F187" s="196" t="s">
        <v>1553</v>
      </c>
      <c r="G187" s="199" t="s">
        <v>1662</v>
      </c>
      <c r="H187" s="200">
        <v>50</v>
      </c>
      <c r="I187" s="198">
        <f t="shared" si="2"/>
        <v>32.4</v>
      </c>
    </row>
    <row r="188" spans="1:9" ht="14.25" customHeight="1" x14ac:dyDescent="0.2">
      <c r="A188" s="202" t="s">
        <v>1848</v>
      </c>
      <c r="B188" s="199" t="s">
        <v>712</v>
      </c>
      <c r="C188" s="197" t="s">
        <v>1155</v>
      </c>
      <c r="D188" s="199" t="s">
        <v>1448</v>
      </c>
      <c r="E188" s="198">
        <v>234</v>
      </c>
      <c r="F188" s="196" t="s">
        <v>1553</v>
      </c>
      <c r="G188" s="199" t="s">
        <v>1663</v>
      </c>
      <c r="H188" s="200">
        <v>20</v>
      </c>
      <c r="I188" s="198">
        <f t="shared" si="2"/>
        <v>11.7</v>
      </c>
    </row>
    <row r="189" spans="1:9" ht="14.25" customHeight="1" x14ac:dyDescent="0.2">
      <c r="A189" s="224" t="s">
        <v>2106</v>
      </c>
      <c r="B189" s="158"/>
      <c r="C189" s="96"/>
      <c r="D189" s="158"/>
      <c r="E189" s="94"/>
      <c r="G189" s="158"/>
      <c r="H189" s="163"/>
    </row>
    <row r="190" spans="1:9" ht="14.25" customHeight="1" thickBot="1" x14ac:dyDescent="0.25">
      <c r="A190" s="218" t="s">
        <v>417</v>
      </c>
      <c r="B190" s="219" t="s">
        <v>418</v>
      </c>
      <c r="C190" s="219" t="s">
        <v>217</v>
      </c>
      <c r="D190" s="220" t="s">
        <v>216</v>
      </c>
      <c r="E190" s="221" t="s">
        <v>454</v>
      </c>
      <c r="F190" s="219" t="s">
        <v>241</v>
      </c>
      <c r="G190" s="219" t="s">
        <v>218</v>
      </c>
      <c r="H190" s="222" t="s">
        <v>453</v>
      </c>
      <c r="I190" s="223" t="s">
        <v>2099</v>
      </c>
    </row>
    <row r="191" spans="1:9" ht="14.25" customHeight="1" thickTop="1" x14ac:dyDescent="0.2">
      <c r="A191" s="216" t="s">
        <v>201</v>
      </c>
      <c r="B191" s="211" t="s">
        <v>333</v>
      </c>
      <c r="C191" s="212" t="s">
        <v>1156</v>
      </c>
      <c r="D191" s="211"/>
      <c r="E191" s="213">
        <v>194</v>
      </c>
      <c r="F191" s="210" t="s">
        <v>451</v>
      </c>
      <c r="G191" s="211" t="s">
        <v>1580</v>
      </c>
      <c r="H191" s="214">
        <v>200</v>
      </c>
      <c r="I191" s="213">
        <f t="shared" si="2"/>
        <v>0.97</v>
      </c>
    </row>
    <row r="192" spans="1:9" ht="14.25" customHeight="1" x14ac:dyDescent="0.2">
      <c r="A192" s="202" t="s">
        <v>1849</v>
      </c>
      <c r="B192" s="198" t="s">
        <v>714</v>
      </c>
      <c r="C192" s="197" t="s">
        <v>1157</v>
      </c>
      <c r="D192" s="199"/>
      <c r="E192" s="198">
        <v>626</v>
      </c>
      <c r="F192" s="196" t="s">
        <v>1553</v>
      </c>
      <c r="G192" s="198" t="s">
        <v>1664</v>
      </c>
      <c r="H192" s="200">
        <v>290</v>
      </c>
      <c r="I192" s="198">
        <f t="shared" si="2"/>
        <v>2.15</v>
      </c>
    </row>
    <row r="193" spans="1:9" ht="14.25" customHeight="1" x14ac:dyDescent="0.2">
      <c r="A193" s="202" t="s">
        <v>1850</v>
      </c>
      <c r="B193" s="198" t="s">
        <v>714</v>
      </c>
      <c r="C193" s="197" t="s">
        <v>1158</v>
      </c>
      <c r="D193" s="199" t="s">
        <v>1458</v>
      </c>
      <c r="E193" s="198">
        <v>572</v>
      </c>
      <c r="F193" s="196" t="s">
        <v>1553</v>
      </c>
      <c r="G193" s="198" t="s">
        <v>457</v>
      </c>
      <c r="H193" s="200">
        <v>500</v>
      </c>
      <c r="I193" s="198">
        <f t="shared" si="2"/>
        <v>1.1399999999999999</v>
      </c>
    </row>
    <row r="194" spans="1:9" ht="14.25" customHeight="1" x14ac:dyDescent="0.2">
      <c r="A194" s="202" t="s">
        <v>202</v>
      </c>
      <c r="B194" s="199" t="s">
        <v>334</v>
      </c>
      <c r="C194" s="197" t="s">
        <v>1159</v>
      </c>
      <c r="D194" s="199" t="s">
        <v>1459</v>
      </c>
      <c r="E194" s="198">
        <v>680</v>
      </c>
      <c r="F194" s="196" t="s">
        <v>1553</v>
      </c>
      <c r="G194" s="199" t="s">
        <v>1665</v>
      </c>
      <c r="H194" s="200">
        <v>845</v>
      </c>
      <c r="I194" s="198">
        <f t="shared" si="2"/>
        <v>0.8</v>
      </c>
    </row>
    <row r="195" spans="1:9" ht="14.25" customHeight="1" x14ac:dyDescent="0.2">
      <c r="A195" s="202" t="s">
        <v>717</v>
      </c>
      <c r="B195" s="199" t="s">
        <v>1785</v>
      </c>
      <c r="C195" s="197" t="s">
        <v>1160</v>
      </c>
      <c r="D195" s="199" t="s">
        <v>1423</v>
      </c>
      <c r="E195" s="198">
        <v>477</v>
      </c>
      <c r="F195" s="196" t="s">
        <v>1553</v>
      </c>
      <c r="G195" s="198" t="s">
        <v>457</v>
      </c>
      <c r="H195" s="200">
        <v>500</v>
      </c>
      <c r="I195" s="198">
        <f t="shared" si="2"/>
        <v>0.95</v>
      </c>
    </row>
    <row r="196" spans="1:9" ht="14.25" customHeight="1" x14ac:dyDescent="0.2">
      <c r="A196" s="202" t="s">
        <v>1851</v>
      </c>
      <c r="B196" s="199" t="s">
        <v>719</v>
      </c>
      <c r="C196" s="198" t="s">
        <v>1161</v>
      </c>
      <c r="D196" s="199" t="s">
        <v>1460</v>
      </c>
      <c r="E196" s="198">
        <v>1058</v>
      </c>
      <c r="F196" s="196" t="s">
        <v>1553</v>
      </c>
      <c r="G196" s="198" t="s">
        <v>1666</v>
      </c>
      <c r="H196" s="200">
        <v>700</v>
      </c>
      <c r="I196" s="198">
        <f t="shared" si="2"/>
        <v>1.51</v>
      </c>
    </row>
    <row r="197" spans="1:9" ht="14.25" customHeight="1" x14ac:dyDescent="0.2">
      <c r="A197" s="202" t="s">
        <v>1852</v>
      </c>
      <c r="B197" s="199" t="s">
        <v>719</v>
      </c>
      <c r="C197" s="198" t="s">
        <v>1162</v>
      </c>
      <c r="D197" s="199" t="s">
        <v>1461</v>
      </c>
      <c r="E197" s="198">
        <v>1026</v>
      </c>
      <c r="F197" s="196" t="s">
        <v>1553</v>
      </c>
      <c r="G197" s="198" t="s">
        <v>1667</v>
      </c>
      <c r="H197" s="200">
        <v>1000</v>
      </c>
      <c r="I197" s="198">
        <f t="shared" si="2"/>
        <v>1.02</v>
      </c>
    </row>
    <row r="198" spans="1:9" ht="14.25" customHeight="1" x14ac:dyDescent="0.2">
      <c r="A198" s="202" t="s">
        <v>1853</v>
      </c>
      <c r="B198" s="198" t="s">
        <v>720</v>
      </c>
      <c r="C198" s="197" t="s">
        <v>1163</v>
      </c>
      <c r="D198" s="199" t="s">
        <v>1462</v>
      </c>
      <c r="E198" s="198">
        <v>705</v>
      </c>
      <c r="F198" s="196" t="s">
        <v>1553</v>
      </c>
      <c r="G198" s="198" t="s">
        <v>1668</v>
      </c>
      <c r="H198" s="200">
        <v>320</v>
      </c>
      <c r="I198" s="198">
        <f t="shared" si="2"/>
        <v>2.2000000000000002</v>
      </c>
    </row>
    <row r="199" spans="1:9" ht="14.25" customHeight="1" x14ac:dyDescent="0.2">
      <c r="A199" s="202" t="s">
        <v>203</v>
      </c>
      <c r="B199" s="199" t="s">
        <v>335</v>
      </c>
      <c r="C199" s="197" t="s">
        <v>1164</v>
      </c>
      <c r="D199" s="199" t="s">
        <v>1443</v>
      </c>
      <c r="E199" s="198">
        <v>275</v>
      </c>
      <c r="F199" s="196" t="s">
        <v>452</v>
      </c>
      <c r="G199" s="199" t="s">
        <v>1669</v>
      </c>
      <c r="H199" s="200">
        <v>480</v>
      </c>
      <c r="I199" s="198">
        <f t="shared" si="2"/>
        <v>0.56999999999999995</v>
      </c>
    </row>
    <row r="200" spans="1:9" ht="14.25" customHeight="1" x14ac:dyDescent="0.2">
      <c r="A200" s="202" t="s">
        <v>204</v>
      </c>
      <c r="B200" s="199" t="s">
        <v>336</v>
      </c>
      <c r="C200" s="197" t="s">
        <v>1165</v>
      </c>
      <c r="D200" s="199"/>
      <c r="E200" s="198">
        <v>90</v>
      </c>
      <c r="F200" s="196" t="s">
        <v>1562</v>
      </c>
      <c r="G200" s="199" t="s">
        <v>1670</v>
      </c>
      <c r="H200" s="200">
        <v>120</v>
      </c>
      <c r="I200" s="198">
        <f t="shared" si="2"/>
        <v>0.75</v>
      </c>
    </row>
    <row r="201" spans="1:9" ht="14.25" customHeight="1" x14ac:dyDescent="0.2">
      <c r="A201" s="202" t="s">
        <v>205</v>
      </c>
      <c r="B201" s="199" t="s">
        <v>337</v>
      </c>
      <c r="C201" s="197" t="s">
        <v>1166</v>
      </c>
      <c r="D201" s="199" t="s">
        <v>1463</v>
      </c>
      <c r="E201" s="198">
        <v>227</v>
      </c>
      <c r="F201" s="196" t="s">
        <v>458</v>
      </c>
      <c r="G201" s="199" t="s">
        <v>1599</v>
      </c>
      <c r="H201" s="200">
        <v>1000</v>
      </c>
      <c r="I201" s="198">
        <f t="shared" si="2"/>
        <v>0.22</v>
      </c>
    </row>
    <row r="202" spans="1:9" ht="14.25" customHeight="1" x14ac:dyDescent="0.2">
      <c r="A202" s="202" t="s">
        <v>206</v>
      </c>
      <c r="B202" s="199" t="s">
        <v>338</v>
      </c>
      <c r="C202" s="197" t="s">
        <v>1167</v>
      </c>
      <c r="D202" s="199" t="s">
        <v>1464</v>
      </c>
      <c r="E202" s="198">
        <v>734</v>
      </c>
      <c r="F202" s="196" t="s">
        <v>1553</v>
      </c>
      <c r="G202" s="199" t="s">
        <v>1671</v>
      </c>
      <c r="H202" s="200">
        <v>600</v>
      </c>
      <c r="I202" s="198">
        <f t="shared" si="2"/>
        <v>1.22</v>
      </c>
    </row>
    <row r="203" spans="1:9" ht="14.25" customHeight="1" x14ac:dyDescent="0.2">
      <c r="A203" s="202" t="s">
        <v>207</v>
      </c>
      <c r="B203" s="199" t="s">
        <v>153</v>
      </c>
      <c r="C203" s="197" t="s">
        <v>1168</v>
      </c>
      <c r="D203" s="199" t="s">
        <v>1448</v>
      </c>
      <c r="E203" s="198">
        <v>69</v>
      </c>
      <c r="F203" s="196" t="s">
        <v>1562</v>
      </c>
      <c r="G203" s="199" t="s">
        <v>1672</v>
      </c>
      <c r="H203" s="200">
        <v>90</v>
      </c>
      <c r="I203" s="198">
        <f t="shared" si="2"/>
        <v>0.76</v>
      </c>
    </row>
    <row r="204" spans="1:9" ht="14.25" customHeight="1" x14ac:dyDescent="0.2">
      <c r="A204" s="205" t="s">
        <v>500</v>
      </c>
      <c r="B204" s="199" t="s">
        <v>339</v>
      </c>
      <c r="C204" s="197" t="s">
        <v>1169</v>
      </c>
      <c r="D204" s="199" t="s">
        <v>1448</v>
      </c>
      <c r="E204" s="198">
        <v>132</v>
      </c>
      <c r="F204" s="196" t="s">
        <v>1562</v>
      </c>
      <c r="G204" s="199" t="s">
        <v>1654</v>
      </c>
      <c r="H204" s="200">
        <v>250</v>
      </c>
      <c r="I204" s="198">
        <f t="shared" si="2"/>
        <v>0.52</v>
      </c>
    </row>
    <row r="205" spans="1:9" ht="14.25" customHeight="1" x14ac:dyDescent="0.2">
      <c r="A205" s="205" t="s">
        <v>501</v>
      </c>
      <c r="B205" s="199" t="s">
        <v>340</v>
      </c>
      <c r="C205" s="197" t="s">
        <v>1170</v>
      </c>
      <c r="D205" s="199" t="s">
        <v>1448</v>
      </c>
      <c r="E205" s="198">
        <v>132</v>
      </c>
      <c r="F205" s="196" t="s">
        <v>1562</v>
      </c>
      <c r="G205" s="199" t="s">
        <v>1654</v>
      </c>
      <c r="H205" s="200">
        <v>250</v>
      </c>
      <c r="I205" s="198">
        <f t="shared" si="2"/>
        <v>0.52</v>
      </c>
    </row>
    <row r="206" spans="1:9" ht="14.25" customHeight="1" x14ac:dyDescent="0.2">
      <c r="A206" s="202" t="s">
        <v>208</v>
      </c>
      <c r="B206" s="199" t="s">
        <v>341</v>
      </c>
      <c r="C206" s="197" t="s">
        <v>1171</v>
      </c>
      <c r="D206" s="199" t="s">
        <v>1463</v>
      </c>
      <c r="E206" s="198">
        <v>346</v>
      </c>
      <c r="F206" s="196" t="s">
        <v>458</v>
      </c>
      <c r="G206" s="199" t="s">
        <v>1599</v>
      </c>
      <c r="H206" s="200">
        <v>1000</v>
      </c>
      <c r="I206" s="198">
        <f t="shared" si="2"/>
        <v>0.34</v>
      </c>
    </row>
    <row r="207" spans="1:9" ht="14.25" customHeight="1" x14ac:dyDescent="0.2">
      <c r="A207" s="202" t="s">
        <v>209</v>
      </c>
      <c r="B207" s="199" t="s">
        <v>342</v>
      </c>
      <c r="C207" s="197" t="s">
        <v>1172</v>
      </c>
      <c r="D207" s="199" t="s">
        <v>1443</v>
      </c>
      <c r="E207" s="198">
        <v>324</v>
      </c>
      <c r="F207" s="196" t="s">
        <v>452</v>
      </c>
      <c r="G207" s="199" t="s">
        <v>1673</v>
      </c>
      <c r="H207" s="200">
        <v>230</v>
      </c>
      <c r="I207" s="198">
        <f t="shared" si="2"/>
        <v>1.4</v>
      </c>
    </row>
    <row r="208" spans="1:9" ht="14.25" customHeight="1" x14ac:dyDescent="0.2">
      <c r="A208" s="202" t="s">
        <v>210</v>
      </c>
      <c r="B208" s="199" t="s">
        <v>343</v>
      </c>
      <c r="C208" s="197" t="s">
        <v>1173</v>
      </c>
      <c r="D208" s="199"/>
      <c r="E208" s="198">
        <v>2052</v>
      </c>
      <c r="F208" s="196" t="s">
        <v>1562</v>
      </c>
      <c r="G208" s="199" t="s">
        <v>1674</v>
      </c>
      <c r="H208" s="200">
        <v>4000</v>
      </c>
      <c r="I208" s="198">
        <f t="shared" si="2"/>
        <v>0.51</v>
      </c>
    </row>
    <row r="209" spans="1:9" ht="14.25" customHeight="1" x14ac:dyDescent="0.2">
      <c r="A209" s="205" t="s">
        <v>1854</v>
      </c>
      <c r="B209" s="199" t="s">
        <v>344</v>
      </c>
      <c r="C209" s="197" t="s">
        <v>1174</v>
      </c>
      <c r="D209" s="199" t="s">
        <v>1454</v>
      </c>
      <c r="E209" s="198">
        <v>342</v>
      </c>
      <c r="F209" s="196" t="s">
        <v>452</v>
      </c>
      <c r="G209" s="199" t="s">
        <v>1675</v>
      </c>
      <c r="H209" s="200">
        <v>480</v>
      </c>
      <c r="I209" s="198">
        <f t="shared" si="2"/>
        <v>0.71</v>
      </c>
    </row>
    <row r="210" spans="1:9" ht="14.25" customHeight="1" x14ac:dyDescent="0.2">
      <c r="A210" s="202" t="s">
        <v>211</v>
      </c>
      <c r="B210" s="199" t="s">
        <v>154</v>
      </c>
      <c r="C210" s="197" t="s">
        <v>1175</v>
      </c>
      <c r="D210" s="199"/>
      <c r="E210" s="198">
        <v>498</v>
      </c>
      <c r="F210" s="196" t="s">
        <v>458</v>
      </c>
      <c r="G210" s="199" t="s">
        <v>1676</v>
      </c>
      <c r="H210" s="200">
        <v>1200</v>
      </c>
      <c r="I210" s="198">
        <f t="shared" si="2"/>
        <v>0.41</v>
      </c>
    </row>
    <row r="211" spans="1:9" ht="14.25" customHeight="1" x14ac:dyDescent="0.2">
      <c r="A211" s="202" t="s">
        <v>212</v>
      </c>
      <c r="B211" s="199" t="s">
        <v>345</v>
      </c>
      <c r="C211" s="197" t="s">
        <v>1176</v>
      </c>
      <c r="D211" s="199" t="s">
        <v>1465</v>
      </c>
      <c r="E211" s="198">
        <v>162</v>
      </c>
      <c r="F211" s="196" t="s">
        <v>452</v>
      </c>
      <c r="G211" s="199" t="s">
        <v>1677</v>
      </c>
      <c r="H211" s="200">
        <v>340</v>
      </c>
      <c r="I211" s="198">
        <f t="shared" ref="I211:I280" si="3">ROUNDDOWN(E211/H211,2)</f>
        <v>0.47</v>
      </c>
    </row>
    <row r="212" spans="1:9" ht="14.25" customHeight="1" x14ac:dyDescent="0.2">
      <c r="A212" s="202" t="s">
        <v>213</v>
      </c>
      <c r="B212" s="199" t="s">
        <v>155</v>
      </c>
      <c r="C212" s="197" t="s">
        <v>1177</v>
      </c>
      <c r="D212" s="199" t="s">
        <v>1448</v>
      </c>
      <c r="E212" s="198">
        <v>57</v>
      </c>
      <c r="F212" s="196" t="s">
        <v>458</v>
      </c>
      <c r="G212" s="199" t="s">
        <v>1678</v>
      </c>
      <c r="H212" s="200">
        <v>120</v>
      </c>
      <c r="I212" s="198">
        <f t="shared" si="3"/>
        <v>0.47</v>
      </c>
    </row>
    <row r="213" spans="1:9" ht="14.25" customHeight="1" x14ac:dyDescent="0.2">
      <c r="A213" s="202" t="s">
        <v>214</v>
      </c>
      <c r="B213" s="199" t="s">
        <v>346</v>
      </c>
      <c r="C213" s="197" t="s">
        <v>1178</v>
      </c>
      <c r="D213" s="199"/>
      <c r="E213" s="198">
        <v>275</v>
      </c>
      <c r="F213" s="196" t="s">
        <v>1553</v>
      </c>
      <c r="G213" s="199" t="s">
        <v>1595</v>
      </c>
      <c r="H213" s="200">
        <v>300</v>
      </c>
      <c r="I213" s="198">
        <f t="shared" si="3"/>
        <v>0.91</v>
      </c>
    </row>
    <row r="214" spans="1:9" ht="14.25" customHeight="1" x14ac:dyDescent="0.2">
      <c r="A214" s="202" t="s">
        <v>215</v>
      </c>
      <c r="B214" s="199" t="s">
        <v>347</v>
      </c>
      <c r="C214" s="197" t="s">
        <v>1179</v>
      </c>
      <c r="D214" s="199" t="s">
        <v>1466</v>
      </c>
      <c r="E214" s="198">
        <v>183</v>
      </c>
      <c r="F214" s="196" t="s">
        <v>1553</v>
      </c>
      <c r="G214" s="199" t="s">
        <v>1679</v>
      </c>
      <c r="H214" s="200">
        <v>110</v>
      </c>
      <c r="I214" s="198">
        <f t="shared" si="3"/>
        <v>1.66</v>
      </c>
    </row>
    <row r="215" spans="1:9" ht="14.25" customHeight="1" x14ac:dyDescent="0.2">
      <c r="A215" s="202" t="s">
        <v>1855</v>
      </c>
      <c r="B215" s="198" t="s">
        <v>735</v>
      </c>
      <c r="C215" s="197" t="s">
        <v>1180</v>
      </c>
      <c r="D215" s="199" t="s">
        <v>1467</v>
      </c>
      <c r="E215" s="198">
        <v>524</v>
      </c>
      <c r="F215" s="196" t="s">
        <v>1553</v>
      </c>
      <c r="G215" s="198" t="s">
        <v>457</v>
      </c>
      <c r="H215" s="200">
        <v>500</v>
      </c>
      <c r="I215" s="198">
        <f t="shared" si="3"/>
        <v>1.04</v>
      </c>
    </row>
    <row r="216" spans="1:9" ht="14.25" customHeight="1" x14ac:dyDescent="0.2">
      <c r="A216" s="202" t="s">
        <v>1856</v>
      </c>
      <c r="B216" s="198" t="s">
        <v>1786</v>
      </c>
      <c r="C216" s="197" t="s">
        <v>1181</v>
      </c>
      <c r="D216" s="199"/>
      <c r="E216" s="198">
        <v>1620</v>
      </c>
      <c r="F216" s="196" t="s">
        <v>1562</v>
      </c>
      <c r="G216" s="198" t="s">
        <v>1680</v>
      </c>
      <c r="H216" s="200">
        <v>1100</v>
      </c>
      <c r="I216" s="198">
        <f t="shared" si="3"/>
        <v>1.47</v>
      </c>
    </row>
    <row r="217" spans="1:9" ht="14.25" customHeight="1" x14ac:dyDescent="0.2">
      <c r="A217" s="202" t="s">
        <v>1857</v>
      </c>
      <c r="B217" s="198" t="s">
        <v>1787</v>
      </c>
      <c r="C217" s="197" t="s">
        <v>1182</v>
      </c>
      <c r="D217" s="199"/>
      <c r="E217" s="198">
        <v>1026</v>
      </c>
      <c r="F217" s="196" t="s">
        <v>1562</v>
      </c>
      <c r="G217" s="198" t="s">
        <v>1680</v>
      </c>
      <c r="H217" s="200">
        <v>1100</v>
      </c>
      <c r="I217" s="198">
        <f t="shared" si="3"/>
        <v>0.93</v>
      </c>
    </row>
    <row r="218" spans="1:9" ht="14.25" customHeight="1" x14ac:dyDescent="0.2">
      <c r="A218" s="205" t="s">
        <v>502</v>
      </c>
      <c r="B218" s="199" t="s">
        <v>490</v>
      </c>
      <c r="C218" s="197" t="s">
        <v>1183</v>
      </c>
      <c r="D218" s="199" t="s">
        <v>1468</v>
      </c>
      <c r="E218" s="198">
        <v>189</v>
      </c>
      <c r="F218" s="196" t="s">
        <v>452</v>
      </c>
      <c r="G218" s="199" t="s">
        <v>1681</v>
      </c>
      <c r="H218" s="200">
        <v>250</v>
      </c>
      <c r="I218" s="198">
        <f t="shared" si="3"/>
        <v>0.75</v>
      </c>
    </row>
    <row r="219" spans="1:9" ht="14.25" customHeight="1" x14ac:dyDescent="0.2">
      <c r="A219" s="205" t="s">
        <v>503</v>
      </c>
      <c r="B219" s="199" t="s">
        <v>491</v>
      </c>
      <c r="C219" s="197" t="s">
        <v>1184</v>
      </c>
      <c r="D219" s="199" t="s">
        <v>1443</v>
      </c>
      <c r="E219" s="198">
        <v>324</v>
      </c>
      <c r="F219" s="196" t="s">
        <v>452</v>
      </c>
      <c r="G219" s="199" t="s">
        <v>1675</v>
      </c>
      <c r="H219" s="200">
        <v>480</v>
      </c>
      <c r="I219" s="198">
        <f t="shared" si="3"/>
        <v>0.67</v>
      </c>
    </row>
    <row r="220" spans="1:9" ht="14.25" customHeight="1" x14ac:dyDescent="0.2">
      <c r="A220" s="205" t="s">
        <v>1858</v>
      </c>
      <c r="B220" s="199" t="s">
        <v>348</v>
      </c>
      <c r="C220" s="197" t="s">
        <v>1185</v>
      </c>
      <c r="D220" s="199"/>
      <c r="E220" s="198">
        <v>302</v>
      </c>
      <c r="F220" s="206" t="s">
        <v>1562</v>
      </c>
      <c r="G220" s="199" t="s">
        <v>1682</v>
      </c>
      <c r="H220" s="200">
        <v>40</v>
      </c>
      <c r="I220" s="198">
        <f t="shared" si="3"/>
        <v>7.55</v>
      </c>
    </row>
    <row r="221" spans="1:9" ht="14.25" customHeight="1" x14ac:dyDescent="0.2">
      <c r="A221" s="205" t="s">
        <v>1859</v>
      </c>
      <c r="B221" s="199" t="s">
        <v>348</v>
      </c>
      <c r="C221" s="197" t="s">
        <v>1186</v>
      </c>
      <c r="D221" s="199" t="s">
        <v>1469</v>
      </c>
      <c r="E221" s="198">
        <v>609</v>
      </c>
      <c r="F221" s="196" t="s">
        <v>1553</v>
      </c>
      <c r="G221" s="199" t="s">
        <v>464</v>
      </c>
      <c r="H221" s="200">
        <v>100</v>
      </c>
      <c r="I221" s="198">
        <f t="shared" si="3"/>
        <v>6.09</v>
      </c>
    </row>
    <row r="222" spans="1:9" ht="14.25" customHeight="1" x14ac:dyDescent="0.2">
      <c r="A222" s="202" t="s">
        <v>45</v>
      </c>
      <c r="B222" s="199" t="s">
        <v>157</v>
      </c>
      <c r="C222" s="197" t="s">
        <v>1187</v>
      </c>
      <c r="D222" s="199"/>
      <c r="E222" s="198">
        <v>165</v>
      </c>
      <c r="F222" s="196" t="s">
        <v>1562</v>
      </c>
      <c r="G222" s="199" t="s">
        <v>1683</v>
      </c>
      <c r="H222" s="200">
        <v>210</v>
      </c>
      <c r="I222" s="198">
        <f t="shared" si="3"/>
        <v>0.78</v>
      </c>
    </row>
    <row r="223" spans="1:9" ht="14.25" customHeight="1" x14ac:dyDescent="0.2">
      <c r="A223" s="202" t="s">
        <v>46</v>
      </c>
      <c r="B223" s="199" t="s">
        <v>349</v>
      </c>
      <c r="C223" s="197" t="s">
        <v>1188</v>
      </c>
      <c r="D223" s="199" t="s">
        <v>1470</v>
      </c>
      <c r="E223" s="198">
        <v>227</v>
      </c>
      <c r="F223" s="196" t="s">
        <v>458</v>
      </c>
      <c r="G223" s="199" t="s">
        <v>1599</v>
      </c>
      <c r="H223" s="200">
        <v>1000</v>
      </c>
      <c r="I223" s="198">
        <f t="shared" si="3"/>
        <v>0.22</v>
      </c>
    </row>
    <row r="224" spans="1:9" ht="14.25" customHeight="1" x14ac:dyDescent="0.2">
      <c r="A224" s="202" t="s">
        <v>1860</v>
      </c>
      <c r="B224" s="198" t="s">
        <v>741</v>
      </c>
      <c r="C224" s="197" t="s">
        <v>1189</v>
      </c>
      <c r="D224" s="199" t="s">
        <v>1471</v>
      </c>
      <c r="E224" s="198">
        <v>378</v>
      </c>
      <c r="F224" s="196" t="s">
        <v>452</v>
      </c>
      <c r="G224" s="198" t="s">
        <v>1684</v>
      </c>
      <c r="H224" s="200">
        <v>205</v>
      </c>
      <c r="I224" s="198">
        <f t="shared" si="3"/>
        <v>1.84</v>
      </c>
    </row>
    <row r="225" spans="1:9" ht="14.25" customHeight="1" x14ac:dyDescent="0.2">
      <c r="A225" s="202" t="s">
        <v>47</v>
      </c>
      <c r="B225" s="199" t="s">
        <v>350</v>
      </c>
      <c r="C225" s="197" t="s">
        <v>1190</v>
      </c>
      <c r="D225" s="199"/>
      <c r="E225" s="198">
        <v>48</v>
      </c>
      <c r="F225" s="196" t="s">
        <v>1562</v>
      </c>
      <c r="G225" s="199" t="s">
        <v>1685</v>
      </c>
      <c r="H225" s="200">
        <v>80</v>
      </c>
      <c r="I225" s="198">
        <f t="shared" si="3"/>
        <v>0.6</v>
      </c>
    </row>
    <row r="226" spans="1:9" ht="14.25" customHeight="1" x14ac:dyDescent="0.2">
      <c r="A226" s="202" t="s">
        <v>1861</v>
      </c>
      <c r="B226" s="198" t="s">
        <v>744</v>
      </c>
      <c r="C226" s="197" t="s">
        <v>1191</v>
      </c>
      <c r="D226" s="199" t="s">
        <v>1472</v>
      </c>
      <c r="E226" s="198">
        <v>265</v>
      </c>
      <c r="F226" s="196" t="s">
        <v>458</v>
      </c>
      <c r="G226" s="198" t="s">
        <v>1686</v>
      </c>
      <c r="H226" s="200">
        <v>120</v>
      </c>
      <c r="I226" s="198">
        <f t="shared" si="3"/>
        <v>2.2000000000000002</v>
      </c>
    </row>
    <row r="227" spans="1:9" ht="14.25" customHeight="1" x14ac:dyDescent="0.2">
      <c r="A227" s="202" t="s">
        <v>504</v>
      </c>
      <c r="B227" s="199" t="s">
        <v>746</v>
      </c>
      <c r="C227" s="197" t="s">
        <v>1192</v>
      </c>
      <c r="D227" s="199" t="s">
        <v>1454</v>
      </c>
      <c r="E227" s="198">
        <v>323</v>
      </c>
      <c r="F227" s="206" t="s">
        <v>452</v>
      </c>
      <c r="G227" s="199" t="s">
        <v>1687</v>
      </c>
      <c r="H227" s="200">
        <v>500</v>
      </c>
      <c r="I227" s="198">
        <f t="shared" si="3"/>
        <v>0.64</v>
      </c>
    </row>
    <row r="228" spans="1:9" ht="14.25" customHeight="1" x14ac:dyDescent="0.2">
      <c r="A228" s="224" t="s">
        <v>2107</v>
      </c>
      <c r="B228" s="158"/>
      <c r="C228" s="96"/>
      <c r="D228" s="158"/>
      <c r="E228" s="94"/>
      <c r="F228" s="97"/>
      <c r="G228" s="158"/>
      <c r="H228" s="163"/>
    </row>
    <row r="229" spans="1:9" ht="14.25" customHeight="1" thickBot="1" x14ac:dyDescent="0.25">
      <c r="A229" s="218" t="s">
        <v>417</v>
      </c>
      <c r="B229" s="219" t="s">
        <v>418</v>
      </c>
      <c r="C229" s="219" t="s">
        <v>217</v>
      </c>
      <c r="D229" s="220" t="s">
        <v>216</v>
      </c>
      <c r="E229" s="221" t="s">
        <v>454</v>
      </c>
      <c r="F229" s="219" t="s">
        <v>241</v>
      </c>
      <c r="G229" s="219" t="s">
        <v>218</v>
      </c>
      <c r="H229" s="222" t="s">
        <v>453</v>
      </c>
      <c r="I229" s="223" t="s">
        <v>2099</v>
      </c>
    </row>
    <row r="230" spans="1:9" ht="14.25" customHeight="1" thickTop="1" x14ac:dyDescent="0.2">
      <c r="A230" s="216" t="s">
        <v>48</v>
      </c>
      <c r="B230" s="211" t="s">
        <v>351</v>
      </c>
      <c r="C230" s="212" t="s">
        <v>1193</v>
      </c>
      <c r="D230" s="211"/>
      <c r="E230" s="213">
        <v>78</v>
      </c>
      <c r="F230" s="210" t="s">
        <v>1553</v>
      </c>
      <c r="G230" s="211" t="s">
        <v>464</v>
      </c>
      <c r="H230" s="214">
        <v>100</v>
      </c>
      <c r="I230" s="213">
        <f t="shared" si="3"/>
        <v>0.78</v>
      </c>
    </row>
    <row r="231" spans="1:9" ht="14.25" customHeight="1" x14ac:dyDescent="0.2">
      <c r="A231" s="202" t="s">
        <v>1862</v>
      </c>
      <c r="B231" s="198" t="s">
        <v>749</v>
      </c>
      <c r="C231" s="197" t="s">
        <v>1194</v>
      </c>
      <c r="D231" s="199" t="s">
        <v>1473</v>
      </c>
      <c r="E231" s="198">
        <v>495</v>
      </c>
      <c r="F231" s="196" t="s">
        <v>458</v>
      </c>
      <c r="G231" s="198" t="s">
        <v>1688</v>
      </c>
      <c r="H231" s="200">
        <v>370</v>
      </c>
      <c r="I231" s="198">
        <f t="shared" si="3"/>
        <v>1.33</v>
      </c>
    </row>
    <row r="232" spans="1:9" ht="14.25" customHeight="1" x14ac:dyDescent="0.2">
      <c r="A232" s="202" t="s">
        <v>49</v>
      </c>
      <c r="B232" s="199" t="s">
        <v>158</v>
      </c>
      <c r="C232" s="197" t="s">
        <v>1195</v>
      </c>
      <c r="D232" s="199" t="s">
        <v>1474</v>
      </c>
      <c r="E232" s="198">
        <v>292</v>
      </c>
      <c r="F232" s="196" t="s">
        <v>1553</v>
      </c>
      <c r="G232" s="199" t="s">
        <v>464</v>
      </c>
      <c r="H232" s="200">
        <v>100</v>
      </c>
      <c r="I232" s="198">
        <f t="shared" si="3"/>
        <v>2.92</v>
      </c>
    </row>
    <row r="233" spans="1:9" ht="14.25" customHeight="1" x14ac:dyDescent="0.2">
      <c r="A233" s="202" t="s">
        <v>1863</v>
      </c>
      <c r="B233" s="199" t="s">
        <v>352</v>
      </c>
      <c r="C233" s="197" t="s">
        <v>1196</v>
      </c>
      <c r="D233" s="199"/>
      <c r="E233" s="198">
        <v>174</v>
      </c>
      <c r="F233" s="196" t="s">
        <v>1553</v>
      </c>
      <c r="G233" s="199" t="s">
        <v>1689</v>
      </c>
      <c r="H233" s="200">
        <v>80</v>
      </c>
      <c r="I233" s="198">
        <f t="shared" si="3"/>
        <v>2.17</v>
      </c>
    </row>
    <row r="234" spans="1:9" ht="14.25" customHeight="1" x14ac:dyDescent="0.2">
      <c r="A234" s="202" t="s">
        <v>50</v>
      </c>
      <c r="B234" s="199" t="s">
        <v>353</v>
      </c>
      <c r="C234" s="197" t="s">
        <v>1197</v>
      </c>
      <c r="D234" s="199" t="s">
        <v>1474</v>
      </c>
      <c r="E234" s="198">
        <v>1188</v>
      </c>
      <c r="F234" s="196" t="s">
        <v>1553</v>
      </c>
      <c r="G234" s="199" t="s">
        <v>1595</v>
      </c>
      <c r="H234" s="200">
        <v>300</v>
      </c>
      <c r="I234" s="198">
        <f t="shared" si="3"/>
        <v>3.96</v>
      </c>
    </row>
    <row r="235" spans="1:9" ht="14.25" customHeight="1" x14ac:dyDescent="0.2">
      <c r="A235" s="202" t="s">
        <v>51</v>
      </c>
      <c r="B235" s="199" t="s">
        <v>354</v>
      </c>
      <c r="C235" s="197" t="s">
        <v>1198</v>
      </c>
      <c r="D235" s="199" t="s">
        <v>1448</v>
      </c>
      <c r="E235" s="198">
        <v>114</v>
      </c>
      <c r="F235" s="196" t="s">
        <v>1553</v>
      </c>
      <c r="G235" s="199" t="s">
        <v>464</v>
      </c>
      <c r="H235" s="200">
        <v>100</v>
      </c>
      <c r="I235" s="198">
        <f t="shared" si="3"/>
        <v>1.1399999999999999</v>
      </c>
    </row>
    <row r="236" spans="1:9" ht="14.25" customHeight="1" x14ac:dyDescent="0.2">
      <c r="A236" s="202" t="s">
        <v>1864</v>
      </c>
      <c r="B236" s="198" t="s">
        <v>755</v>
      </c>
      <c r="C236" s="197" t="s">
        <v>1199</v>
      </c>
      <c r="D236" s="199"/>
      <c r="E236" s="198">
        <v>90</v>
      </c>
      <c r="F236" s="196" t="s">
        <v>1553</v>
      </c>
      <c r="G236" s="198" t="s">
        <v>464</v>
      </c>
      <c r="H236" s="200">
        <v>100</v>
      </c>
      <c r="I236" s="198">
        <f t="shared" si="3"/>
        <v>0.9</v>
      </c>
    </row>
    <row r="237" spans="1:9" ht="14.25" customHeight="1" x14ac:dyDescent="0.2">
      <c r="A237" s="202" t="s">
        <v>52</v>
      </c>
      <c r="B237" s="199" t="s">
        <v>355</v>
      </c>
      <c r="C237" s="197" t="s">
        <v>1200</v>
      </c>
      <c r="D237" s="199"/>
      <c r="E237" s="198">
        <v>114</v>
      </c>
      <c r="F237" s="196" t="s">
        <v>1553</v>
      </c>
      <c r="G237" s="199" t="s">
        <v>464</v>
      </c>
      <c r="H237" s="200">
        <v>100</v>
      </c>
      <c r="I237" s="198">
        <f t="shared" si="3"/>
        <v>1.1399999999999999</v>
      </c>
    </row>
    <row r="238" spans="1:9" ht="14.25" customHeight="1" x14ac:dyDescent="0.2">
      <c r="A238" s="202" t="s">
        <v>53</v>
      </c>
      <c r="B238" s="199" t="s">
        <v>357</v>
      </c>
      <c r="C238" s="197" t="s">
        <v>1201</v>
      </c>
      <c r="D238" s="199"/>
      <c r="E238" s="198">
        <v>114</v>
      </c>
      <c r="F238" s="196" t="s">
        <v>1553</v>
      </c>
      <c r="G238" s="199" t="s">
        <v>464</v>
      </c>
      <c r="H238" s="200">
        <v>100</v>
      </c>
      <c r="I238" s="198">
        <f t="shared" si="3"/>
        <v>1.1399999999999999</v>
      </c>
    </row>
    <row r="239" spans="1:9" ht="14.25" customHeight="1" x14ac:dyDescent="0.2">
      <c r="A239" s="202" t="s">
        <v>54</v>
      </c>
      <c r="B239" s="199" t="s">
        <v>356</v>
      </c>
      <c r="C239" s="197" t="s">
        <v>1202</v>
      </c>
      <c r="D239" s="199" t="s">
        <v>1454</v>
      </c>
      <c r="E239" s="198">
        <v>346</v>
      </c>
      <c r="F239" s="196" t="s">
        <v>452</v>
      </c>
      <c r="G239" s="199" t="s">
        <v>1690</v>
      </c>
      <c r="H239" s="200">
        <v>454</v>
      </c>
      <c r="I239" s="198">
        <f t="shared" si="3"/>
        <v>0.76</v>
      </c>
    </row>
    <row r="240" spans="1:9" ht="14.25" customHeight="1" x14ac:dyDescent="0.2">
      <c r="A240" s="224" t="s">
        <v>2108</v>
      </c>
      <c r="B240" s="158"/>
      <c r="C240" s="96"/>
      <c r="D240" s="158"/>
      <c r="E240" s="94"/>
      <c r="G240" s="158"/>
      <c r="H240" s="163"/>
    </row>
    <row r="241" spans="1:9" ht="14.25" customHeight="1" thickBot="1" x14ac:dyDescent="0.25">
      <c r="A241" s="218" t="s">
        <v>417</v>
      </c>
      <c r="B241" s="219" t="s">
        <v>418</v>
      </c>
      <c r="C241" s="219" t="s">
        <v>217</v>
      </c>
      <c r="D241" s="220" t="s">
        <v>216</v>
      </c>
      <c r="E241" s="221" t="s">
        <v>454</v>
      </c>
      <c r="F241" s="219" t="s">
        <v>241</v>
      </c>
      <c r="G241" s="219" t="s">
        <v>218</v>
      </c>
      <c r="H241" s="222" t="s">
        <v>453</v>
      </c>
      <c r="I241" s="223" t="s">
        <v>2099</v>
      </c>
    </row>
    <row r="242" spans="1:9" ht="14.25" customHeight="1" thickTop="1" x14ac:dyDescent="0.2">
      <c r="A242" s="216" t="s">
        <v>238</v>
      </c>
      <c r="B242" s="211" t="s">
        <v>358</v>
      </c>
      <c r="C242" s="212" t="s">
        <v>1203</v>
      </c>
      <c r="D242" s="211" t="s">
        <v>1475</v>
      </c>
      <c r="E242" s="213">
        <v>130</v>
      </c>
      <c r="F242" s="210" t="s">
        <v>1553</v>
      </c>
      <c r="G242" s="211" t="s">
        <v>1691</v>
      </c>
      <c r="H242" s="214">
        <v>27</v>
      </c>
      <c r="I242" s="213">
        <f t="shared" si="3"/>
        <v>4.8099999999999996</v>
      </c>
    </row>
    <row r="243" spans="1:9" ht="14.25" customHeight="1" x14ac:dyDescent="0.2">
      <c r="A243" s="205" t="s">
        <v>1865</v>
      </c>
      <c r="B243" s="199" t="s">
        <v>359</v>
      </c>
      <c r="C243" s="197" t="s">
        <v>1204</v>
      </c>
      <c r="D243" s="199" t="s">
        <v>1476</v>
      </c>
      <c r="E243" s="198">
        <v>789</v>
      </c>
      <c r="F243" s="196" t="s">
        <v>1553</v>
      </c>
      <c r="G243" s="199" t="s">
        <v>464</v>
      </c>
      <c r="H243" s="200">
        <v>100</v>
      </c>
      <c r="I243" s="198">
        <f t="shared" si="3"/>
        <v>7.89</v>
      </c>
    </row>
    <row r="244" spans="1:9" ht="14.25" customHeight="1" x14ac:dyDescent="0.2">
      <c r="A244" s="205" t="s">
        <v>1866</v>
      </c>
      <c r="B244" s="199" t="s">
        <v>359</v>
      </c>
      <c r="C244" s="197" t="s">
        <v>1205</v>
      </c>
      <c r="D244" s="199" t="s">
        <v>1476</v>
      </c>
      <c r="E244" s="198">
        <v>270</v>
      </c>
      <c r="F244" s="196" t="s">
        <v>1553</v>
      </c>
      <c r="G244" s="199" t="s">
        <v>1692</v>
      </c>
      <c r="H244" s="200">
        <v>30</v>
      </c>
      <c r="I244" s="198">
        <f t="shared" si="3"/>
        <v>9</v>
      </c>
    </row>
    <row r="245" spans="1:9" ht="14.25" customHeight="1" x14ac:dyDescent="0.2">
      <c r="A245" s="202" t="s">
        <v>239</v>
      </c>
      <c r="B245" s="199" t="s">
        <v>360</v>
      </c>
      <c r="C245" s="197" t="s">
        <v>1206</v>
      </c>
      <c r="D245" s="199" t="s">
        <v>1476</v>
      </c>
      <c r="E245" s="198">
        <v>562</v>
      </c>
      <c r="F245" s="196" t="s">
        <v>1553</v>
      </c>
      <c r="G245" s="199" t="s">
        <v>1693</v>
      </c>
      <c r="H245" s="200">
        <v>80</v>
      </c>
      <c r="I245" s="198">
        <f t="shared" si="3"/>
        <v>7.02</v>
      </c>
    </row>
    <row r="246" spans="1:9" ht="14.25" customHeight="1" x14ac:dyDescent="0.2">
      <c r="A246" s="202" t="s">
        <v>764</v>
      </c>
      <c r="B246" s="199" t="s">
        <v>765</v>
      </c>
      <c r="C246" s="197" t="s">
        <v>1207</v>
      </c>
      <c r="D246" s="199" t="s">
        <v>1474</v>
      </c>
      <c r="E246" s="198">
        <v>1620</v>
      </c>
      <c r="F246" s="196" t="s">
        <v>1553</v>
      </c>
      <c r="G246" s="199" t="s">
        <v>457</v>
      </c>
      <c r="H246" s="200">
        <v>500</v>
      </c>
      <c r="I246" s="198">
        <f t="shared" si="3"/>
        <v>3.24</v>
      </c>
    </row>
    <row r="247" spans="1:9" ht="14.25" customHeight="1" x14ac:dyDescent="0.2">
      <c r="A247" s="202" t="s">
        <v>1867</v>
      </c>
      <c r="B247" s="198" t="s">
        <v>767</v>
      </c>
      <c r="C247" s="197" t="s">
        <v>1208</v>
      </c>
      <c r="D247" s="199" t="s">
        <v>1477</v>
      </c>
      <c r="E247" s="198">
        <v>265</v>
      </c>
      <c r="F247" s="196" t="s">
        <v>1553</v>
      </c>
      <c r="G247" s="198" t="s">
        <v>1649</v>
      </c>
      <c r="H247" s="200">
        <v>30</v>
      </c>
      <c r="I247" s="198">
        <f t="shared" si="3"/>
        <v>8.83</v>
      </c>
    </row>
    <row r="248" spans="1:9" ht="14.25" customHeight="1" x14ac:dyDescent="0.2">
      <c r="A248" s="202" t="s">
        <v>55</v>
      </c>
      <c r="B248" s="199" t="s">
        <v>361</v>
      </c>
      <c r="C248" s="197" t="s">
        <v>1209</v>
      </c>
      <c r="D248" s="199" t="s">
        <v>1439</v>
      </c>
      <c r="E248" s="198">
        <v>389</v>
      </c>
      <c r="F248" s="196" t="s">
        <v>1553</v>
      </c>
      <c r="G248" s="199" t="s">
        <v>1694</v>
      </c>
      <c r="H248" s="200">
        <v>50</v>
      </c>
      <c r="I248" s="198">
        <f t="shared" si="3"/>
        <v>7.78</v>
      </c>
    </row>
    <row r="249" spans="1:9" ht="14.25" customHeight="1" x14ac:dyDescent="0.2">
      <c r="A249" s="202" t="s">
        <v>1868</v>
      </c>
      <c r="B249" s="198" t="s">
        <v>770</v>
      </c>
      <c r="C249" s="197" t="s">
        <v>1210</v>
      </c>
      <c r="D249" s="199" t="s">
        <v>1439</v>
      </c>
      <c r="E249" s="198">
        <v>413</v>
      </c>
      <c r="F249" s="196" t="s">
        <v>1553</v>
      </c>
      <c r="G249" s="198" t="s">
        <v>1577</v>
      </c>
      <c r="H249" s="200">
        <v>150</v>
      </c>
      <c r="I249" s="198">
        <f t="shared" si="3"/>
        <v>2.75</v>
      </c>
    </row>
    <row r="250" spans="1:9" ht="14.25" customHeight="1" x14ac:dyDescent="0.2">
      <c r="A250" s="202" t="s">
        <v>56</v>
      </c>
      <c r="B250" s="199" t="s">
        <v>772</v>
      </c>
      <c r="C250" s="197" t="s">
        <v>1211</v>
      </c>
      <c r="D250" s="199" t="s">
        <v>2301</v>
      </c>
      <c r="E250" s="198">
        <v>108</v>
      </c>
      <c r="F250" s="196" t="s">
        <v>1553</v>
      </c>
      <c r="G250" s="199" t="s">
        <v>1577</v>
      </c>
      <c r="H250" s="200">
        <v>150</v>
      </c>
      <c r="I250" s="198">
        <f t="shared" si="3"/>
        <v>0.72</v>
      </c>
    </row>
    <row r="251" spans="1:9" ht="14.25" customHeight="1" x14ac:dyDescent="0.2">
      <c r="A251" s="202" t="s">
        <v>1869</v>
      </c>
      <c r="B251" s="199" t="s">
        <v>362</v>
      </c>
      <c r="C251" s="197" t="s">
        <v>1212</v>
      </c>
      <c r="D251" s="199" t="s">
        <v>1478</v>
      </c>
      <c r="E251" s="198">
        <v>934</v>
      </c>
      <c r="F251" s="196" t="s">
        <v>1553</v>
      </c>
      <c r="G251" s="199" t="s">
        <v>1695</v>
      </c>
      <c r="H251" s="200">
        <v>80</v>
      </c>
      <c r="I251" s="198">
        <f t="shared" si="3"/>
        <v>11.67</v>
      </c>
    </row>
    <row r="252" spans="1:9" ht="14.25" customHeight="1" x14ac:dyDescent="0.2">
      <c r="A252" s="202" t="s">
        <v>1870</v>
      </c>
      <c r="B252" s="198" t="s">
        <v>775</v>
      </c>
      <c r="C252" s="197" t="s">
        <v>1213</v>
      </c>
      <c r="D252" s="199" t="s">
        <v>1478</v>
      </c>
      <c r="E252" s="198">
        <v>1010</v>
      </c>
      <c r="F252" s="196" t="s">
        <v>1553</v>
      </c>
      <c r="G252" s="198" t="s">
        <v>457</v>
      </c>
      <c r="H252" s="200">
        <v>500</v>
      </c>
      <c r="I252" s="198">
        <f t="shared" si="3"/>
        <v>2.02</v>
      </c>
    </row>
    <row r="253" spans="1:9" ht="14.25" customHeight="1" x14ac:dyDescent="0.2">
      <c r="A253" s="202" t="s">
        <v>57</v>
      </c>
      <c r="B253" s="199" t="s">
        <v>522</v>
      </c>
      <c r="C253" s="197" t="s">
        <v>1214</v>
      </c>
      <c r="D253" s="199" t="s">
        <v>1479</v>
      </c>
      <c r="E253" s="198">
        <v>1296</v>
      </c>
      <c r="F253" s="196" t="s">
        <v>1553</v>
      </c>
      <c r="G253" s="199" t="s">
        <v>463</v>
      </c>
      <c r="H253" s="200">
        <v>1000</v>
      </c>
      <c r="I253" s="198">
        <f t="shared" si="3"/>
        <v>1.29</v>
      </c>
    </row>
    <row r="254" spans="1:9" ht="14.25" customHeight="1" x14ac:dyDescent="0.2">
      <c r="A254" s="202" t="s">
        <v>58</v>
      </c>
      <c r="B254" s="199" t="s">
        <v>523</v>
      </c>
      <c r="C254" s="197" t="s">
        <v>1215</v>
      </c>
      <c r="D254" s="199" t="s">
        <v>1479</v>
      </c>
      <c r="E254" s="198">
        <v>1296</v>
      </c>
      <c r="F254" s="196" t="s">
        <v>1553</v>
      </c>
      <c r="G254" s="199" t="s">
        <v>463</v>
      </c>
      <c r="H254" s="200">
        <v>1000</v>
      </c>
      <c r="I254" s="198">
        <f t="shared" si="3"/>
        <v>1.29</v>
      </c>
    </row>
    <row r="255" spans="1:9" ht="14.25" customHeight="1" x14ac:dyDescent="0.2">
      <c r="A255" s="202" t="s">
        <v>1871</v>
      </c>
      <c r="B255" s="199" t="s">
        <v>779</v>
      </c>
      <c r="C255" s="197" t="s">
        <v>1216</v>
      </c>
      <c r="D255" s="199" t="s">
        <v>1474</v>
      </c>
      <c r="E255" s="198">
        <v>432</v>
      </c>
      <c r="F255" s="196" t="s">
        <v>1553</v>
      </c>
      <c r="G255" s="199" t="s">
        <v>1580</v>
      </c>
      <c r="H255" s="200">
        <v>200</v>
      </c>
      <c r="I255" s="198">
        <f t="shared" si="3"/>
        <v>2.16</v>
      </c>
    </row>
    <row r="256" spans="1:9" ht="14.25" customHeight="1" x14ac:dyDescent="0.2">
      <c r="A256" s="202" t="s">
        <v>1872</v>
      </c>
      <c r="B256" s="198" t="s">
        <v>781</v>
      </c>
      <c r="C256" s="197" t="s">
        <v>1217</v>
      </c>
      <c r="D256" s="199" t="s">
        <v>1480</v>
      </c>
      <c r="E256" s="198">
        <v>756</v>
      </c>
      <c r="F256" s="196" t="s">
        <v>458</v>
      </c>
      <c r="G256" s="198" t="s">
        <v>1696</v>
      </c>
      <c r="H256" s="200">
        <v>520</v>
      </c>
      <c r="I256" s="198">
        <f t="shared" si="3"/>
        <v>1.45</v>
      </c>
    </row>
    <row r="257" spans="1:9" ht="14.25" customHeight="1" x14ac:dyDescent="0.2">
      <c r="A257" s="202" t="s">
        <v>1873</v>
      </c>
      <c r="B257" s="198" t="s">
        <v>783</v>
      </c>
      <c r="C257" s="197" t="s">
        <v>1218</v>
      </c>
      <c r="D257" s="199" t="s">
        <v>1474</v>
      </c>
      <c r="E257" s="198">
        <v>572</v>
      </c>
      <c r="F257" s="196" t="s">
        <v>1553</v>
      </c>
      <c r="G257" s="198" t="s">
        <v>1697</v>
      </c>
      <c r="H257" s="200">
        <v>50</v>
      </c>
      <c r="I257" s="198">
        <f t="shared" si="3"/>
        <v>11.44</v>
      </c>
    </row>
    <row r="258" spans="1:9" ht="14.25" customHeight="1" x14ac:dyDescent="0.2">
      <c r="A258" s="202" t="s">
        <v>59</v>
      </c>
      <c r="B258" s="199" t="s">
        <v>524</v>
      </c>
      <c r="C258" s="197" t="s">
        <v>1219</v>
      </c>
      <c r="D258" s="199" t="s">
        <v>1479</v>
      </c>
      <c r="E258" s="198">
        <v>907</v>
      </c>
      <c r="F258" s="196" t="s">
        <v>1553</v>
      </c>
      <c r="G258" s="199" t="s">
        <v>1698</v>
      </c>
      <c r="H258" s="200">
        <v>600</v>
      </c>
      <c r="I258" s="198">
        <f t="shared" si="3"/>
        <v>1.51</v>
      </c>
    </row>
    <row r="259" spans="1:9" ht="14.25" customHeight="1" x14ac:dyDescent="0.2">
      <c r="A259" s="202" t="s">
        <v>2051</v>
      </c>
      <c r="B259" s="199" t="s">
        <v>2052</v>
      </c>
      <c r="C259" s="197" t="s">
        <v>1220</v>
      </c>
      <c r="D259" s="199" t="s">
        <v>1481</v>
      </c>
      <c r="E259" s="198">
        <v>184</v>
      </c>
      <c r="F259" s="196" t="s">
        <v>1553</v>
      </c>
      <c r="G259" s="199" t="s">
        <v>2054</v>
      </c>
      <c r="H259" s="200">
        <v>120</v>
      </c>
      <c r="I259" s="198">
        <f t="shared" si="3"/>
        <v>1.53</v>
      </c>
    </row>
    <row r="260" spans="1:9" ht="14.25" customHeight="1" x14ac:dyDescent="0.2">
      <c r="A260" s="205" t="s">
        <v>1874</v>
      </c>
      <c r="B260" s="199" t="s">
        <v>159</v>
      </c>
      <c r="C260" s="197" t="s">
        <v>1221</v>
      </c>
      <c r="D260" s="199" t="s">
        <v>1482</v>
      </c>
      <c r="E260" s="198">
        <v>324</v>
      </c>
      <c r="F260" s="196" t="s">
        <v>1553</v>
      </c>
      <c r="G260" s="199" t="s">
        <v>1580</v>
      </c>
      <c r="H260" s="200">
        <v>200</v>
      </c>
      <c r="I260" s="198">
        <f t="shared" si="3"/>
        <v>1.62</v>
      </c>
    </row>
    <row r="261" spans="1:9" ht="14.25" customHeight="1" x14ac:dyDescent="0.2">
      <c r="A261" s="202" t="s">
        <v>489</v>
      </c>
      <c r="B261" s="199" t="s">
        <v>467</v>
      </c>
      <c r="C261" s="197" t="s">
        <v>1222</v>
      </c>
      <c r="D261" s="199" t="s">
        <v>1483</v>
      </c>
      <c r="E261" s="198">
        <v>756</v>
      </c>
      <c r="F261" s="196" t="s">
        <v>1553</v>
      </c>
      <c r="G261" s="199" t="s">
        <v>464</v>
      </c>
      <c r="H261" s="200">
        <v>100</v>
      </c>
      <c r="I261" s="198">
        <f t="shared" si="3"/>
        <v>7.56</v>
      </c>
    </row>
    <row r="262" spans="1:9" ht="14.25" customHeight="1" x14ac:dyDescent="0.2">
      <c r="A262" s="202" t="s">
        <v>1875</v>
      </c>
      <c r="B262" s="198" t="s">
        <v>788</v>
      </c>
      <c r="C262" s="197" t="s">
        <v>1223</v>
      </c>
      <c r="D262" s="199" t="s">
        <v>1483</v>
      </c>
      <c r="E262" s="198">
        <v>270</v>
      </c>
      <c r="F262" s="196" t="s">
        <v>1553</v>
      </c>
      <c r="G262" s="198" t="s">
        <v>1580</v>
      </c>
      <c r="H262" s="200">
        <v>200</v>
      </c>
      <c r="I262" s="198">
        <f t="shared" si="3"/>
        <v>1.35</v>
      </c>
    </row>
    <row r="263" spans="1:9" ht="14.25" customHeight="1" x14ac:dyDescent="0.2">
      <c r="A263" s="224" t="s">
        <v>2109</v>
      </c>
      <c r="C263" s="96"/>
      <c r="D263" s="158"/>
      <c r="E263" s="94"/>
      <c r="H263" s="163"/>
    </row>
    <row r="264" spans="1:9" ht="14.25" customHeight="1" thickBot="1" x14ac:dyDescent="0.25">
      <c r="A264" s="218" t="s">
        <v>417</v>
      </c>
      <c r="B264" s="219" t="s">
        <v>418</v>
      </c>
      <c r="C264" s="219" t="s">
        <v>217</v>
      </c>
      <c r="D264" s="220" t="s">
        <v>216</v>
      </c>
      <c r="E264" s="221" t="s">
        <v>454</v>
      </c>
      <c r="F264" s="219" t="s">
        <v>241</v>
      </c>
      <c r="G264" s="219" t="s">
        <v>218</v>
      </c>
      <c r="H264" s="222" t="s">
        <v>453</v>
      </c>
      <c r="I264" s="223" t="s">
        <v>2099</v>
      </c>
    </row>
    <row r="265" spans="1:9" ht="14.25" customHeight="1" thickTop="1" x14ac:dyDescent="0.2">
      <c r="A265" s="216" t="s">
        <v>1876</v>
      </c>
      <c r="B265" s="211" t="s">
        <v>363</v>
      </c>
      <c r="C265" s="212" t="s">
        <v>1224</v>
      </c>
      <c r="D265" s="211"/>
      <c r="E265" s="213">
        <v>1377</v>
      </c>
      <c r="F265" s="210" t="s">
        <v>1557</v>
      </c>
      <c r="G265" s="211" t="s">
        <v>1699</v>
      </c>
      <c r="H265" s="214">
        <v>1000</v>
      </c>
      <c r="I265" s="213">
        <f t="shared" si="3"/>
        <v>1.37</v>
      </c>
    </row>
    <row r="266" spans="1:9" ht="14.25" customHeight="1" x14ac:dyDescent="0.2">
      <c r="A266" s="202" t="s">
        <v>1877</v>
      </c>
      <c r="B266" s="199" t="s">
        <v>160</v>
      </c>
      <c r="C266" s="197" t="s">
        <v>1225</v>
      </c>
      <c r="D266" s="199" t="s">
        <v>1423</v>
      </c>
      <c r="E266" s="198">
        <v>1620</v>
      </c>
      <c r="F266" s="196" t="s">
        <v>1553</v>
      </c>
      <c r="G266" s="199" t="s">
        <v>1700</v>
      </c>
      <c r="H266" s="200">
        <v>500</v>
      </c>
      <c r="I266" s="198">
        <f t="shared" si="3"/>
        <v>3.24</v>
      </c>
    </row>
    <row r="267" spans="1:9" ht="14.25" customHeight="1" x14ac:dyDescent="0.2">
      <c r="A267" s="202" t="s">
        <v>1798</v>
      </c>
      <c r="B267" s="199" t="s">
        <v>364</v>
      </c>
      <c r="C267" s="197" t="s">
        <v>1226</v>
      </c>
      <c r="D267" s="199"/>
      <c r="E267" s="198">
        <v>1728</v>
      </c>
      <c r="F267" s="196" t="s">
        <v>1557</v>
      </c>
      <c r="G267" s="199" t="s">
        <v>1699</v>
      </c>
      <c r="H267" s="200">
        <v>1000</v>
      </c>
      <c r="I267" s="198">
        <f t="shared" si="3"/>
        <v>1.72</v>
      </c>
    </row>
    <row r="268" spans="1:9" ht="14.25" customHeight="1" x14ac:dyDescent="0.2">
      <c r="A268" s="202" t="s">
        <v>1878</v>
      </c>
      <c r="B268" s="199" t="s">
        <v>365</v>
      </c>
      <c r="C268" s="197" t="s">
        <v>1227</v>
      </c>
      <c r="D268" s="199" t="s">
        <v>1484</v>
      </c>
      <c r="E268" s="198">
        <v>702</v>
      </c>
      <c r="F268" s="196" t="s">
        <v>1553</v>
      </c>
      <c r="G268" s="199" t="s">
        <v>1701</v>
      </c>
      <c r="H268" s="200">
        <v>450</v>
      </c>
      <c r="I268" s="198">
        <f t="shared" si="3"/>
        <v>1.56</v>
      </c>
    </row>
    <row r="269" spans="1:9" ht="14.25" customHeight="1" x14ac:dyDescent="0.2">
      <c r="A269" s="202" t="s">
        <v>1879</v>
      </c>
      <c r="B269" s="199" t="s">
        <v>366</v>
      </c>
      <c r="C269" s="197" t="s">
        <v>1228</v>
      </c>
      <c r="D269" s="199"/>
      <c r="E269" s="198">
        <v>73</v>
      </c>
      <c r="F269" s="196" t="s">
        <v>468</v>
      </c>
      <c r="G269" s="199" t="s">
        <v>1682</v>
      </c>
      <c r="H269" s="200">
        <v>40</v>
      </c>
      <c r="I269" s="198">
        <f t="shared" si="3"/>
        <v>1.82</v>
      </c>
    </row>
    <row r="270" spans="1:9" ht="14.25" customHeight="1" x14ac:dyDescent="0.2">
      <c r="A270" s="202" t="s">
        <v>1880</v>
      </c>
      <c r="B270" s="199" t="s">
        <v>425</v>
      </c>
      <c r="C270" s="197" t="s">
        <v>1229</v>
      </c>
      <c r="D270" s="199" t="s">
        <v>1485</v>
      </c>
      <c r="E270" s="198">
        <v>286</v>
      </c>
      <c r="F270" s="196" t="s">
        <v>1553</v>
      </c>
      <c r="G270" s="199" t="s">
        <v>464</v>
      </c>
      <c r="H270" s="200">
        <v>100</v>
      </c>
      <c r="I270" s="198">
        <f t="shared" si="3"/>
        <v>2.86</v>
      </c>
    </row>
    <row r="271" spans="1:9" ht="14.25" customHeight="1" x14ac:dyDescent="0.2">
      <c r="A271" s="202" t="s">
        <v>1881</v>
      </c>
      <c r="B271" s="199" t="s">
        <v>367</v>
      </c>
      <c r="C271" s="197" t="s">
        <v>1230</v>
      </c>
      <c r="D271" s="199" t="s">
        <v>263</v>
      </c>
      <c r="E271" s="198">
        <v>864</v>
      </c>
      <c r="F271" s="196" t="s">
        <v>1553</v>
      </c>
      <c r="G271" s="199" t="s">
        <v>464</v>
      </c>
      <c r="H271" s="200">
        <v>100</v>
      </c>
      <c r="I271" s="198">
        <f t="shared" si="3"/>
        <v>8.64</v>
      </c>
    </row>
    <row r="272" spans="1:9" ht="14.25" customHeight="1" x14ac:dyDescent="0.2">
      <c r="A272" s="202" t="s">
        <v>1882</v>
      </c>
      <c r="B272" s="199" t="s">
        <v>793</v>
      </c>
      <c r="C272" s="197" t="s">
        <v>1231</v>
      </c>
      <c r="D272" s="199" t="s">
        <v>1486</v>
      </c>
      <c r="E272" s="198">
        <v>297</v>
      </c>
      <c r="F272" s="196" t="s">
        <v>1553</v>
      </c>
      <c r="G272" s="199" t="s">
        <v>1702</v>
      </c>
      <c r="H272" s="200">
        <v>80</v>
      </c>
      <c r="I272" s="198">
        <f t="shared" si="3"/>
        <v>3.71</v>
      </c>
    </row>
    <row r="273" spans="1:9" ht="14.25" customHeight="1" x14ac:dyDescent="0.2">
      <c r="A273" s="202" t="s">
        <v>1802</v>
      </c>
      <c r="B273" s="199" t="s">
        <v>368</v>
      </c>
      <c r="C273" s="197" t="s">
        <v>1232</v>
      </c>
      <c r="D273" s="199"/>
      <c r="E273" s="198">
        <v>2808</v>
      </c>
      <c r="F273" s="196" t="s">
        <v>1557</v>
      </c>
      <c r="G273" s="199" t="s">
        <v>1699</v>
      </c>
      <c r="H273" s="200">
        <v>1000</v>
      </c>
      <c r="I273" s="198">
        <f t="shared" si="3"/>
        <v>2.8</v>
      </c>
    </row>
    <row r="274" spans="1:9" ht="14.25" customHeight="1" x14ac:dyDescent="0.2">
      <c r="A274" s="202" t="s">
        <v>1883</v>
      </c>
      <c r="B274" s="198" t="s">
        <v>795</v>
      </c>
      <c r="C274" s="197" t="s">
        <v>1233</v>
      </c>
      <c r="D274" s="199" t="s">
        <v>1487</v>
      </c>
      <c r="E274" s="198">
        <v>364</v>
      </c>
      <c r="F274" s="196" t="s">
        <v>1553</v>
      </c>
      <c r="G274" s="198" t="s">
        <v>1703</v>
      </c>
      <c r="H274" s="200">
        <v>300</v>
      </c>
      <c r="I274" s="198">
        <f t="shared" si="3"/>
        <v>1.21</v>
      </c>
    </row>
    <row r="275" spans="1:9" ht="14.25" customHeight="1" x14ac:dyDescent="0.2">
      <c r="A275" s="202" t="s">
        <v>1884</v>
      </c>
      <c r="B275" s="199" t="s">
        <v>369</v>
      </c>
      <c r="C275" s="197" t="s">
        <v>1234</v>
      </c>
      <c r="D275" s="199"/>
      <c r="E275" s="198">
        <v>49</v>
      </c>
      <c r="F275" s="196" t="s">
        <v>1567</v>
      </c>
      <c r="G275" s="199" t="s">
        <v>1704</v>
      </c>
      <c r="H275" s="200">
        <v>18</v>
      </c>
      <c r="I275" s="198">
        <f t="shared" si="3"/>
        <v>2.72</v>
      </c>
    </row>
    <row r="276" spans="1:9" ht="14.25" customHeight="1" x14ac:dyDescent="0.2">
      <c r="A276" s="202" t="s">
        <v>1885</v>
      </c>
      <c r="B276" s="199" t="s">
        <v>370</v>
      </c>
      <c r="C276" s="197" t="s">
        <v>1235</v>
      </c>
      <c r="D276" s="199"/>
      <c r="E276" s="198">
        <v>2268</v>
      </c>
      <c r="F276" s="196" t="s">
        <v>1557</v>
      </c>
      <c r="G276" s="199" t="s">
        <v>1699</v>
      </c>
      <c r="H276" s="200">
        <v>1000</v>
      </c>
      <c r="I276" s="198">
        <f t="shared" si="3"/>
        <v>2.2599999999999998</v>
      </c>
    </row>
    <row r="277" spans="1:9" ht="14.25" customHeight="1" x14ac:dyDescent="0.2">
      <c r="A277" s="202" t="s">
        <v>1886</v>
      </c>
      <c r="B277" s="199" t="s">
        <v>371</v>
      </c>
      <c r="C277" s="197" t="s">
        <v>1236</v>
      </c>
      <c r="D277" s="199" t="s">
        <v>1488</v>
      </c>
      <c r="E277" s="198">
        <v>1994</v>
      </c>
      <c r="F277" s="196" t="s">
        <v>1553</v>
      </c>
      <c r="G277" s="199" t="s">
        <v>457</v>
      </c>
      <c r="H277" s="200">
        <v>500</v>
      </c>
      <c r="I277" s="198">
        <f t="shared" si="3"/>
        <v>3.98</v>
      </c>
    </row>
    <row r="278" spans="1:9" ht="14.25" customHeight="1" x14ac:dyDescent="0.2">
      <c r="A278" s="202" t="s">
        <v>798</v>
      </c>
      <c r="B278" s="199" t="s">
        <v>799</v>
      </c>
      <c r="C278" s="197" t="s">
        <v>1237</v>
      </c>
      <c r="D278" s="199"/>
      <c r="E278" s="198">
        <v>1490</v>
      </c>
      <c r="F278" s="196" t="s">
        <v>1557</v>
      </c>
      <c r="G278" s="199" t="s">
        <v>1699</v>
      </c>
      <c r="H278" s="200">
        <v>1000</v>
      </c>
      <c r="I278" s="198">
        <f t="shared" si="3"/>
        <v>1.49</v>
      </c>
    </row>
    <row r="279" spans="1:9" ht="14.25" customHeight="1" x14ac:dyDescent="0.2">
      <c r="A279" s="202" t="s">
        <v>1887</v>
      </c>
      <c r="B279" s="199" t="s">
        <v>372</v>
      </c>
      <c r="C279" s="197" t="s">
        <v>1238</v>
      </c>
      <c r="D279" s="199"/>
      <c r="E279" s="198">
        <v>1620</v>
      </c>
      <c r="F279" s="196" t="s">
        <v>1557</v>
      </c>
      <c r="G279" s="199" t="s">
        <v>1699</v>
      </c>
      <c r="H279" s="200">
        <v>1000</v>
      </c>
      <c r="I279" s="198">
        <f t="shared" si="3"/>
        <v>1.62</v>
      </c>
    </row>
    <row r="280" spans="1:9" ht="14.25" customHeight="1" x14ac:dyDescent="0.2">
      <c r="A280" s="202" t="s">
        <v>1888</v>
      </c>
      <c r="B280" s="198" t="s">
        <v>800</v>
      </c>
      <c r="C280" s="197" t="s">
        <v>2053</v>
      </c>
      <c r="D280" s="199" t="s">
        <v>1489</v>
      </c>
      <c r="E280" s="198">
        <v>553</v>
      </c>
      <c r="F280" s="196" t="s">
        <v>1553</v>
      </c>
      <c r="G280" s="198" t="s">
        <v>1703</v>
      </c>
      <c r="H280" s="200">
        <v>300</v>
      </c>
      <c r="I280" s="198">
        <f t="shared" si="3"/>
        <v>1.84</v>
      </c>
    </row>
    <row r="281" spans="1:9" ht="14.25" customHeight="1" x14ac:dyDescent="0.2">
      <c r="A281" s="202" t="s">
        <v>1889</v>
      </c>
      <c r="B281" s="199" t="s">
        <v>373</v>
      </c>
      <c r="C281" s="197" t="s">
        <v>1239</v>
      </c>
      <c r="D281" s="199" t="s">
        <v>1490</v>
      </c>
      <c r="E281" s="198">
        <v>254</v>
      </c>
      <c r="F281" s="196" t="s">
        <v>1553</v>
      </c>
      <c r="G281" s="199" t="s">
        <v>1705</v>
      </c>
      <c r="H281" s="200">
        <v>140</v>
      </c>
      <c r="I281" s="198">
        <f t="shared" ref="I281:I348" si="4">ROUNDDOWN(E281/H281,2)</f>
        <v>1.81</v>
      </c>
    </row>
    <row r="282" spans="1:9" ht="14.25" customHeight="1" x14ac:dyDescent="0.2">
      <c r="A282" s="202" t="s">
        <v>1890</v>
      </c>
      <c r="B282" s="199" t="s">
        <v>374</v>
      </c>
      <c r="C282" s="197" t="s">
        <v>1240</v>
      </c>
      <c r="D282" s="199"/>
      <c r="E282" s="198">
        <v>2268</v>
      </c>
      <c r="F282" s="196" t="s">
        <v>1553</v>
      </c>
      <c r="G282" s="199" t="s">
        <v>1706</v>
      </c>
      <c r="H282" s="200">
        <v>250</v>
      </c>
      <c r="I282" s="198">
        <f t="shared" si="4"/>
        <v>9.07</v>
      </c>
    </row>
    <row r="283" spans="1:9" ht="14.25" customHeight="1" x14ac:dyDescent="0.2">
      <c r="A283" s="202" t="s">
        <v>1891</v>
      </c>
      <c r="B283" s="199" t="s">
        <v>375</v>
      </c>
      <c r="C283" s="197" t="s">
        <v>1241</v>
      </c>
      <c r="D283" s="199"/>
      <c r="E283" s="198">
        <v>1350</v>
      </c>
      <c r="F283" s="196" t="s">
        <v>1557</v>
      </c>
      <c r="G283" s="199" t="s">
        <v>1699</v>
      </c>
      <c r="H283" s="200">
        <v>1000</v>
      </c>
      <c r="I283" s="198">
        <f t="shared" si="4"/>
        <v>1.35</v>
      </c>
    </row>
    <row r="284" spans="1:9" ht="14.25" customHeight="1" x14ac:dyDescent="0.2">
      <c r="A284" s="202" t="s">
        <v>1892</v>
      </c>
      <c r="B284" s="199" t="s">
        <v>376</v>
      </c>
      <c r="C284" s="197" t="s">
        <v>1242</v>
      </c>
      <c r="D284" s="199" t="s">
        <v>1491</v>
      </c>
      <c r="E284" s="198">
        <v>677</v>
      </c>
      <c r="F284" s="196" t="s">
        <v>1553</v>
      </c>
      <c r="G284" s="199" t="s">
        <v>457</v>
      </c>
      <c r="H284" s="200">
        <v>500</v>
      </c>
      <c r="I284" s="198">
        <f t="shared" si="4"/>
        <v>1.35</v>
      </c>
    </row>
    <row r="285" spans="1:9" ht="14.25" customHeight="1" x14ac:dyDescent="0.2">
      <c r="A285" s="202" t="s">
        <v>1893</v>
      </c>
      <c r="B285" s="199" t="s">
        <v>377</v>
      </c>
      <c r="C285" s="197" t="s">
        <v>1243</v>
      </c>
      <c r="D285" s="199" t="s">
        <v>1492</v>
      </c>
      <c r="E285" s="198">
        <v>864</v>
      </c>
      <c r="F285" s="196" t="s">
        <v>1553</v>
      </c>
      <c r="G285" s="199" t="s">
        <v>1595</v>
      </c>
      <c r="H285" s="200">
        <v>300</v>
      </c>
      <c r="I285" s="198">
        <f t="shared" si="4"/>
        <v>2.88</v>
      </c>
    </row>
    <row r="286" spans="1:9" ht="14.25" customHeight="1" x14ac:dyDescent="0.2">
      <c r="A286" s="202" t="s">
        <v>1894</v>
      </c>
      <c r="B286" s="199" t="s">
        <v>805</v>
      </c>
      <c r="C286" s="197" t="s">
        <v>1244</v>
      </c>
      <c r="D286" s="199" t="s">
        <v>1470</v>
      </c>
      <c r="E286" s="198">
        <v>1018</v>
      </c>
      <c r="F286" s="196" t="s">
        <v>1553</v>
      </c>
      <c r="G286" s="199" t="s">
        <v>1595</v>
      </c>
      <c r="H286" s="200">
        <v>300</v>
      </c>
      <c r="I286" s="198">
        <f t="shared" si="4"/>
        <v>3.39</v>
      </c>
    </row>
    <row r="287" spans="1:9" ht="14.25" customHeight="1" x14ac:dyDescent="0.2">
      <c r="A287" s="202" t="s">
        <v>1895</v>
      </c>
      <c r="B287" s="199" t="s">
        <v>807</v>
      </c>
      <c r="C287" s="197" t="s">
        <v>1245</v>
      </c>
      <c r="D287" s="199" t="s">
        <v>1493</v>
      </c>
      <c r="E287" s="198">
        <v>87</v>
      </c>
      <c r="F287" s="196" t="s">
        <v>1553</v>
      </c>
      <c r="G287" s="199" t="s">
        <v>1579</v>
      </c>
      <c r="H287" s="200">
        <v>40</v>
      </c>
      <c r="I287" s="198">
        <f t="shared" si="4"/>
        <v>2.17</v>
      </c>
    </row>
    <row r="288" spans="1:9" ht="14.25" customHeight="1" x14ac:dyDescent="0.2">
      <c r="A288" s="202" t="s">
        <v>1896</v>
      </c>
      <c r="B288" s="199" t="s">
        <v>378</v>
      </c>
      <c r="C288" s="197" t="s">
        <v>1246</v>
      </c>
      <c r="D288" s="199"/>
      <c r="E288" s="198">
        <v>1512</v>
      </c>
      <c r="F288" s="196" t="s">
        <v>1557</v>
      </c>
      <c r="G288" s="199" t="s">
        <v>1699</v>
      </c>
      <c r="H288" s="200">
        <v>1000</v>
      </c>
      <c r="I288" s="198">
        <f t="shared" si="4"/>
        <v>1.51</v>
      </c>
    </row>
    <row r="289" spans="1:9" ht="14.25" customHeight="1" x14ac:dyDescent="0.2">
      <c r="A289" s="202" t="s">
        <v>1897</v>
      </c>
      <c r="B289" s="199" t="s">
        <v>379</v>
      </c>
      <c r="C289" s="197" t="s">
        <v>1247</v>
      </c>
      <c r="D289" s="199"/>
      <c r="E289" s="198">
        <v>1512</v>
      </c>
      <c r="F289" s="196" t="s">
        <v>1557</v>
      </c>
      <c r="G289" s="199" t="s">
        <v>1699</v>
      </c>
      <c r="H289" s="200">
        <v>1000</v>
      </c>
      <c r="I289" s="198">
        <f t="shared" si="4"/>
        <v>1.51</v>
      </c>
    </row>
    <row r="290" spans="1:9" ht="14.25" customHeight="1" x14ac:dyDescent="0.2">
      <c r="A290" s="202" t="s">
        <v>1898</v>
      </c>
      <c r="B290" s="199" t="s">
        <v>809</v>
      </c>
      <c r="C290" s="197" t="s">
        <v>1248</v>
      </c>
      <c r="D290" s="199" t="s">
        <v>1494</v>
      </c>
      <c r="E290" s="198">
        <v>1080</v>
      </c>
      <c r="F290" s="196" t="s">
        <v>1553</v>
      </c>
      <c r="G290" s="199" t="s">
        <v>1707</v>
      </c>
      <c r="H290" s="200">
        <v>1000</v>
      </c>
      <c r="I290" s="198">
        <f t="shared" si="4"/>
        <v>1.08</v>
      </c>
    </row>
    <row r="291" spans="1:9" ht="14.25" customHeight="1" x14ac:dyDescent="0.2">
      <c r="A291" s="202" t="s">
        <v>811</v>
      </c>
      <c r="B291" s="199" t="s">
        <v>812</v>
      </c>
      <c r="C291" s="197" t="s">
        <v>1249</v>
      </c>
      <c r="D291" s="199" t="s">
        <v>1495</v>
      </c>
      <c r="E291" s="198">
        <v>1080</v>
      </c>
      <c r="F291" s="196" t="s">
        <v>1553</v>
      </c>
      <c r="G291" s="199" t="s">
        <v>1707</v>
      </c>
      <c r="H291" s="200">
        <v>1000</v>
      </c>
      <c r="I291" s="198">
        <f t="shared" si="4"/>
        <v>1.08</v>
      </c>
    </row>
    <row r="292" spans="1:9" ht="14.25" customHeight="1" x14ac:dyDescent="0.2">
      <c r="A292" s="202" t="s">
        <v>1899</v>
      </c>
      <c r="B292" s="199" t="s">
        <v>380</v>
      </c>
      <c r="C292" s="197" t="s">
        <v>1250</v>
      </c>
      <c r="D292" s="199"/>
      <c r="E292" s="198">
        <v>1620</v>
      </c>
      <c r="F292" s="196" t="s">
        <v>1557</v>
      </c>
      <c r="G292" s="199" t="s">
        <v>1699</v>
      </c>
      <c r="H292" s="200">
        <v>1000</v>
      </c>
      <c r="I292" s="198">
        <f t="shared" si="4"/>
        <v>1.62</v>
      </c>
    </row>
    <row r="293" spans="1:9" ht="14.25" customHeight="1" x14ac:dyDescent="0.2">
      <c r="A293" s="202" t="s">
        <v>1900</v>
      </c>
      <c r="B293" s="198" t="s">
        <v>814</v>
      </c>
      <c r="C293" s="197" t="s">
        <v>1251</v>
      </c>
      <c r="D293" s="199" t="s">
        <v>1496</v>
      </c>
      <c r="E293" s="198">
        <v>961</v>
      </c>
      <c r="F293" s="196" t="s">
        <v>1553</v>
      </c>
      <c r="G293" s="198" t="s">
        <v>1708</v>
      </c>
      <c r="H293" s="200">
        <v>1000</v>
      </c>
      <c r="I293" s="198">
        <f t="shared" si="4"/>
        <v>0.96</v>
      </c>
    </row>
    <row r="294" spans="1:9" ht="14.25" customHeight="1" x14ac:dyDescent="0.2">
      <c r="A294" s="202" t="s">
        <v>1901</v>
      </c>
      <c r="B294" s="199" t="s">
        <v>381</v>
      </c>
      <c r="C294" s="197" t="s">
        <v>1252</v>
      </c>
      <c r="D294" s="199" t="s">
        <v>1497</v>
      </c>
      <c r="E294" s="198">
        <v>2160</v>
      </c>
      <c r="F294" s="196" t="s">
        <v>484</v>
      </c>
      <c r="G294" s="199" t="s">
        <v>1709</v>
      </c>
      <c r="H294" s="200">
        <v>1000</v>
      </c>
      <c r="I294" s="198">
        <f t="shared" si="4"/>
        <v>2.16</v>
      </c>
    </row>
    <row r="295" spans="1:9" ht="14.25" customHeight="1" x14ac:dyDescent="0.2">
      <c r="A295" s="202" t="s">
        <v>1797</v>
      </c>
      <c r="B295" s="199" t="s">
        <v>382</v>
      </c>
      <c r="C295" s="197" t="s">
        <v>1253</v>
      </c>
      <c r="D295" s="199" t="s">
        <v>1423</v>
      </c>
      <c r="E295" s="198">
        <v>4320</v>
      </c>
      <c r="F295" s="196" t="s">
        <v>1553</v>
      </c>
      <c r="G295" s="199" t="s">
        <v>1710</v>
      </c>
      <c r="H295" s="200">
        <v>1000</v>
      </c>
      <c r="I295" s="198">
        <f t="shared" si="4"/>
        <v>4.32</v>
      </c>
    </row>
    <row r="296" spans="1:9" ht="14.25" customHeight="1" x14ac:dyDescent="0.2">
      <c r="A296" s="202" t="s">
        <v>1902</v>
      </c>
      <c r="B296" s="199" t="s">
        <v>381</v>
      </c>
      <c r="C296" s="197" t="s">
        <v>1254</v>
      </c>
      <c r="D296" s="199" t="s">
        <v>1423</v>
      </c>
      <c r="E296" s="198">
        <v>1944</v>
      </c>
      <c r="F296" s="196" t="s">
        <v>1553</v>
      </c>
      <c r="G296" s="198" t="s">
        <v>1711</v>
      </c>
      <c r="H296" s="200">
        <v>1000</v>
      </c>
      <c r="I296" s="198">
        <f t="shared" si="4"/>
        <v>1.94</v>
      </c>
    </row>
    <row r="297" spans="1:9" ht="14.25" customHeight="1" x14ac:dyDescent="0.2">
      <c r="A297" s="202" t="s">
        <v>1903</v>
      </c>
      <c r="B297" s="199" t="s">
        <v>383</v>
      </c>
      <c r="C297" s="197" t="s">
        <v>1255</v>
      </c>
      <c r="D297" s="199" t="s">
        <v>1423</v>
      </c>
      <c r="E297" s="198">
        <v>3024</v>
      </c>
      <c r="F297" s="196" t="s">
        <v>1553</v>
      </c>
      <c r="G297" s="199" t="s">
        <v>1712</v>
      </c>
      <c r="H297" s="200">
        <v>1300</v>
      </c>
      <c r="I297" s="198">
        <f t="shared" si="4"/>
        <v>2.3199999999999998</v>
      </c>
    </row>
    <row r="298" spans="1:9" ht="14.25" customHeight="1" x14ac:dyDescent="0.2">
      <c r="A298" s="202" t="s">
        <v>1904</v>
      </c>
      <c r="B298" s="199" t="s">
        <v>818</v>
      </c>
      <c r="C298" s="197" t="s">
        <v>1256</v>
      </c>
      <c r="D298" s="199" t="s">
        <v>1474</v>
      </c>
      <c r="E298" s="198">
        <v>324</v>
      </c>
      <c r="F298" s="196" t="s">
        <v>1553</v>
      </c>
      <c r="G298" s="199" t="s">
        <v>464</v>
      </c>
      <c r="H298" s="200">
        <v>100</v>
      </c>
      <c r="I298" s="198">
        <f t="shared" si="4"/>
        <v>3.24</v>
      </c>
    </row>
    <row r="299" spans="1:9" ht="14.25" customHeight="1" x14ac:dyDescent="0.2">
      <c r="A299" s="202" t="s">
        <v>1905</v>
      </c>
      <c r="B299" s="199" t="s">
        <v>820</v>
      </c>
      <c r="C299" s="197" t="s">
        <v>1257</v>
      </c>
      <c r="D299" s="199" t="s">
        <v>1496</v>
      </c>
      <c r="E299" s="198">
        <v>1728</v>
      </c>
      <c r="F299" s="196" t="s">
        <v>1553</v>
      </c>
      <c r="G299" s="199" t="s">
        <v>1713</v>
      </c>
      <c r="H299" s="200">
        <v>1000</v>
      </c>
      <c r="I299" s="198">
        <f t="shared" si="4"/>
        <v>1.72</v>
      </c>
    </row>
    <row r="300" spans="1:9" ht="14.25" customHeight="1" x14ac:dyDescent="0.2">
      <c r="A300" s="202" t="s">
        <v>1906</v>
      </c>
      <c r="B300" s="199" t="s">
        <v>820</v>
      </c>
      <c r="C300" s="197" t="s">
        <v>1258</v>
      </c>
      <c r="D300" s="199" t="s">
        <v>1496</v>
      </c>
      <c r="E300" s="198">
        <v>1566</v>
      </c>
      <c r="F300" s="196" t="s">
        <v>1553</v>
      </c>
      <c r="G300" s="198" t="s">
        <v>1714</v>
      </c>
      <c r="H300" s="200">
        <v>1000</v>
      </c>
      <c r="I300" s="198">
        <f t="shared" si="4"/>
        <v>1.56</v>
      </c>
    </row>
    <row r="301" spans="1:9" ht="14.25" customHeight="1" x14ac:dyDescent="0.2">
      <c r="A301" s="202" t="s">
        <v>1907</v>
      </c>
      <c r="B301" s="199" t="s">
        <v>820</v>
      </c>
      <c r="C301" s="197" t="s">
        <v>1259</v>
      </c>
      <c r="D301" s="199" t="s">
        <v>1496</v>
      </c>
      <c r="E301" s="198">
        <v>432</v>
      </c>
      <c r="F301" s="196" t="s">
        <v>1553</v>
      </c>
      <c r="G301" s="198" t="s">
        <v>1715</v>
      </c>
      <c r="H301" s="200">
        <v>240</v>
      </c>
      <c r="I301" s="198">
        <f t="shared" si="4"/>
        <v>1.8</v>
      </c>
    </row>
    <row r="302" spans="1:9" ht="14.25" customHeight="1" x14ac:dyDescent="0.2">
      <c r="A302" s="202" t="s">
        <v>1908</v>
      </c>
      <c r="B302" s="199" t="s">
        <v>820</v>
      </c>
      <c r="C302" s="197" t="s">
        <v>1260</v>
      </c>
      <c r="D302" s="199" t="s">
        <v>1496</v>
      </c>
      <c r="E302" s="198">
        <v>648</v>
      </c>
      <c r="F302" s="196" t="s">
        <v>1553</v>
      </c>
      <c r="G302" s="198" t="s">
        <v>1716</v>
      </c>
      <c r="H302" s="200">
        <v>350</v>
      </c>
      <c r="I302" s="198">
        <f t="shared" si="4"/>
        <v>1.85</v>
      </c>
    </row>
    <row r="303" spans="1:9" ht="14.25" customHeight="1" x14ac:dyDescent="0.2">
      <c r="A303" s="202" t="s">
        <v>2119</v>
      </c>
      <c r="B303" s="199" t="s">
        <v>825</v>
      </c>
      <c r="C303" s="197" t="s">
        <v>1261</v>
      </c>
      <c r="D303" s="199" t="s">
        <v>1423</v>
      </c>
      <c r="E303" s="198">
        <v>464</v>
      </c>
      <c r="F303" s="196" t="s">
        <v>1553</v>
      </c>
      <c r="G303" s="198" t="s">
        <v>1717</v>
      </c>
      <c r="H303" s="200">
        <v>120</v>
      </c>
      <c r="I303" s="198">
        <f t="shared" si="4"/>
        <v>3.86</v>
      </c>
    </row>
    <row r="304" spans="1:9" ht="14.25" customHeight="1" x14ac:dyDescent="0.2">
      <c r="A304" s="202" t="s">
        <v>827</v>
      </c>
      <c r="B304" s="199" t="s">
        <v>828</v>
      </c>
      <c r="C304" s="197" t="s">
        <v>1262</v>
      </c>
      <c r="D304" s="199" t="s">
        <v>1498</v>
      </c>
      <c r="E304" s="198">
        <v>2700</v>
      </c>
      <c r="F304" s="196" t="s">
        <v>1553</v>
      </c>
      <c r="G304" s="199" t="s">
        <v>1718</v>
      </c>
      <c r="H304" s="200">
        <v>300</v>
      </c>
      <c r="I304" s="198">
        <f t="shared" si="4"/>
        <v>9</v>
      </c>
    </row>
    <row r="305" spans="1:9" ht="14.25" customHeight="1" x14ac:dyDescent="0.2">
      <c r="A305" s="202" t="s">
        <v>1909</v>
      </c>
      <c r="B305" s="199" t="s">
        <v>506</v>
      </c>
      <c r="C305" s="197" t="s">
        <v>1263</v>
      </c>
      <c r="D305" s="199" t="s">
        <v>1499</v>
      </c>
      <c r="E305" s="198">
        <v>2700</v>
      </c>
      <c r="F305" s="196" t="s">
        <v>1553</v>
      </c>
      <c r="G305" s="199" t="s">
        <v>1719</v>
      </c>
      <c r="H305" s="200">
        <v>1500</v>
      </c>
      <c r="I305" s="198">
        <f t="shared" si="4"/>
        <v>1.8</v>
      </c>
    </row>
    <row r="306" spans="1:9" ht="14.25" customHeight="1" x14ac:dyDescent="0.2">
      <c r="A306" s="202" t="s">
        <v>1910</v>
      </c>
      <c r="B306" s="198" t="s">
        <v>829</v>
      </c>
      <c r="C306" s="197" t="s">
        <v>1264</v>
      </c>
      <c r="D306" s="199" t="s">
        <v>1500</v>
      </c>
      <c r="E306" s="198">
        <v>756</v>
      </c>
      <c r="F306" s="196" t="s">
        <v>1553</v>
      </c>
      <c r="G306" s="198" t="s">
        <v>457</v>
      </c>
      <c r="H306" s="200">
        <v>500</v>
      </c>
      <c r="I306" s="198">
        <f t="shared" si="4"/>
        <v>1.51</v>
      </c>
    </row>
    <row r="307" spans="1:9" ht="14.25" customHeight="1" x14ac:dyDescent="0.2">
      <c r="A307" s="202" t="s">
        <v>1911</v>
      </c>
      <c r="B307" s="199" t="s">
        <v>150</v>
      </c>
      <c r="C307" s="197" t="s">
        <v>1265</v>
      </c>
      <c r="D307" s="199" t="s">
        <v>1501</v>
      </c>
      <c r="E307" s="198">
        <v>200</v>
      </c>
      <c r="F307" s="196" t="s">
        <v>1553</v>
      </c>
      <c r="G307" s="199" t="s">
        <v>1720</v>
      </c>
      <c r="H307" s="200">
        <v>125</v>
      </c>
      <c r="I307" s="198">
        <f t="shared" si="4"/>
        <v>1.6</v>
      </c>
    </row>
    <row r="308" spans="1:9" ht="14.25" customHeight="1" x14ac:dyDescent="0.2">
      <c r="A308" s="202" t="s">
        <v>1912</v>
      </c>
      <c r="B308" s="199" t="s">
        <v>151</v>
      </c>
      <c r="C308" s="197" t="s">
        <v>1266</v>
      </c>
      <c r="D308" s="199" t="s">
        <v>1502</v>
      </c>
      <c r="E308" s="198">
        <v>270</v>
      </c>
      <c r="F308" s="196" t="s">
        <v>458</v>
      </c>
      <c r="G308" s="199" t="s">
        <v>1721</v>
      </c>
      <c r="H308" s="200">
        <v>220</v>
      </c>
      <c r="I308" s="198">
        <f t="shared" si="4"/>
        <v>1.22</v>
      </c>
    </row>
    <row r="309" spans="1:9" ht="14.25" customHeight="1" x14ac:dyDescent="0.2">
      <c r="A309" s="202" t="s">
        <v>1913</v>
      </c>
      <c r="B309" s="199" t="s">
        <v>152</v>
      </c>
      <c r="C309" s="197" t="s">
        <v>1267</v>
      </c>
      <c r="D309" s="199" t="s">
        <v>1502</v>
      </c>
      <c r="E309" s="198">
        <v>162</v>
      </c>
      <c r="F309" s="196" t="s">
        <v>1553</v>
      </c>
      <c r="G309" s="199" t="s">
        <v>1722</v>
      </c>
      <c r="H309" s="200">
        <v>250</v>
      </c>
      <c r="I309" s="198">
        <f t="shared" si="4"/>
        <v>0.64</v>
      </c>
    </row>
    <row r="310" spans="1:9" ht="14.25" customHeight="1" x14ac:dyDescent="0.2">
      <c r="A310" s="202" t="s">
        <v>1914</v>
      </c>
      <c r="B310" s="199" t="s">
        <v>834</v>
      </c>
      <c r="C310" s="197" t="s">
        <v>1268</v>
      </c>
      <c r="D310" s="199" t="s">
        <v>1502</v>
      </c>
      <c r="E310" s="198">
        <v>140</v>
      </c>
      <c r="F310" s="196" t="s">
        <v>1553</v>
      </c>
      <c r="G310" s="199" t="s">
        <v>1723</v>
      </c>
      <c r="H310" s="200">
        <v>150</v>
      </c>
      <c r="I310" s="198">
        <f t="shared" si="4"/>
        <v>0.93</v>
      </c>
    </row>
    <row r="311" spans="1:9" ht="14.25" customHeight="1" x14ac:dyDescent="0.2">
      <c r="A311" s="202" t="s">
        <v>1915</v>
      </c>
      <c r="B311" s="199" t="s">
        <v>836</v>
      </c>
      <c r="C311" s="197" t="s">
        <v>1269</v>
      </c>
      <c r="D311" s="199" t="s">
        <v>1501</v>
      </c>
      <c r="E311" s="198">
        <v>162</v>
      </c>
      <c r="F311" s="196" t="s">
        <v>458</v>
      </c>
      <c r="G311" s="199" t="s">
        <v>1724</v>
      </c>
      <c r="H311" s="200">
        <v>103</v>
      </c>
      <c r="I311" s="198">
        <f t="shared" si="4"/>
        <v>1.57</v>
      </c>
    </row>
    <row r="312" spans="1:9" ht="14.25" customHeight="1" x14ac:dyDescent="0.2">
      <c r="A312" s="202" t="s">
        <v>1916</v>
      </c>
      <c r="B312" s="199" t="s">
        <v>838</v>
      </c>
      <c r="C312" s="197" t="s">
        <v>1270</v>
      </c>
      <c r="D312" s="199" t="s">
        <v>1502</v>
      </c>
      <c r="E312" s="198">
        <v>59</v>
      </c>
      <c r="F312" s="196" t="s">
        <v>468</v>
      </c>
      <c r="G312" s="199" t="s">
        <v>472</v>
      </c>
      <c r="H312" s="200">
        <v>60</v>
      </c>
      <c r="I312" s="198">
        <f t="shared" si="4"/>
        <v>0.98</v>
      </c>
    </row>
    <row r="313" spans="1:9" ht="14.25" customHeight="1" x14ac:dyDescent="0.2">
      <c r="A313" s="202" t="s">
        <v>1917</v>
      </c>
      <c r="B313" s="199" t="s">
        <v>161</v>
      </c>
      <c r="C313" s="197" t="s">
        <v>1271</v>
      </c>
      <c r="D313" s="199" t="s">
        <v>1502</v>
      </c>
      <c r="E313" s="198">
        <v>432</v>
      </c>
      <c r="F313" s="196" t="s">
        <v>1553</v>
      </c>
      <c r="G313" s="199" t="s">
        <v>1725</v>
      </c>
      <c r="H313" s="200">
        <v>500</v>
      </c>
      <c r="I313" s="198">
        <f t="shared" si="4"/>
        <v>0.86</v>
      </c>
    </row>
    <row r="314" spans="1:9" ht="14.25" customHeight="1" x14ac:dyDescent="0.2">
      <c r="A314" s="202" t="s">
        <v>1918</v>
      </c>
      <c r="B314" s="199" t="s">
        <v>162</v>
      </c>
      <c r="C314" s="197" t="s">
        <v>1272</v>
      </c>
      <c r="D314" s="199" t="s">
        <v>1489</v>
      </c>
      <c r="E314" s="198">
        <v>216</v>
      </c>
      <c r="F314" s="196" t="s">
        <v>1553</v>
      </c>
      <c r="G314" s="199" t="s">
        <v>1726</v>
      </c>
      <c r="H314" s="200">
        <v>280</v>
      </c>
      <c r="I314" s="198">
        <f t="shared" si="4"/>
        <v>0.77</v>
      </c>
    </row>
    <row r="315" spans="1:9" ht="14.25" customHeight="1" x14ac:dyDescent="0.2">
      <c r="A315" s="224" t="s">
        <v>2110</v>
      </c>
      <c r="B315" s="158"/>
      <c r="C315" s="96"/>
      <c r="D315" s="158"/>
      <c r="E315" s="94"/>
      <c r="G315" s="158"/>
      <c r="H315" s="163"/>
    </row>
    <row r="316" spans="1:9" ht="14.25" customHeight="1" thickBot="1" x14ac:dyDescent="0.25">
      <c r="A316" s="218" t="s">
        <v>417</v>
      </c>
      <c r="B316" s="219" t="s">
        <v>418</v>
      </c>
      <c r="C316" s="219" t="s">
        <v>217</v>
      </c>
      <c r="D316" s="220" t="s">
        <v>216</v>
      </c>
      <c r="E316" s="221" t="s">
        <v>454</v>
      </c>
      <c r="F316" s="219" t="s">
        <v>241</v>
      </c>
      <c r="G316" s="219" t="s">
        <v>218</v>
      </c>
      <c r="H316" s="222" t="s">
        <v>453</v>
      </c>
      <c r="I316" s="223" t="s">
        <v>2099</v>
      </c>
    </row>
    <row r="317" spans="1:9" ht="14.25" customHeight="1" thickTop="1" x14ac:dyDescent="0.2">
      <c r="A317" s="216" t="s">
        <v>1919</v>
      </c>
      <c r="B317" s="211" t="s">
        <v>842</v>
      </c>
      <c r="C317" s="212" t="s">
        <v>2212</v>
      </c>
      <c r="D317" s="211"/>
      <c r="E317" s="213">
        <v>7560</v>
      </c>
      <c r="F317" s="210" t="s">
        <v>1557</v>
      </c>
      <c r="G317" s="211" t="s">
        <v>2128</v>
      </c>
      <c r="H317" s="214">
        <v>1000</v>
      </c>
      <c r="I317" s="213">
        <f t="shared" si="4"/>
        <v>7.56</v>
      </c>
    </row>
    <row r="318" spans="1:9" ht="14.25" customHeight="1" x14ac:dyDescent="0.2">
      <c r="A318" s="202" t="s">
        <v>1920</v>
      </c>
      <c r="B318" s="199" t="s">
        <v>843</v>
      </c>
      <c r="C318" s="197" t="s">
        <v>2213</v>
      </c>
      <c r="D318" s="199"/>
      <c r="E318" s="198">
        <v>4860</v>
      </c>
      <c r="F318" s="196" t="s">
        <v>1557</v>
      </c>
      <c r="G318" s="211" t="s">
        <v>2128</v>
      </c>
      <c r="H318" s="200">
        <v>1000</v>
      </c>
      <c r="I318" s="198">
        <f t="shared" si="4"/>
        <v>4.8600000000000003</v>
      </c>
    </row>
    <row r="319" spans="1:9" ht="14.25" customHeight="1" x14ac:dyDescent="0.2">
      <c r="A319" s="202" t="s">
        <v>1921</v>
      </c>
      <c r="B319" s="199" t="s">
        <v>844</v>
      </c>
      <c r="C319" s="197" t="s">
        <v>2214</v>
      </c>
      <c r="D319" s="199"/>
      <c r="E319" s="198">
        <v>9720</v>
      </c>
      <c r="F319" s="196" t="s">
        <v>1557</v>
      </c>
      <c r="G319" s="211" t="s">
        <v>2128</v>
      </c>
      <c r="H319" s="200">
        <v>1000</v>
      </c>
      <c r="I319" s="198">
        <f t="shared" si="4"/>
        <v>9.7200000000000006</v>
      </c>
    </row>
    <row r="320" spans="1:9" ht="14.25" customHeight="1" x14ac:dyDescent="0.2">
      <c r="A320" s="202" t="s">
        <v>1922</v>
      </c>
      <c r="B320" s="199" t="s">
        <v>384</v>
      </c>
      <c r="C320" s="197" t="s">
        <v>1276</v>
      </c>
      <c r="D320" s="199"/>
      <c r="E320" s="198">
        <v>1724</v>
      </c>
      <c r="F320" s="196" t="s">
        <v>1557</v>
      </c>
      <c r="G320" s="211" t="s">
        <v>2128</v>
      </c>
      <c r="H320" s="200">
        <v>1000</v>
      </c>
      <c r="I320" s="198">
        <f t="shared" si="4"/>
        <v>1.72</v>
      </c>
    </row>
    <row r="321" spans="1:9" ht="14.25" customHeight="1" x14ac:dyDescent="0.2">
      <c r="A321" s="202" t="s">
        <v>1923</v>
      </c>
      <c r="B321" s="199" t="s">
        <v>385</v>
      </c>
      <c r="C321" s="197" t="s">
        <v>1277</v>
      </c>
      <c r="D321" s="199"/>
      <c r="E321" s="198">
        <v>1419</v>
      </c>
      <c r="F321" s="196" t="s">
        <v>1557</v>
      </c>
      <c r="G321" s="211" t="s">
        <v>2128</v>
      </c>
      <c r="H321" s="200">
        <v>1000</v>
      </c>
      <c r="I321" s="198">
        <f t="shared" si="4"/>
        <v>1.41</v>
      </c>
    </row>
    <row r="322" spans="1:9" ht="14.25" customHeight="1" x14ac:dyDescent="0.2">
      <c r="A322" s="202" t="s">
        <v>1924</v>
      </c>
      <c r="B322" s="199" t="s">
        <v>386</v>
      </c>
      <c r="C322" s="197" t="s">
        <v>1278</v>
      </c>
      <c r="D322" s="199"/>
      <c r="E322" s="198">
        <v>1691</v>
      </c>
      <c r="F322" s="196" t="s">
        <v>1557</v>
      </c>
      <c r="G322" s="211" t="s">
        <v>2128</v>
      </c>
      <c r="H322" s="200">
        <v>1000</v>
      </c>
      <c r="I322" s="198">
        <f t="shared" si="4"/>
        <v>1.69</v>
      </c>
    </row>
    <row r="323" spans="1:9" ht="14.25" customHeight="1" x14ac:dyDescent="0.2">
      <c r="A323" s="202" t="s">
        <v>1925</v>
      </c>
      <c r="B323" s="199" t="s">
        <v>387</v>
      </c>
      <c r="C323" s="197" t="s">
        <v>1279</v>
      </c>
      <c r="D323" s="199"/>
      <c r="E323" s="198">
        <v>7020</v>
      </c>
      <c r="F323" s="196" t="s">
        <v>1557</v>
      </c>
      <c r="G323" s="211" t="s">
        <v>2128</v>
      </c>
      <c r="H323" s="200">
        <v>1000</v>
      </c>
      <c r="I323" s="198">
        <f t="shared" si="4"/>
        <v>7.02</v>
      </c>
    </row>
    <row r="324" spans="1:9" ht="14.25" customHeight="1" x14ac:dyDescent="0.2">
      <c r="A324" s="202" t="s">
        <v>1926</v>
      </c>
      <c r="B324" s="199" t="s">
        <v>388</v>
      </c>
      <c r="C324" s="197" t="s">
        <v>1280</v>
      </c>
      <c r="D324" s="199"/>
      <c r="E324" s="198">
        <v>1063</v>
      </c>
      <c r="F324" s="196" t="s">
        <v>1557</v>
      </c>
      <c r="G324" s="199" t="s">
        <v>1699</v>
      </c>
      <c r="H324" s="200">
        <v>1000</v>
      </c>
      <c r="I324" s="198">
        <f t="shared" si="4"/>
        <v>1.06</v>
      </c>
    </row>
    <row r="325" spans="1:9" ht="14.25" customHeight="1" x14ac:dyDescent="0.2">
      <c r="A325" s="202" t="s">
        <v>1927</v>
      </c>
      <c r="B325" s="199" t="s">
        <v>485</v>
      </c>
      <c r="C325" s="197" t="s">
        <v>1281</v>
      </c>
      <c r="D325" s="199"/>
      <c r="E325" s="198">
        <v>909</v>
      </c>
      <c r="F325" s="196" t="s">
        <v>1557</v>
      </c>
      <c r="G325" s="211" t="s">
        <v>2128</v>
      </c>
      <c r="H325" s="200">
        <v>1000</v>
      </c>
      <c r="I325" s="198">
        <f t="shared" si="4"/>
        <v>0.9</v>
      </c>
    </row>
    <row r="326" spans="1:9" ht="14.25" customHeight="1" x14ac:dyDescent="0.2">
      <c r="A326" s="202" t="s">
        <v>1928</v>
      </c>
      <c r="B326" s="199" t="s">
        <v>486</v>
      </c>
      <c r="C326" s="197" t="s">
        <v>2121</v>
      </c>
      <c r="D326" s="199"/>
      <c r="E326" s="198">
        <v>966</v>
      </c>
      <c r="F326" s="196" t="s">
        <v>1557</v>
      </c>
      <c r="G326" s="211" t="s">
        <v>2128</v>
      </c>
      <c r="H326" s="200">
        <v>1000</v>
      </c>
      <c r="I326" s="198">
        <f t="shared" si="4"/>
        <v>0.96</v>
      </c>
    </row>
    <row r="327" spans="1:9" ht="14.25" customHeight="1" x14ac:dyDescent="0.2">
      <c r="A327" s="202" t="s">
        <v>1929</v>
      </c>
      <c r="B327" s="199" t="s">
        <v>487</v>
      </c>
      <c r="C327" s="197" t="s">
        <v>2122</v>
      </c>
      <c r="D327" s="199"/>
      <c r="E327" s="198">
        <v>853</v>
      </c>
      <c r="F327" s="196" t="s">
        <v>1557</v>
      </c>
      <c r="G327" s="211" t="s">
        <v>2128</v>
      </c>
      <c r="H327" s="200">
        <v>1000</v>
      </c>
      <c r="I327" s="198">
        <f t="shared" si="4"/>
        <v>0.85</v>
      </c>
    </row>
    <row r="328" spans="1:9" ht="14.25" customHeight="1" x14ac:dyDescent="0.2">
      <c r="A328" s="202" t="s">
        <v>1930</v>
      </c>
      <c r="B328" s="199" t="s">
        <v>488</v>
      </c>
      <c r="C328" s="197" t="s">
        <v>1284</v>
      </c>
      <c r="D328" s="199"/>
      <c r="E328" s="198">
        <v>1201</v>
      </c>
      <c r="F328" s="196" t="s">
        <v>1557</v>
      </c>
      <c r="G328" s="211" t="s">
        <v>2128</v>
      </c>
      <c r="H328" s="200">
        <v>1000</v>
      </c>
      <c r="I328" s="198">
        <f t="shared" si="4"/>
        <v>1.2</v>
      </c>
    </row>
    <row r="329" spans="1:9" ht="14.25" customHeight="1" x14ac:dyDescent="0.2">
      <c r="A329" s="202" t="s">
        <v>1931</v>
      </c>
      <c r="B329" s="199" t="s">
        <v>389</v>
      </c>
      <c r="C329" s="197" t="s">
        <v>1285</v>
      </c>
      <c r="D329" s="199"/>
      <c r="E329" s="198">
        <v>767</v>
      </c>
      <c r="F329" s="196" t="s">
        <v>1557</v>
      </c>
      <c r="G329" s="199" t="s">
        <v>1699</v>
      </c>
      <c r="H329" s="200">
        <v>1000</v>
      </c>
      <c r="I329" s="198">
        <f t="shared" si="4"/>
        <v>0.76</v>
      </c>
    </row>
    <row r="330" spans="1:9" ht="14.25" customHeight="1" x14ac:dyDescent="0.2">
      <c r="A330" s="202" t="s">
        <v>1932</v>
      </c>
      <c r="B330" s="199" t="s">
        <v>845</v>
      </c>
      <c r="C330" s="197" t="s">
        <v>1286</v>
      </c>
      <c r="D330" s="199" t="s">
        <v>1503</v>
      </c>
      <c r="E330" s="198">
        <v>395</v>
      </c>
      <c r="F330" s="196" t="s">
        <v>1553</v>
      </c>
      <c r="G330" s="199" t="s">
        <v>1728</v>
      </c>
      <c r="H330" s="200">
        <v>230</v>
      </c>
      <c r="I330" s="198">
        <f t="shared" si="4"/>
        <v>1.71</v>
      </c>
    </row>
    <row r="331" spans="1:9" ht="14.25" customHeight="1" x14ac:dyDescent="0.2">
      <c r="A331" s="202" t="s">
        <v>1933</v>
      </c>
      <c r="B331" s="199" t="s">
        <v>847</v>
      </c>
      <c r="C331" s="197" t="s">
        <v>1287</v>
      </c>
      <c r="D331" s="199" t="s">
        <v>1503</v>
      </c>
      <c r="E331" s="198">
        <v>395</v>
      </c>
      <c r="F331" s="196" t="s">
        <v>1553</v>
      </c>
      <c r="G331" s="199" t="s">
        <v>1729</v>
      </c>
      <c r="H331" s="200">
        <v>230</v>
      </c>
      <c r="I331" s="198">
        <f t="shared" si="4"/>
        <v>1.71</v>
      </c>
    </row>
    <row r="332" spans="1:9" ht="14.25" customHeight="1" x14ac:dyDescent="0.2">
      <c r="A332" s="202" t="s">
        <v>1934</v>
      </c>
      <c r="B332" s="199" t="s">
        <v>849</v>
      </c>
      <c r="C332" s="197" t="s">
        <v>1288</v>
      </c>
      <c r="D332" s="199" t="s">
        <v>1504</v>
      </c>
      <c r="E332" s="198">
        <v>594</v>
      </c>
      <c r="F332" s="196" t="s">
        <v>1553</v>
      </c>
      <c r="G332" s="199" t="s">
        <v>1730</v>
      </c>
      <c r="H332" s="200">
        <v>500</v>
      </c>
      <c r="I332" s="198">
        <f t="shared" si="4"/>
        <v>1.18</v>
      </c>
    </row>
    <row r="333" spans="1:9" ht="14.25" customHeight="1" x14ac:dyDescent="0.2">
      <c r="A333" s="202" t="s">
        <v>1935</v>
      </c>
      <c r="B333" s="198" t="s">
        <v>851</v>
      </c>
      <c r="C333" s="197" t="s">
        <v>1289</v>
      </c>
      <c r="D333" s="199" t="s">
        <v>1505</v>
      </c>
      <c r="E333" s="198">
        <v>972</v>
      </c>
      <c r="F333" s="196" t="s">
        <v>1553</v>
      </c>
      <c r="G333" s="198" t="s">
        <v>463</v>
      </c>
      <c r="H333" s="200">
        <v>1000</v>
      </c>
      <c r="I333" s="198">
        <f t="shared" si="4"/>
        <v>0.97</v>
      </c>
    </row>
    <row r="334" spans="1:9" ht="14.25" customHeight="1" x14ac:dyDescent="0.2">
      <c r="A334" s="202" t="s">
        <v>1936</v>
      </c>
      <c r="B334" s="199" t="s">
        <v>853</v>
      </c>
      <c r="C334" s="197" t="s">
        <v>1290</v>
      </c>
      <c r="D334" s="199" t="s">
        <v>1506</v>
      </c>
      <c r="E334" s="198">
        <v>864</v>
      </c>
      <c r="F334" s="196" t="s">
        <v>1553</v>
      </c>
      <c r="G334" s="199" t="s">
        <v>1731</v>
      </c>
      <c r="H334" s="200">
        <v>700</v>
      </c>
      <c r="I334" s="198">
        <f t="shared" si="4"/>
        <v>1.23</v>
      </c>
    </row>
    <row r="335" spans="1:9" ht="14.25" customHeight="1" x14ac:dyDescent="0.2">
      <c r="A335" s="202" t="s">
        <v>1937</v>
      </c>
      <c r="B335" s="199" t="s">
        <v>390</v>
      </c>
      <c r="C335" s="197" t="s">
        <v>1291</v>
      </c>
      <c r="D335" s="199" t="s">
        <v>1506</v>
      </c>
      <c r="E335" s="198">
        <v>1620</v>
      </c>
      <c r="F335" s="196" t="s">
        <v>1553</v>
      </c>
      <c r="G335" s="199" t="s">
        <v>457</v>
      </c>
      <c r="H335" s="200">
        <v>500</v>
      </c>
      <c r="I335" s="198">
        <f t="shared" si="4"/>
        <v>3.24</v>
      </c>
    </row>
    <row r="336" spans="1:9" ht="14.25" customHeight="1" x14ac:dyDescent="0.2">
      <c r="A336" s="202" t="s">
        <v>1938</v>
      </c>
      <c r="B336" s="199" t="s">
        <v>855</v>
      </c>
      <c r="C336" s="197" t="s">
        <v>1292</v>
      </c>
      <c r="D336" s="199" t="s">
        <v>1507</v>
      </c>
      <c r="E336" s="198">
        <v>1318</v>
      </c>
      <c r="F336" s="196" t="s">
        <v>1553</v>
      </c>
      <c r="G336" s="199" t="s">
        <v>1701</v>
      </c>
      <c r="H336" s="200">
        <v>450</v>
      </c>
      <c r="I336" s="198">
        <f t="shared" si="4"/>
        <v>2.92</v>
      </c>
    </row>
    <row r="337" spans="1:9" ht="14.25" customHeight="1" x14ac:dyDescent="0.2">
      <c r="A337" s="202" t="s">
        <v>1939</v>
      </c>
      <c r="B337" s="199" t="s">
        <v>474</v>
      </c>
      <c r="C337" s="197" t="s">
        <v>1293</v>
      </c>
      <c r="D337" s="199"/>
      <c r="E337" s="198">
        <v>521</v>
      </c>
      <c r="F337" s="196" t="s">
        <v>1557</v>
      </c>
      <c r="G337" s="211" t="s">
        <v>2128</v>
      </c>
      <c r="H337" s="200">
        <v>1000</v>
      </c>
      <c r="I337" s="198">
        <f t="shared" si="4"/>
        <v>0.52</v>
      </c>
    </row>
    <row r="338" spans="1:9" ht="14.25" customHeight="1" x14ac:dyDescent="0.2">
      <c r="A338" s="202" t="s">
        <v>1940</v>
      </c>
      <c r="B338" s="199" t="s">
        <v>475</v>
      </c>
      <c r="C338" s="197" t="s">
        <v>1294</v>
      </c>
      <c r="D338" s="199"/>
      <c r="E338" s="198">
        <v>653</v>
      </c>
      <c r="F338" s="196" t="s">
        <v>1557</v>
      </c>
      <c r="G338" s="211" t="s">
        <v>2128</v>
      </c>
      <c r="H338" s="200">
        <v>1000</v>
      </c>
      <c r="I338" s="198">
        <f t="shared" si="4"/>
        <v>0.65</v>
      </c>
    </row>
    <row r="339" spans="1:9" ht="14.25" customHeight="1" x14ac:dyDescent="0.2">
      <c r="A339" s="202" t="s">
        <v>1941</v>
      </c>
      <c r="B339" s="199" t="s">
        <v>476</v>
      </c>
      <c r="C339" s="197" t="s">
        <v>1295</v>
      </c>
      <c r="D339" s="199"/>
      <c r="E339" s="198">
        <v>529</v>
      </c>
      <c r="F339" s="196" t="s">
        <v>1557</v>
      </c>
      <c r="G339" s="211" t="s">
        <v>2128</v>
      </c>
      <c r="H339" s="200">
        <v>1000</v>
      </c>
      <c r="I339" s="198">
        <f t="shared" si="4"/>
        <v>0.52</v>
      </c>
    </row>
    <row r="340" spans="1:9" ht="14.25" customHeight="1" x14ac:dyDescent="0.2">
      <c r="A340" s="202" t="s">
        <v>1942</v>
      </c>
      <c r="B340" s="199" t="s">
        <v>477</v>
      </c>
      <c r="C340" s="197" t="s">
        <v>2123</v>
      </c>
      <c r="D340" s="199"/>
      <c r="E340" s="198">
        <v>659</v>
      </c>
      <c r="F340" s="196" t="s">
        <v>1557</v>
      </c>
      <c r="G340" s="211" t="s">
        <v>2128</v>
      </c>
      <c r="H340" s="200">
        <v>1000</v>
      </c>
      <c r="I340" s="198">
        <f t="shared" si="4"/>
        <v>0.65</v>
      </c>
    </row>
    <row r="341" spans="1:9" ht="14.25" customHeight="1" x14ac:dyDescent="0.2">
      <c r="A341" s="202" t="s">
        <v>1943</v>
      </c>
      <c r="B341" s="199" t="s">
        <v>478</v>
      </c>
      <c r="C341" s="197" t="s">
        <v>1297</v>
      </c>
      <c r="D341" s="199"/>
      <c r="E341" s="198">
        <v>702</v>
      </c>
      <c r="F341" s="196" t="s">
        <v>1557</v>
      </c>
      <c r="G341" s="199" t="s">
        <v>1699</v>
      </c>
      <c r="H341" s="200">
        <v>1000</v>
      </c>
      <c r="I341" s="198">
        <f t="shared" si="4"/>
        <v>0.7</v>
      </c>
    </row>
    <row r="342" spans="1:9" ht="14.25" customHeight="1" x14ac:dyDescent="0.2">
      <c r="A342" s="202" t="s">
        <v>1944</v>
      </c>
      <c r="B342" s="199" t="s">
        <v>475</v>
      </c>
      <c r="C342" s="197" t="s">
        <v>2124</v>
      </c>
      <c r="D342" s="199"/>
      <c r="E342" s="198">
        <v>594</v>
      </c>
      <c r="F342" s="196" t="s">
        <v>1557</v>
      </c>
      <c r="G342" s="199" t="s">
        <v>1699</v>
      </c>
      <c r="H342" s="200">
        <v>1000</v>
      </c>
      <c r="I342" s="198">
        <f t="shared" si="4"/>
        <v>0.59</v>
      </c>
    </row>
    <row r="343" spans="1:9" ht="14.25" customHeight="1" x14ac:dyDescent="0.2">
      <c r="A343" s="202" t="s">
        <v>1945</v>
      </c>
      <c r="B343" s="199" t="s">
        <v>474</v>
      </c>
      <c r="C343" s="197" t="s">
        <v>2125</v>
      </c>
      <c r="D343" s="199"/>
      <c r="E343" s="198">
        <v>477</v>
      </c>
      <c r="F343" s="196" t="s">
        <v>1557</v>
      </c>
      <c r="G343" s="199" t="s">
        <v>1699</v>
      </c>
      <c r="H343" s="200">
        <v>1000</v>
      </c>
      <c r="I343" s="198">
        <f t="shared" si="4"/>
        <v>0.47</v>
      </c>
    </row>
    <row r="344" spans="1:9" ht="14.25" customHeight="1" x14ac:dyDescent="0.2">
      <c r="A344" s="202" t="s">
        <v>1946</v>
      </c>
      <c r="B344" s="199" t="s">
        <v>391</v>
      </c>
      <c r="C344" s="197" t="s">
        <v>2126</v>
      </c>
      <c r="D344" s="199"/>
      <c r="E344" s="198">
        <v>518</v>
      </c>
      <c r="F344" s="196" t="s">
        <v>1557</v>
      </c>
      <c r="G344" s="199" t="s">
        <v>1699</v>
      </c>
      <c r="H344" s="200">
        <v>1000</v>
      </c>
      <c r="I344" s="198">
        <f t="shared" si="4"/>
        <v>0.51</v>
      </c>
    </row>
    <row r="345" spans="1:9" ht="14.25" customHeight="1" x14ac:dyDescent="0.2">
      <c r="A345" s="202" t="s">
        <v>1947</v>
      </c>
      <c r="B345" s="199" t="s">
        <v>392</v>
      </c>
      <c r="C345" s="197" t="s">
        <v>2127</v>
      </c>
      <c r="D345" s="199"/>
      <c r="E345" s="198">
        <v>637</v>
      </c>
      <c r="F345" s="196" t="s">
        <v>1557</v>
      </c>
      <c r="G345" s="199" t="s">
        <v>1699</v>
      </c>
      <c r="H345" s="200">
        <v>1000</v>
      </c>
      <c r="I345" s="198">
        <f t="shared" si="4"/>
        <v>0.63</v>
      </c>
    </row>
    <row r="346" spans="1:9" ht="14.25" customHeight="1" x14ac:dyDescent="0.2">
      <c r="A346" s="224" t="s">
        <v>2111</v>
      </c>
      <c r="B346" s="158"/>
      <c r="C346" s="96"/>
      <c r="D346" s="158"/>
      <c r="E346" s="94"/>
      <c r="G346" s="158"/>
      <c r="H346" s="163"/>
    </row>
    <row r="347" spans="1:9" ht="14.25" customHeight="1" thickBot="1" x14ac:dyDescent="0.25">
      <c r="A347" s="218" t="s">
        <v>417</v>
      </c>
      <c r="B347" s="219" t="s">
        <v>418</v>
      </c>
      <c r="C347" s="219" t="s">
        <v>217</v>
      </c>
      <c r="D347" s="220" t="s">
        <v>216</v>
      </c>
      <c r="E347" s="221" t="s">
        <v>454</v>
      </c>
      <c r="F347" s="219" t="s">
        <v>241</v>
      </c>
      <c r="G347" s="219" t="s">
        <v>218</v>
      </c>
      <c r="H347" s="222" t="s">
        <v>453</v>
      </c>
      <c r="I347" s="223" t="s">
        <v>2099</v>
      </c>
    </row>
    <row r="348" spans="1:9" ht="14.25" customHeight="1" thickTop="1" x14ac:dyDescent="0.2">
      <c r="A348" s="216" t="s">
        <v>1948</v>
      </c>
      <c r="B348" s="211" t="s">
        <v>393</v>
      </c>
      <c r="C348" s="212" t="s">
        <v>1302</v>
      </c>
      <c r="D348" s="211" t="s">
        <v>1443</v>
      </c>
      <c r="E348" s="213">
        <v>464</v>
      </c>
      <c r="F348" s="210" t="s">
        <v>452</v>
      </c>
      <c r="G348" s="211" t="s">
        <v>1733</v>
      </c>
      <c r="H348" s="214">
        <v>430</v>
      </c>
      <c r="I348" s="213">
        <f t="shared" si="4"/>
        <v>1.07</v>
      </c>
    </row>
    <row r="349" spans="1:9" ht="14.25" customHeight="1" x14ac:dyDescent="0.2">
      <c r="A349" s="202" t="s">
        <v>1949</v>
      </c>
      <c r="B349" s="199" t="s">
        <v>394</v>
      </c>
      <c r="C349" s="197" t="s">
        <v>1303</v>
      </c>
      <c r="D349" s="199" t="s">
        <v>2311</v>
      </c>
      <c r="E349" s="198">
        <v>205</v>
      </c>
      <c r="F349" s="196" t="s">
        <v>1553</v>
      </c>
      <c r="G349" s="199" t="s">
        <v>1734</v>
      </c>
      <c r="H349" s="200">
        <v>610</v>
      </c>
      <c r="I349" s="198">
        <f t="shared" ref="I349:I424" si="5">ROUNDDOWN(E349/H349,2)</f>
        <v>0.33</v>
      </c>
    </row>
    <row r="350" spans="1:9" ht="14.25" customHeight="1" x14ac:dyDescent="0.2">
      <c r="A350" s="202" t="s">
        <v>2304</v>
      </c>
      <c r="B350" s="199" t="s">
        <v>2310</v>
      </c>
      <c r="C350" s="197" t="s">
        <v>2313</v>
      </c>
      <c r="D350" s="199" t="s">
        <v>2311</v>
      </c>
      <c r="E350" s="198">
        <v>205</v>
      </c>
      <c r="F350" s="196" t="s">
        <v>1553</v>
      </c>
      <c r="G350" s="199" t="s">
        <v>1734</v>
      </c>
      <c r="H350" s="200">
        <v>610</v>
      </c>
      <c r="I350" s="198">
        <f t="shared" ref="I350:I351" si="6">ROUNDDOWN(E350/H350,2)</f>
        <v>0.33</v>
      </c>
    </row>
    <row r="351" spans="1:9" ht="14.25" customHeight="1" x14ac:dyDescent="0.2">
      <c r="A351" s="202" t="s">
        <v>2305</v>
      </c>
      <c r="B351" s="199" t="s">
        <v>2309</v>
      </c>
      <c r="C351" s="197" t="s">
        <v>2314</v>
      </c>
      <c r="D351" s="199" t="s">
        <v>2311</v>
      </c>
      <c r="E351" s="198">
        <v>205</v>
      </c>
      <c r="F351" s="196" t="s">
        <v>1553</v>
      </c>
      <c r="G351" s="199" t="s">
        <v>1734</v>
      </c>
      <c r="H351" s="200">
        <v>610</v>
      </c>
      <c r="I351" s="198">
        <f t="shared" si="6"/>
        <v>0.33</v>
      </c>
    </row>
    <row r="352" spans="1:9" ht="14.25" customHeight="1" x14ac:dyDescent="0.2">
      <c r="A352" s="202" t="s">
        <v>1950</v>
      </c>
      <c r="B352" s="199" t="s">
        <v>395</v>
      </c>
      <c r="C352" s="197" t="s">
        <v>1304</v>
      </c>
      <c r="D352" s="199" t="s">
        <v>1491</v>
      </c>
      <c r="E352" s="198">
        <v>96</v>
      </c>
      <c r="F352" s="196" t="s">
        <v>458</v>
      </c>
      <c r="G352" s="199" t="s">
        <v>1578</v>
      </c>
      <c r="H352" s="200">
        <v>180</v>
      </c>
      <c r="I352" s="198">
        <f t="shared" si="5"/>
        <v>0.53</v>
      </c>
    </row>
    <row r="353" spans="1:9" ht="14.25" customHeight="1" x14ac:dyDescent="0.2">
      <c r="A353" s="202" t="s">
        <v>1951</v>
      </c>
      <c r="B353" s="198" t="s">
        <v>860</v>
      </c>
      <c r="C353" s="197" t="s">
        <v>1305</v>
      </c>
      <c r="D353" s="199" t="s">
        <v>1508</v>
      </c>
      <c r="E353" s="198">
        <v>1101</v>
      </c>
      <c r="F353" s="196" t="s">
        <v>1553</v>
      </c>
      <c r="G353" s="198" t="s">
        <v>1735</v>
      </c>
      <c r="H353" s="200">
        <v>450</v>
      </c>
      <c r="I353" s="198">
        <f t="shared" si="5"/>
        <v>2.44</v>
      </c>
    </row>
    <row r="354" spans="1:9" ht="14.25" customHeight="1" x14ac:dyDescent="0.2">
      <c r="A354" s="202" t="s">
        <v>1952</v>
      </c>
      <c r="B354" s="198" t="s">
        <v>862</v>
      </c>
      <c r="C354" s="197" t="s">
        <v>1306</v>
      </c>
      <c r="D354" s="199" t="s">
        <v>1509</v>
      </c>
      <c r="E354" s="198">
        <v>324</v>
      </c>
      <c r="F354" s="196" t="s">
        <v>1553</v>
      </c>
      <c r="G354" s="198" t="s">
        <v>1734</v>
      </c>
      <c r="H354" s="200">
        <v>550</v>
      </c>
      <c r="I354" s="198">
        <f t="shared" si="5"/>
        <v>0.57999999999999996</v>
      </c>
    </row>
    <row r="355" spans="1:9" ht="14.25" customHeight="1" x14ac:dyDescent="0.2">
      <c r="A355" s="224" t="s">
        <v>2112</v>
      </c>
      <c r="C355" s="96"/>
      <c r="D355" s="158"/>
      <c r="E355" s="94"/>
      <c r="H355" s="163"/>
    </row>
    <row r="356" spans="1:9" ht="14.25" customHeight="1" thickBot="1" x14ac:dyDescent="0.25">
      <c r="A356" s="218" t="s">
        <v>417</v>
      </c>
      <c r="B356" s="219" t="s">
        <v>418</v>
      </c>
      <c r="C356" s="219" t="s">
        <v>217</v>
      </c>
      <c r="D356" s="220" t="s">
        <v>216</v>
      </c>
      <c r="E356" s="221" t="s">
        <v>454</v>
      </c>
      <c r="F356" s="219" t="s">
        <v>241</v>
      </c>
      <c r="G356" s="219" t="s">
        <v>218</v>
      </c>
      <c r="H356" s="222" t="s">
        <v>453</v>
      </c>
      <c r="I356" s="223" t="s">
        <v>2099</v>
      </c>
    </row>
    <row r="357" spans="1:9" ht="14.25" customHeight="1" thickTop="1" x14ac:dyDescent="0.2">
      <c r="A357" s="216" t="s">
        <v>1801</v>
      </c>
      <c r="B357" s="211" t="s">
        <v>63</v>
      </c>
      <c r="C357" s="212" t="s">
        <v>1307</v>
      </c>
      <c r="D357" s="211" t="s">
        <v>1510</v>
      </c>
      <c r="E357" s="213">
        <v>249</v>
      </c>
      <c r="F357" s="210" t="s">
        <v>458</v>
      </c>
      <c r="G357" s="211" t="s">
        <v>1599</v>
      </c>
      <c r="H357" s="214">
        <v>1000</v>
      </c>
      <c r="I357" s="213">
        <f t="shared" si="5"/>
        <v>0.24</v>
      </c>
    </row>
    <row r="358" spans="1:9" ht="14.25" customHeight="1" x14ac:dyDescent="0.2">
      <c r="A358" s="202" t="s">
        <v>1800</v>
      </c>
      <c r="B358" s="199" t="s">
        <v>63</v>
      </c>
      <c r="C358" s="197" t="s">
        <v>1308</v>
      </c>
      <c r="D358" s="199" t="s">
        <v>1511</v>
      </c>
      <c r="E358" s="198">
        <v>60</v>
      </c>
      <c r="F358" s="196" t="s">
        <v>458</v>
      </c>
      <c r="G358" s="199" t="s">
        <v>1736</v>
      </c>
      <c r="H358" s="200">
        <v>200</v>
      </c>
      <c r="I358" s="198">
        <f t="shared" si="5"/>
        <v>0.3</v>
      </c>
    </row>
    <row r="359" spans="1:9" ht="14.25" customHeight="1" x14ac:dyDescent="0.2">
      <c r="A359" s="202" t="s">
        <v>1953</v>
      </c>
      <c r="B359" s="199" t="s">
        <v>396</v>
      </c>
      <c r="C359" s="197" t="s">
        <v>1309</v>
      </c>
      <c r="D359" s="199" t="s">
        <v>1511</v>
      </c>
      <c r="E359" s="198">
        <v>195</v>
      </c>
      <c r="F359" s="196" t="s">
        <v>458</v>
      </c>
      <c r="G359" s="199" t="s">
        <v>1599</v>
      </c>
      <c r="H359" s="200">
        <v>1000</v>
      </c>
      <c r="I359" s="198">
        <f t="shared" si="5"/>
        <v>0.19</v>
      </c>
    </row>
    <row r="360" spans="1:9" ht="14.25" customHeight="1" x14ac:dyDescent="0.2">
      <c r="A360" s="202" t="s">
        <v>1954</v>
      </c>
      <c r="B360" s="199" t="s">
        <v>420</v>
      </c>
      <c r="C360" s="197" t="s">
        <v>1310</v>
      </c>
      <c r="D360" s="199" t="s">
        <v>1510</v>
      </c>
      <c r="E360" s="198">
        <v>418</v>
      </c>
      <c r="F360" s="196" t="s">
        <v>1553</v>
      </c>
      <c r="G360" s="199" t="s">
        <v>1594</v>
      </c>
      <c r="H360" s="200">
        <v>175</v>
      </c>
      <c r="I360" s="198">
        <f t="shared" si="5"/>
        <v>2.38</v>
      </c>
    </row>
    <row r="361" spans="1:9" ht="14.25" customHeight="1" x14ac:dyDescent="0.2">
      <c r="A361" s="202" t="s">
        <v>1955</v>
      </c>
      <c r="B361" s="199" t="s">
        <v>397</v>
      </c>
      <c r="C361" s="197" t="s">
        <v>1311</v>
      </c>
      <c r="D361" s="199" t="s">
        <v>1512</v>
      </c>
      <c r="E361" s="198">
        <v>302</v>
      </c>
      <c r="F361" s="196" t="s">
        <v>458</v>
      </c>
      <c r="G361" s="199" t="s">
        <v>1736</v>
      </c>
      <c r="H361" s="200">
        <v>200</v>
      </c>
      <c r="I361" s="198">
        <f t="shared" si="5"/>
        <v>1.51</v>
      </c>
    </row>
    <row r="362" spans="1:9" ht="14.25" customHeight="1" x14ac:dyDescent="0.2">
      <c r="A362" s="202" t="s">
        <v>1956</v>
      </c>
      <c r="B362" s="199" t="s">
        <v>869</v>
      </c>
      <c r="C362" s="197" t="s">
        <v>1312</v>
      </c>
      <c r="D362" s="199" t="s">
        <v>1513</v>
      </c>
      <c r="E362" s="198">
        <v>270</v>
      </c>
      <c r="F362" s="196" t="s">
        <v>1553</v>
      </c>
      <c r="G362" s="199" t="s">
        <v>1737</v>
      </c>
      <c r="H362" s="200">
        <v>220</v>
      </c>
      <c r="I362" s="198">
        <f t="shared" si="5"/>
        <v>1.22</v>
      </c>
    </row>
    <row r="363" spans="1:9" ht="14.25" customHeight="1" x14ac:dyDescent="0.2">
      <c r="A363" s="202" t="s">
        <v>1957</v>
      </c>
      <c r="B363" s="199" t="s">
        <v>398</v>
      </c>
      <c r="C363" s="197" t="s">
        <v>1313</v>
      </c>
      <c r="D363" s="199" t="s">
        <v>1510</v>
      </c>
      <c r="E363" s="198">
        <v>216</v>
      </c>
      <c r="F363" s="196" t="s">
        <v>1553</v>
      </c>
      <c r="G363" s="199" t="s">
        <v>1738</v>
      </c>
      <c r="H363" s="200">
        <v>400</v>
      </c>
      <c r="I363" s="198">
        <f t="shared" si="5"/>
        <v>0.54</v>
      </c>
    </row>
    <row r="364" spans="1:9" ht="14.25" customHeight="1" x14ac:dyDescent="0.2">
      <c r="A364" s="202" t="s">
        <v>1958</v>
      </c>
      <c r="B364" s="199" t="s">
        <v>399</v>
      </c>
      <c r="C364" s="197" t="s">
        <v>1314</v>
      </c>
      <c r="D364" s="199" t="s">
        <v>1514</v>
      </c>
      <c r="E364" s="198">
        <v>227</v>
      </c>
      <c r="F364" s="196" t="s">
        <v>1553</v>
      </c>
      <c r="G364" s="199" t="s">
        <v>1739</v>
      </c>
      <c r="H364" s="200">
        <v>650</v>
      </c>
      <c r="I364" s="198">
        <f t="shared" si="5"/>
        <v>0.34</v>
      </c>
    </row>
    <row r="365" spans="1:9" ht="14.25" customHeight="1" x14ac:dyDescent="0.2">
      <c r="A365" s="202" t="s">
        <v>1959</v>
      </c>
      <c r="B365" s="199" t="s">
        <v>873</v>
      </c>
      <c r="C365" s="197" t="s">
        <v>1315</v>
      </c>
      <c r="D365" s="199" t="s">
        <v>1515</v>
      </c>
      <c r="E365" s="198">
        <v>356</v>
      </c>
      <c r="F365" s="196" t="s">
        <v>1553</v>
      </c>
      <c r="G365" s="199" t="s">
        <v>1580</v>
      </c>
      <c r="H365" s="200">
        <v>200</v>
      </c>
      <c r="I365" s="198">
        <f t="shared" si="5"/>
        <v>1.78</v>
      </c>
    </row>
    <row r="366" spans="1:9" ht="14.25" customHeight="1" x14ac:dyDescent="0.2">
      <c r="A366" s="202" t="s">
        <v>1960</v>
      </c>
      <c r="B366" s="199" t="s">
        <v>874</v>
      </c>
      <c r="C366" s="197" t="s">
        <v>1316</v>
      </c>
      <c r="D366" s="199" t="s">
        <v>1510</v>
      </c>
      <c r="E366" s="198">
        <v>404</v>
      </c>
      <c r="F366" s="196" t="s">
        <v>1553</v>
      </c>
      <c r="G366" s="199" t="s">
        <v>1580</v>
      </c>
      <c r="H366" s="200">
        <v>200</v>
      </c>
      <c r="I366" s="198">
        <f t="shared" si="5"/>
        <v>2.02</v>
      </c>
    </row>
    <row r="367" spans="1:9" ht="14.25" customHeight="1" x14ac:dyDescent="0.2">
      <c r="A367" s="202" t="s">
        <v>1961</v>
      </c>
      <c r="B367" s="199" t="s">
        <v>876</v>
      </c>
      <c r="C367" s="197" t="s">
        <v>1317</v>
      </c>
      <c r="D367" s="199" t="s">
        <v>1510</v>
      </c>
      <c r="E367" s="198">
        <v>427</v>
      </c>
      <c r="F367" s="196" t="s">
        <v>458</v>
      </c>
      <c r="G367" s="199" t="s">
        <v>1702</v>
      </c>
      <c r="H367" s="200">
        <v>80</v>
      </c>
      <c r="I367" s="198">
        <f t="shared" si="5"/>
        <v>5.33</v>
      </c>
    </row>
    <row r="368" spans="1:9" ht="14.25" customHeight="1" x14ac:dyDescent="0.2">
      <c r="A368" s="202" t="s">
        <v>1962</v>
      </c>
      <c r="B368" s="199" t="s">
        <v>878</v>
      </c>
      <c r="C368" s="198" t="s">
        <v>1318</v>
      </c>
      <c r="D368" s="198" t="s">
        <v>1515</v>
      </c>
      <c r="E368" s="198">
        <v>238</v>
      </c>
      <c r="F368" s="196" t="s">
        <v>1553</v>
      </c>
      <c r="G368" s="198" t="s">
        <v>1740</v>
      </c>
      <c r="H368" s="198">
        <v>50</v>
      </c>
      <c r="I368" s="198">
        <f t="shared" si="5"/>
        <v>4.76</v>
      </c>
    </row>
    <row r="369" spans="1:9" ht="14.25" customHeight="1" x14ac:dyDescent="0.2">
      <c r="A369" s="202" t="s">
        <v>1963</v>
      </c>
      <c r="B369" s="199" t="s">
        <v>879</v>
      </c>
      <c r="C369" s="197" t="s">
        <v>1319</v>
      </c>
      <c r="D369" s="199" t="s">
        <v>1516</v>
      </c>
      <c r="E369" s="198">
        <v>1126</v>
      </c>
      <c r="F369" s="196" t="s">
        <v>1553</v>
      </c>
      <c r="G369" s="198" t="s">
        <v>463</v>
      </c>
      <c r="H369" s="200">
        <v>1000</v>
      </c>
      <c r="I369" s="198">
        <f t="shared" si="5"/>
        <v>1.1200000000000001</v>
      </c>
    </row>
    <row r="370" spans="1:9" ht="14.25" customHeight="1" x14ac:dyDescent="0.2">
      <c r="A370" s="202" t="s">
        <v>1964</v>
      </c>
      <c r="B370" s="199" t="s">
        <v>881</v>
      </c>
      <c r="C370" s="197" t="s">
        <v>1320</v>
      </c>
      <c r="D370" s="199" t="s">
        <v>1517</v>
      </c>
      <c r="E370" s="198">
        <v>1285</v>
      </c>
      <c r="F370" s="196" t="s">
        <v>458</v>
      </c>
      <c r="G370" s="199" t="s">
        <v>1571</v>
      </c>
      <c r="H370" s="200">
        <v>800</v>
      </c>
      <c r="I370" s="198">
        <f t="shared" si="5"/>
        <v>1.6</v>
      </c>
    </row>
    <row r="371" spans="1:9" ht="14.25" customHeight="1" x14ac:dyDescent="0.2">
      <c r="A371" s="224" t="s">
        <v>2113</v>
      </c>
      <c r="B371" s="158"/>
      <c r="C371" s="96"/>
      <c r="D371" s="158"/>
      <c r="E371" s="94"/>
      <c r="G371" s="158"/>
      <c r="H371" s="163"/>
    </row>
    <row r="372" spans="1:9" ht="14.25" customHeight="1" thickBot="1" x14ac:dyDescent="0.25">
      <c r="A372" s="218" t="s">
        <v>417</v>
      </c>
      <c r="B372" s="219" t="s">
        <v>418</v>
      </c>
      <c r="C372" s="219" t="s">
        <v>217</v>
      </c>
      <c r="D372" s="220" t="s">
        <v>216</v>
      </c>
      <c r="E372" s="221" t="s">
        <v>454</v>
      </c>
      <c r="F372" s="219" t="s">
        <v>241</v>
      </c>
      <c r="G372" s="219" t="s">
        <v>218</v>
      </c>
      <c r="H372" s="222" t="s">
        <v>453</v>
      </c>
      <c r="I372" s="223" t="s">
        <v>2099</v>
      </c>
    </row>
    <row r="373" spans="1:9" ht="14.25" customHeight="1" thickTop="1" x14ac:dyDescent="0.2">
      <c r="A373" s="216" t="s">
        <v>1965</v>
      </c>
      <c r="B373" s="211" t="s">
        <v>64</v>
      </c>
      <c r="C373" s="212" t="s">
        <v>1321</v>
      </c>
      <c r="D373" s="211" t="s">
        <v>1455</v>
      </c>
      <c r="E373" s="213">
        <v>918</v>
      </c>
      <c r="F373" s="210" t="s">
        <v>458</v>
      </c>
      <c r="G373" s="211" t="s">
        <v>1599</v>
      </c>
      <c r="H373" s="214">
        <v>1000</v>
      </c>
      <c r="I373" s="213">
        <f t="shared" si="5"/>
        <v>0.91</v>
      </c>
    </row>
    <row r="374" spans="1:9" ht="14.25" customHeight="1" x14ac:dyDescent="0.2">
      <c r="A374" s="202" t="s">
        <v>1966</v>
      </c>
      <c r="B374" s="199" t="s">
        <v>65</v>
      </c>
      <c r="C374" s="197" t="s">
        <v>1322</v>
      </c>
      <c r="D374" s="199" t="s">
        <v>469</v>
      </c>
      <c r="E374" s="198">
        <v>1510</v>
      </c>
      <c r="F374" s="196" t="s">
        <v>458</v>
      </c>
      <c r="G374" s="199" t="s">
        <v>1741</v>
      </c>
      <c r="H374" s="200">
        <v>1500</v>
      </c>
      <c r="I374" s="198">
        <f t="shared" si="5"/>
        <v>1</v>
      </c>
    </row>
    <row r="375" spans="1:9" ht="14.25" customHeight="1" x14ac:dyDescent="0.2">
      <c r="A375" s="202" t="s">
        <v>1967</v>
      </c>
      <c r="B375" s="199" t="s">
        <v>66</v>
      </c>
      <c r="C375" s="197" t="s">
        <v>1323</v>
      </c>
      <c r="D375" s="199" t="s">
        <v>1518</v>
      </c>
      <c r="E375" s="198">
        <v>4500</v>
      </c>
      <c r="F375" s="196" t="s">
        <v>452</v>
      </c>
      <c r="G375" s="199" t="s">
        <v>1742</v>
      </c>
      <c r="H375" s="200">
        <v>16500</v>
      </c>
      <c r="I375" s="198">
        <f t="shared" si="5"/>
        <v>0.27</v>
      </c>
    </row>
    <row r="376" spans="1:9" ht="14.25" customHeight="1" x14ac:dyDescent="0.2">
      <c r="A376" s="202" t="s">
        <v>1968</v>
      </c>
      <c r="B376" s="199" t="s">
        <v>67</v>
      </c>
      <c r="C376" s="197" t="s">
        <v>1324</v>
      </c>
      <c r="D376" s="199" t="s">
        <v>1519</v>
      </c>
      <c r="E376" s="198">
        <v>864</v>
      </c>
      <c r="F376" s="196" t="s">
        <v>451</v>
      </c>
      <c r="G376" s="199" t="s">
        <v>1701</v>
      </c>
      <c r="H376" s="200">
        <v>450</v>
      </c>
      <c r="I376" s="198">
        <f t="shared" si="5"/>
        <v>1.92</v>
      </c>
    </row>
    <row r="377" spans="1:9" ht="14.25" customHeight="1" x14ac:dyDescent="0.2">
      <c r="A377" s="202" t="s">
        <v>1969</v>
      </c>
      <c r="B377" s="199" t="s">
        <v>68</v>
      </c>
      <c r="C377" s="197" t="s">
        <v>470</v>
      </c>
      <c r="D377" s="199" t="s">
        <v>1520</v>
      </c>
      <c r="E377" s="198">
        <v>864</v>
      </c>
      <c r="F377" s="196" t="s">
        <v>451</v>
      </c>
      <c r="G377" s="199" t="s">
        <v>1701</v>
      </c>
      <c r="H377" s="200">
        <v>450</v>
      </c>
      <c r="I377" s="198">
        <f t="shared" si="5"/>
        <v>1.92</v>
      </c>
    </row>
    <row r="378" spans="1:9" ht="14.25" customHeight="1" x14ac:dyDescent="0.2">
      <c r="A378" s="202" t="s">
        <v>1970</v>
      </c>
      <c r="B378" s="199" t="s">
        <v>887</v>
      </c>
      <c r="C378" s="197" t="s">
        <v>1325</v>
      </c>
      <c r="D378" s="199" t="s">
        <v>1519</v>
      </c>
      <c r="E378" s="198">
        <v>405</v>
      </c>
      <c r="F378" s="196" t="s">
        <v>451</v>
      </c>
      <c r="G378" s="199" t="s">
        <v>1701</v>
      </c>
      <c r="H378" s="200">
        <v>450</v>
      </c>
      <c r="I378" s="198">
        <f t="shared" si="5"/>
        <v>0.9</v>
      </c>
    </row>
    <row r="379" spans="1:9" ht="14.25" customHeight="1" x14ac:dyDescent="0.2">
      <c r="A379" s="202" t="s">
        <v>1971</v>
      </c>
      <c r="B379" s="199" t="s">
        <v>887</v>
      </c>
      <c r="C379" s="197" t="s">
        <v>1326</v>
      </c>
      <c r="D379" s="199" t="s">
        <v>1519</v>
      </c>
      <c r="E379" s="198">
        <v>388</v>
      </c>
      <c r="F379" s="196" t="s">
        <v>1553</v>
      </c>
      <c r="G379" s="199" t="s">
        <v>1743</v>
      </c>
      <c r="H379" s="200">
        <v>320</v>
      </c>
      <c r="I379" s="198">
        <f t="shared" si="5"/>
        <v>1.21</v>
      </c>
    </row>
    <row r="380" spans="1:9" ht="14.25" customHeight="1" x14ac:dyDescent="0.2">
      <c r="A380" s="224" t="s">
        <v>2115</v>
      </c>
      <c r="B380" s="158"/>
      <c r="C380" s="96"/>
      <c r="D380" s="158"/>
      <c r="E380" s="94"/>
      <c r="G380" s="158"/>
      <c r="H380" s="163"/>
    </row>
    <row r="381" spans="1:9" ht="14.25" customHeight="1" thickBot="1" x14ac:dyDescent="0.25">
      <c r="A381" s="218" t="s">
        <v>417</v>
      </c>
      <c r="B381" s="219" t="s">
        <v>418</v>
      </c>
      <c r="C381" s="219" t="s">
        <v>217</v>
      </c>
      <c r="D381" s="220" t="s">
        <v>216</v>
      </c>
      <c r="E381" s="221" t="s">
        <v>454</v>
      </c>
      <c r="F381" s="219" t="s">
        <v>241</v>
      </c>
      <c r="G381" s="219" t="s">
        <v>218</v>
      </c>
      <c r="H381" s="222" t="s">
        <v>453</v>
      </c>
      <c r="I381" s="223" t="s">
        <v>2099</v>
      </c>
    </row>
    <row r="382" spans="1:9" ht="14.25" customHeight="1" thickTop="1" x14ac:dyDescent="0.2">
      <c r="A382" s="216" t="s">
        <v>1972</v>
      </c>
      <c r="B382" s="213" t="s">
        <v>890</v>
      </c>
      <c r="C382" s="212" t="s">
        <v>1327</v>
      </c>
      <c r="D382" s="211" t="s">
        <v>1521</v>
      </c>
      <c r="E382" s="213">
        <v>1793</v>
      </c>
      <c r="F382" s="210" t="s">
        <v>1553</v>
      </c>
      <c r="G382" s="213" t="s">
        <v>1744</v>
      </c>
      <c r="H382" s="214">
        <v>1300</v>
      </c>
      <c r="I382" s="213">
        <f t="shared" si="5"/>
        <v>1.37</v>
      </c>
    </row>
    <row r="383" spans="1:9" ht="14.25" customHeight="1" x14ac:dyDescent="0.2">
      <c r="A383" s="202" t="s">
        <v>1973</v>
      </c>
      <c r="B383" s="198" t="s">
        <v>892</v>
      </c>
      <c r="C383" s="197" t="s">
        <v>1328</v>
      </c>
      <c r="D383" s="199" t="s">
        <v>1438</v>
      </c>
      <c r="E383" s="198">
        <v>400</v>
      </c>
      <c r="F383" s="196" t="s">
        <v>1553</v>
      </c>
      <c r="G383" s="198" t="s">
        <v>457</v>
      </c>
      <c r="H383" s="200">
        <v>500</v>
      </c>
      <c r="I383" s="198">
        <f t="shared" si="5"/>
        <v>0.8</v>
      </c>
    </row>
    <row r="384" spans="1:9" ht="14.25" customHeight="1" x14ac:dyDescent="0.2">
      <c r="A384" s="202" t="s">
        <v>2083</v>
      </c>
      <c r="B384" s="198" t="s">
        <v>2087</v>
      </c>
      <c r="C384" s="197" t="s">
        <v>2085</v>
      </c>
      <c r="D384" s="199" t="s">
        <v>1478</v>
      </c>
      <c r="E384" s="198">
        <v>672</v>
      </c>
      <c r="F384" s="196" t="s">
        <v>1553</v>
      </c>
      <c r="G384" s="198" t="s">
        <v>2133</v>
      </c>
      <c r="H384" s="200">
        <v>450</v>
      </c>
      <c r="I384" s="198">
        <f t="shared" si="5"/>
        <v>1.49</v>
      </c>
    </row>
    <row r="385" spans="1:9" ht="14.25" customHeight="1" x14ac:dyDescent="0.2">
      <c r="A385" s="202" t="s">
        <v>2084</v>
      </c>
      <c r="B385" s="198" t="s">
        <v>2086</v>
      </c>
      <c r="C385" s="197" t="s">
        <v>2090</v>
      </c>
      <c r="D385" s="199" t="s">
        <v>1478</v>
      </c>
      <c r="E385" s="198">
        <v>138</v>
      </c>
      <c r="F385" s="196" t="s">
        <v>1553</v>
      </c>
      <c r="G385" s="198" t="s">
        <v>2294</v>
      </c>
      <c r="H385" s="200">
        <v>90</v>
      </c>
      <c r="I385" s="198">
        <f t="shared" si="5"/>
        <v>1.53</v>
      </c>
    </row>
    <row r="386" spans="1:9" ht="14.25" customHeight="1" x14ac:dyDescent="0.2">
      <c r="A386" s="224" t="s">
        <v>2114</v>
      </c>
      <c r="C386" s="96"/>
      <c r="D386" s="158"/>
      <c r="E386" s="94"/>
      <c r="H386" s="163"/>
    </row>
    <row r="387" spans="1:9" ht="14.25" customHeight="1" thickBot="1" x14ac:dyDescent="0.25">
      <c r="A387" s="218" t="s">
        <v>417</v>
      </c>
      <c r="B387" s="219" t="s">
        <v>418</v>
      </c>
      <c r="C387" s="219" t="s">
        <v>217</v>
      </c>
      <c r="D387" s="220" t="s">
        <v>216</v>
      </c>
      <c r="E387" s="221" t="s">
        <v>454</v>
      </c>
      <c r="F387" s="219" t="s">
        <v>241</v>
      </c>
      <c r="G387" s="219" t="s">
        <v>218</v>
      </c>
      <c r="H387" s="222" t="s">
        <v>453</v>
      </c>
      <c r="I387" s="223" t="s">
        <v>2099</v>
      </c>
    </row>
    <row r="388" spans="1:9" ht="14.25" customHeight="1" thickTop="1" x14ac:dyDescent="0.2">
      <c r="A388" s="216" t="s">
        <v>1974</v>
      </c>
      <c r="B388" s="211" t="s">
        <v>400</v>
      </c>
      <c r="C388" s="212" t="s">
        <v>507</v>
      </c>
      <c r="D388" s="211" t="s">
        <v>1522</v>
      </c>
      <c r="E388" s="213">
        <v>1048</v>
      </c>
      <c r="F388" s="210" t="s">
        <v>458</v>
      </c>
      <c r="G388" s="211" t="s">
        <v>1745</v>
      </c>
      <c r="H388" s="214">
        <v>1800</v>
      </c>
      <c r="I388" s="213">
        <f t="shared" si="5"/>
        <v>0.57999999999999996</v>
      </c>
    </row>
    <row r="389" spans="1:9" ht="14.25" customHeight="1" x14ac:dyDescent="0.2">
      <c r="A389" s="202" t="s">
        <v>1975</v>
      </c>
      <c r="B389" s="199" t="s">
        <v>401</v>
      </c>
      <c r="C389" s="197" t="s">
        <v>508</v>
      </c>
      <c r="D389" s="199" t="s">
        <v>1522</v>
      </c>
      <c r="E389" s="198">
        <v>1048</v>
      </c>
      <c r="F389" s="196" t="s">
        <v>458</v>
      </c>
      <c r="G389" s="199" t="s">
        <v>1745</v>
      </c>
      <c r="H389" s="200">
        <v>1800</v>
      </c>
      <c r="I389" s="198">
        <f t="shared" si="5"/>
        <v>0.57999999999999996</v>
      </c>
    </row>
    <row r="390" spans="1:9" ht="14.25" customHeight="1" x14ac:dyDescent="0.2">
      <c r="A390" s="202" t="s">
        <v>1976</v>
      </c>
      <c r="B390" s="199" t="s">
        <v>69</v>
      </c>
      <c r="C390" s="197" t="s">
        <v>1329</v>
      </c>
      <c r="D390" s="199" t="s">
        <v>1523</v>
      </c>
      <c r="E390" s="198">
        <v>594</v>
      </c>
      <c r="F390" s="196" t="s">
        <v>458</v>
      </c>
      <c r="G390" s="199" t="s">
        <v>471</v>
      </c>
      <c r="H390" s="200">
        <v>1800</v>
      </c>
      <c r="I390" s="198">
        <f t="shared" si="5"/>
        <v>0.33</v>
      </c>
    </row>
    <row r="391" spans="1:9" ht="14.25" customHeight="1" x14ac:dyDescent="0.2">
      <c r="A391" s="202" t="s">
        <v>1977</v>
      </c>
      <c r="B391" s="199" t="s">
        <v>402</v>
      </c>
      <c r="C391" s="197" t="s">
        <v>505</v>
      </c>
      <c r="D391" s="199" t="s">
        <v>1524</v>
      </c>
      <c r="E391" s="198">
        <v>540</v>
      </c>
      <c r="F391" s="196" t="s">
        <v>458</v>
      </c>
      <c r="G391" s="199" t="s">
        <v>471</v>
      </c>
      <c r="H391" s="200">
        <v>1800</v>
      </c>
      <c r="I391" s="198">
        <f t="shared" si="5"/>
        <v>0.3</v>
      </c>
    </row>
    <row r="392" spans="1:9" ht="14.25" customHeight="1" x14ac:dyDescent="0.2">
      <c r="A392" s="202" t="s">
        <v>2055</v>
      </c>
      <c r="B392" s="207" t="s">
        <v>2097</v>
      </c>
      <c r="C392" s="197" t="s">
        <v>1330</v>
      </c>
      <c r="D392" s="199" t="s">
        <v>1525</v>
      </c>
      <c r="E392" s="198">
        <v>1296</v>
      </c>
      <c r="F392" s="196" t="s">
        <v>1553</v>
      </c>
      <c r="G392" s="199" t="s">
        <v>1746</v>
      </c>
      <c r="H392" s="200">
        <v>200</v>
      </c>
      <c r="I392" s="198">
        <f t="shared" si="5"/>
        <v>6.48</v>
      </c>
    </row>
    <row r="393" spans="1:9" ht="14.25" customHeight="1" x14ac:dyDescent="0.2">
      <c r="A393" s="202" t="s">
        <v>2056</v>
      </c>
      <c r="B393" s="207" t="s">
        <v>2098</v>
      </c>
      <c r="C393" s="197" t="s">
        <v>1331</v>
      </c>
      <c r="D393" s="199" t="s">
        <v>1470</v>
      </c>
      <c r="E393" s="198">
        <v>432</v>
      </c>
      <c r="F393" s="196" t="s">
        <v>1553</v>
      </c>
      <c r="G393" s="199" t="s">
        <v>1747</v>
      </c>
      <c r="H393" s="200">
        <v>100</v>
      </c>
      <c r="I393" s="198">
        <f t="shared" si="5"/>
        <v>4.32</v>
      </c>
    </row>
    <row r="394" spans="1:9" ht="14.25" customHeight="1" x14ac:dyDescent="0.2">
      <c r="A394" s="202" t="s">
        <v>1978</v>
      </c>
      <c r="B394" s="199" t="s">
        <v>896</v>
      </c>
      <c r="C394" s="197" t="s">
        <v>1332</v>
      </c>
      <c r="D394" s="199" t="s">
        <v>1526</v>
      </c>
      <c r="E394" s="198">
        <v>702</v>
      </c>
      <c r="F394" s="196" t="s">
        <v>1559</v>
      </c>
      <c r="G394" s="199" t="s">
        <v>1721</v>
      </c>
      <c r="H394" s="200">
        <v>220</v>
      </c>
      <c r="I394" s="198">
        <f t="shared" si="5"/>
        <v>3.19</v>
      </c>
    </row>
    <row r="395" spans="1:9" ht="14.25" customHeight="1" x14ac:dyDescent="0.2">
      <c r="A395" s="202" t="s">
        <v>1979</v>
      </c>
      <c r="B395" s="199" t="s">
        <v>898</v>
      </c>
      <c r="C395" s="197" t="s">
        <v>1333</v>
      </c>
      <c r="D395" s="199" t="s">
        <v>1516</v>
      </c>
      <c r="E395" s="198">
        <v>302</v>
      </c>
      <c r="F395" s="196" t="s">
        <v>1553</v>
      </c>
      <c r="G395" s="199" t="s">
        <v>1580</v>
      </c>
      <c r="H395" s="200">
        <v>200</v>
      </c>
      <c r="I395" s="198">
        <f t="shared" si="5"/>
        <v>1.51</v>
      </c>
    </row>
    <row r="396" spans="1:9" ht="14.25" customHeight="1" x14ac:dyDescent="0.2">
      <c r="A396" s="224" t="s">
        <v>2116</v>
      </c>
      <c r="B396" s="158"/>
      <c r="C396" s="96"/>
      <c r="D396" s="158"/>
      <c r="E396" s="94"/>
      <c r="G396" s="158"/>
      <c r="H396" s="163"/>
    </row>
    <row r="397" spans="1:9" ht="14.25" customHeight="1" thickBot="1" x14ac:dyDescent="0.25">
      <c r="A397" s="218" t="s">
        <v>417</v>
      </c>
      <c r="B397" s="219" t="s">
        <v>418</v>
      </c>
      <c r="C397" s="219" t="s">
        <v>217</v>
      </c>
      <c r="D397" s="220" t="s">
        <v>216</v>
      </c>
      <c r="E397" s="221" t="s">
        <v>454</v>
      </c>
      <c r="F397" s="219" t="s">
        <v>241</v>
      </c>
      <c r="G397" s="219" t="s">
        <v>218</v>
      </c>
      <c r="H397" s="222" t="s">
        <v>453</v>
      </c>
      <c r="I397" s="223" t="s">
        <v>2099</v>
      </c>
    </row>
    <row r="398" spans="1:9" ht="14.25" customHeight="1" thickTop="1" x14ac:dyDescent="0.2">
      <c r="A398" s="216" t="s">
        <v>1980</v>
      </c>
      <c r="B398" s="211" t="s">
        <v>900</v>
      </c>
      <c r="C398" s="212" t="s">
        <v>1334</v>
      </c>
      <c r="D398" s="211" t="s">
        <v>1527</v>
      </c>
      <c r="E398" s="213">
        <v>454</v>
      </c>
      <c r="F398" s="210" t="s">
        <v>458</v>
      </c>
      <c r="G398" s="211" t="s">
        <v>471</v>
      </c>
      <c r="H398" s="214">
        <v>1800</v>
      </c>
      <c r="I398" s="213">
        <f t="shared" si="5"/>
        <v>0.25</v>
      </c>
    </row>
    <row r="399" spans="1:9" ht="14.25" customHeight="1" x14ac:dyDescent="0.2">
      <c r="A399" s="202" t="s">
        <v>1981</v>
      </c>
      <c r="B399" s="199" t="s">
        <v>70</v>
      </c>
      <c r="C399" s="197" t="s">
        <v>1335</v>
      </c>
      <c r="D399" s="199" t="s">
        <v>1527</v>
      </c>
      <c r="E399" s="198">
        <v>454</v>
      </c>
      <c r="F399" s="196" t="s">
        <v>458</v>
      </c>
      <c r="G399" s="199" t="s">
        <v>471</v>
      </c>
      <c r="H399" s="200">
        <v>1800</v>
      </c>
      <c r="I399" s="198">
        <f t="shared" si="5"/>
        <v>0.25</v>
      </c>
    </row>
    <row r="400" spans="1:9" ht="14.25" customHeight="1" x14ac:dyDescent="0.2">
      <c r="A400" s="202" t="s">
        <v>1982</v>
      </c>
      <c r="B400" s="199" t="s">
        <v>903</v>
      </c>
      <c r="C400" s="197" t="s">
        <v>1336</v>
      </c>
      <c r="D400" s="199" t="s">
        <v>1528</v>
      </c>
      <c r="E400" s="198">
        <v>486</v>
      </c>
      <c r="F400" s="196" t="s">
        <v>458</v>
      </c>
      <c r="G400" s="199" t="s">
        <v>457</v>
      </c>
      <c r="H400" s="200">
        <v>500</v>
      </c>
      <c r="I400" s="198">
        <f t="shared" si="5"/>
        <v>0.97</v>
      </c>
    </row>
    <row r="401" spans="1:9" ht="14.25" customHeight="1" x14ac:dyDescent="0.2">
      <c r="A401" s="202" t="s">
        <v>1983</v>
      </c>
      <c r="B401" s="199" t="s">
        <v>905</v>
      </c>
      <c r="C401" s="197" t="s">
        <v>1337</v>
      </c>
      <c r="D401" s="199" t="s">
        <v>1529</v>
      </c>
      <c r="E401" s="198">
        <v>432</v>
      </c>
      <c r="F401" s="196" t="s">
        <v>458</v>
      </c>
      <c r="G401" s="199" t="s">
        <v>471</v>
      </c>
      <c r="H401" s="200">
        <v>1800</v>
      </c>
      <c r="I401" s="198">
        <f t="shared" si="5"/>
        <v>0.24</v>
      </c>
    </row>
    <row r="402" spans="1:9" ht="14.25" customHeight="1" x14ac:dyDescent="0.2">
      <c r="A402" s="202" t="s">
        <v>1984</v>
      </c>
      <c r="B402" s="199" t="s">
        <v>907</v>
      </c>
      <c r="C402" s="197" t="s">
        <v>1338</v>
      </c>
      <c r="D402" s="199" t="s">
        <v>1530</v>
      </c>
      <c r="E402" s="198">
        <v>594</v>
      </c>
      <c r="F402" s="196" t="s">
        <v>458</v>
      </c>
      <c r="G402" s="199" t="s">
        <v>471</v>
      </c>
      <c r="H402" s="200">
        <v>1800</v>
      </c>
      <c r="I402" s="198">
        <f t="shared" si="5"/>
        <v>0.33</v>
      </c>
    </row>
    <row r="403" spans="1:9" ht="14.25" customHeight="1" x14ac:dyDescent="0.2">
      <c r="A403" s="205" t="s">
        <v>1985</v>
      </c>
      <c r="B403" s="198" t="s">
        <v>909</v>
      </c>
      <c r="C403" s="197" t="s">
        <v>1339</v>
      </c>
      <c r="D403" s="199" t="s">
        <v>1531</v>
      </c>
      <c r="E403" s="198">
        <v>810</v>
      </c>
      <c r="F403" s="196" t="s">
        <v>458</v>
      </c>
      <c r="G403" s="198" t="s">
        <v>471</v>
      </c>
      <c r="H403" s="200">
        <v>2162</v>
      </c>
      <c r="I403" s="198">
        <f t="shared" si="5"/>
        <v>0.37</v>
      </c>
    </row>
    <row r="404" spans="1:9" ht="14.25" customHeight="1" x14ac:dyDescent="0.2">
      <c r="A404" s="202" t="s">
        <v>1986</v>
      </c>
      <c r="B404" s="199" t="s">
        <v>71</v>
      </c>
      <c r="C404" s="197" t="s">
        <v>1340</v>
      </c>
      <c r="D404" s="199" t="s">
        <v>1532</v>
      </c>
      <c r="E404" s="198">
        <v>113</v>
      </c>
      <c r="F404" s="196" t="s">
        <v>1553</v>
      </c>
      <c r="G404" s="199" t="s">
        <v>463</v>
      </c>
      <c r="H404" s="200">
        <v>1000</v>
      </c>
      <c r="I404" s="198">
        <f t="shared" si="5"/>
        <v>0.11</v>
      </c>
    </row>
    <row r="405" spans="1:9" ht="14.25" customHeight="1" x14ac:dyDescent="0.2">
      <c r="A405" s="202" t="s">
        <v>1987</v>
      </c>
      <c r="B405" s="199" t="s">
        <v>403</v>
      </c>
      <c r="C405" s="197" t="s">
        <v>1341</v>
      </c>
      <c r="D405" s="199" t="s">
        <v>1533</v>
      </c>
      <c r="E405" s="198">
        <v>464</v>
      </c>
      <c r="F405" s="196" t="s">
        <v>458</v>
      </c>
      <c r="G405" s="199" t="s">
        <v>471</v>
      </c>
      <c r="H405" s="200">
        <v>1800</v>
      </c>
      <c r="I405" s="198">
        <f t="shared" si="5"/>
        <v>0.25</v>
      </c>
    </row>
    <row r="406" spans="1:9" ht="14.25" customHeight="1" x14ac:dyDescent="0.2">
      <c r="A406" s="202" t="s">
        <v>1988</v>
      </c>
      <c r="B406" s="198" t="s">
        <v>913</v>
      </c>
      <c r="C406" s="198" t="s">
        <v>1342</v>
      </c>
      <c r="D406" s="198" t="s">
        <v>1534</v>
      </c>
      <c r="E406" s="198">
        <v>929</v>
      </c>
      <c r="F406" s="196" t="s">
        <v>458</v>
      </c>
      <c r="G406" s="198" t="s">
        <v>1748</v>
      </c>
      <c r="H406" s="198">
        <v>500</v>
      </c>
      <c r="I406" s="198">
        <f t="shared" si="5"/>
        <v>1.85</v>
      </c>
    </row>
    <row r="407" spans="1:9" ht="14.25" customHeight="1" x14ac:dyDescent="0.2">
      <c r="A407" s="202" t="s">
        <v>1989</v>
      </c>
      <c r="B407" s="198" t="s">
        <v>915</v>
      </c>
      <c r="C407" s="208" t="s">
        <v>1343</v>
      </c>
      <c r="D407" s="198" t="s">
        <v>1535</v>
      </c>
      <c r="E407" s="198">
        <v>594</v>
      </c>
      <c r="F407" s="196" t="s">
        <v>458</v>
      </c>
      <c r="G407" s="198" t="s">
        <v>1749</v>
      </c>
      <c r="H407" s="198">
        <v>1800</v>
      </c>
      <c r="I407" s="198">
        <f t="shared" si="5"/>
        <v>0.33</v>
      </c>
    </row>
    <row r="408" spans="1:9" ht="14.25" customHeight="1" x14ac:dyDescent="0.2">
      <c r="A408" s="202" t="s">
        <v>1990</v>
      </c>
      <c r="B408" s="198" t="s">
        <v>915</v>
      </c>
      <c r="C408" s="198" t="s">
        <v>1344</v>
      </c>
      <c r="D408" s="198" t="s">
        <v>1535</v>
      </c>
      <c r="E408" s="198">
        <v>864</v>
      </c>
      <c r="F408" s="196" t="s">
        <v>458</v>
      </c>
      <c r="G408" s="198" t="s">
        <v>1750</v>
      </c>
      <c r="H408" s="198">
        <v>1000</v>
      </c>
      <c r="I408" s="198">
        <f t="shared" si="5"/>
        <v>0.86</v>
      </c>
    </row>
    <row r="409" spans="1:9" ht="14.25" customHeight="1" x14ac:dyDescent="0.2">
      <c r="A409" s="202" t="s">
        <v>1991</v>
      </c>
      <c r="B409" s="198" t="s">
        <v>917</v>
      </c>
      <c r="C409" s="208" t="s">
        <v>1345</v>
      </c>
      <c r="D409" s="198" t="s">
        <v>1536</v>
      </c>
      <c r="E409" s="198">
        <v>486</v>
      </c>
      <c r="F409" s="196" t="s">
        <v>458</v>
      </c>
      <c r="G409" s="198" t="s">
        <v>1748</v>
      </c>
      <c r="H409" s="198">
        <v>500</v>
      </c>
      <c r="I409" s="198">
        <f t="shared" si="5"/>
        <v>0.97</v>
      </c>
    </row>
    <row r="410" spans="1:9" ht="14.25" customHeight="1" x14ac:dyDescent="0.2">
      <c r="A410" s="202" t="s">
        <v>1992</v>
      </c>
      <c r="B410" s="198" t="s">
        <v>917</v>
      </c>
      <c r="C410" s="208" t="s">
        <v>1346</v>
      </c>
      <c r="D410" s="198" t="s">
        <v>1536</v>
      </c>
      <c r="E410" s="198">
        <v>486</v>
      </c>
      <c r="F410" s="196" t="s">
        <v>458</v>
      </c>
      <c r="G410" s="198" t="s">
        <v>1748</v>
      </c>
      <c r="H410" s="198">
        <v>500</v>
      </c>
      <c r="I410" s="198">
        <f t="shared" si="5"/>
        <v>0.97</v>
      </c>
    </row>
    <row r="411" spans="1:9" ht="14.25" customHeight="1" x14ac:dyDescent="0.2">
      <c r="A411" s="202" t="s">
        <v>1993</v>
      </c>
      <c r="B411" s="199" t="s">
        <v>918</v>
      </c>
      <c r="C411" s="197" t="s">
        <v>1347</v>
      </c>
      <c r="D411" s="199" t="s">
        <v>1533</v>
      </c>
      <c r="E411" s="198">
        <v>324</v>
      </c>
      <c r="F411" s="196" t="s">
        <v>458</v>
      </c>
      <c r="G411" s="199" t="s">
        <v>1751</v>
      </c>
      <c r="H411" s="200">
        <v>360</v>
      </c>
      <c r="I411" s="198">
        <f t="shared" si="5"/>
        <v>0.9</v>
      </c>
    </row>
    <row r="412" spans="1:9" ht="14.25" customHeight="1" x14ac:dyDescent="0.2">
      <c r="A412" s="202" t="s">
        <v>1994</v>
      </c>
      <c r="B412" s="199" t="s">
        <v>509</v>
      </c>
      <c r="C412" s="197" t="s">
        <v>1348</v>
      </c>
      <c r="D412" s="199" t="s">
        <v>1533</v>
      </c>
      <c r="E412" s="198">
        <v>972</v>
      </c>
      <c r="F412" s="196" t="s">
        <v>458</v>
      </c>
      <c r="G412" s="199" t="s">
        <v>471</v>
      </c>
      <c r="H412" s="200">
        <v>1800</v>
      </c>
      <c r="I412" s="198">
        <f t="shared" si="5"/>
        <v>0.54</v>
      </c>
    </row>
    <row r="413" spans="1:9" ht="14.25" customHeight="1" x14ac:dyDescent="0.2">
      <c r="A413" s="202" t="s">
        <v>1995</v>
      </c>
      <c r="B413" s="199" t="s">
        <v>921</v>
      </c>
      <c r="C413" s="197" t="s">
        <v>1349</v>
      </c>
      <c r="D413" s="199" t="s">
        <v>1537</v>
      </c>
      <c r="E413" s="198">
        <v>1782</v>
      </c>
      <c r="F413" s="196" t="s">
        <v>1553</v>
      </c>
      <c r="G413" s="199" t="s">
        <v>463</v>
      </c>
      <c r="H413" s="200">
        <v>1000</v>
      </c>
      <c r="I413" s="198">
        <f t="shared" si="5"/>
        <v>1.78</v>
      </c>
    </row>
    <row r="414" spans="1:9" ht="14.25" customHeight="1" x14ac:dyDescent="0.2">
      <c r="A414" s="202" t="s">
        <v>1996</v>
      </c>
      <c r="B414" s="199" t="s">
        <v>73</v>
      </c>
      <c r="C414" s="197" t="s">
        <v>1350</v>
      </c>
      <c r="D414" s="199" t="s">
        <v>1537</v>
      </c>
      <c r="E414" s="198">
        <v>1706</v>
      </c>
      <c r="F414" s="196" t="s">
        <v>1553</v>
      </c>
      <c r="G414" s="199" t="s">
        <v>463</v>
      </c>
      <c r="H414" s="200">
        <v>1000</v>
      </c>
      <c r="I414" s="198">
        <f t="shared" si="5"/>
        <v>1.7</v>
      </c>
    </row>
    <row r="415" spans="1:9" ht="14.25" customHeight="1" x14ac:dyDescent="0.2">
      <c r="A415" s="202" t="s">
        <v>1997</v>
      </c>
      <c r="B415" s="199" t="s">
        <v>74</v>
      </c>
      <c r="C415" s="197" t="s">
        <v>1351</v>
      </c>
      <c r="D415" s="199" t="s">
        <v>1528</v>
      </c>
      <c r="E415" s="198">
        <v>286</v>
      </c>
      <c r="F415" s="196" t="s">
        <v>458</v>
      </c>
      <c r="G415" s="199" t="s">
        <v>1752</v>
      </c>
      <c r="H415" s="200">
        <v>145</v>
      </c>
      <c r="I415" s="198">
        <f t="shared" si="5"/>
        <v>1.97</v>
      </c>
    </row>
    <row r="416" spans="1:9" ht="14.25" customHeight="1" x14ac:dyDescent="0.2">
      <c r="A416" s="202" t="s">
        <v>1998</v>
      </c>
      <c r="B416" s="199" t="s">
        <v>404</v>
      </c>
      <c r="C416" s="197" t="s">
        <v>1352</v>
      </c>
      <c r="D416" s="199" t="s">
        <v>1538</v>
      </c>
      <c r="E416" s="198">
        <v>1080</v>
      </c>
      <c r="F416" s="196" t="s">
        <v>452</v>
      </c>
      <c r="G416" s="199" t="s">
        <v>1753</v>
      </c>
      <c r="H416" s="200">
        <v>3000</v>
      </c>
      <c r="I416" s="198">
        <f t="shared" si="5"/>
        <v>0.36</v>
      </c>
    </row>
    <row r="417" spans="1:9" ht="14.25" customHeight="1" x14ac:dyDescent="0.2">
      <c r="A417" s="202" t="s">
        <v>1999</v>
      </c>
      <c r="B417" s="199" t="s">
        <v>405</v>
      </c>
      <c r="C417" s="197" t="s">
        <v>1353</v>
      </c>
      <c r="D417" s="199" t="s">
        <v>1539</v>
      </c>
      <c r="E417" s="198">
        <v>378</v>
      </c>
      <c r="F417" s="196" t="s">
        <v>458</v>
      </c>
      <c r="G417" s="199" t="s">
        <v>1754</v>
      </c>
      <c r="H417" s="200">
        <v>1070</v>
      </c>
      <c r="I417" s="198">
        <f t="shared" si="5"/>
        <v>0.35</v>
      </c>
    </row>
    <row r="418" spans="1:9" ht="14.25" customHeight="1" x14ac:dyDescent="0.2">
      <c r="A418" s="202" t="s">
        <v>2000</v>
      </c>
      <c r="B418" s="199" t="s">
        <v>406</v>
      </c>
      <c r="C418" s="197" t="s">
        <v>1354</v>
      </c>
      <c r="D418" s="199" t="s">
        <v>1538</v>
      </c>
      <c r="E418" s="198">
        <v>470</v>
      </c>
      <c r="F418" s="196" t="s">
        <v>458</v>
      </c>
      <c r="G418" s="199" t="s">
        <v>1755</v>
      </c>
      <c r="H418" s="200">
        <v>490</v>
      </c>
      <c r="I418" s="198">
        <f t="shared" si="5"/>
        <v>0.95</v>
      </c>
    </row>
    <row r="419" spans="1:9" ht="14.25" customHeight="1" x14ac:dyDescent="0.2">
      <c r="A419" s="202" t="s">
        <v>2001</v>
      </c>
      <c r="B419" s="199" t="s">
        <v>75</v>
      </c>
      <c r="C419" s="197" t="s">
        <v>1355</v>
      </c>
      <c r="D419" s="199" t="s">
        <v>1537</v>
      </c>
      <c r="E419" s="198">
        <v>432</v>
      </c>
      <c r="F419" s="196" t="s">
        <v>458</v>
      </c>
      <c r="G419" s="199" t="s">
        <v>1599</v>
      </c>
      <c r="H419" s="200">
        <v>1000</v>
      </c>
      <c r="I419" s="198">
        <f t="shared" si="5"/>
        <v>0.43</v>
      </c>
    </row>
    <row r="420" spans="1:9" ht="14.25" customHeight="1" x14ac:dyDescent="0.2">
      <c r="A420" s="202" t="s">
        <v>2002</v>
      </c>
      <c r="B420" s="199" t="s">
        <v>481</v>
      </c>
      <c r="C420" s="197" t="s">
        <v>1356</v>
      </c>
      <c r="D420" s="199" t="s">
        <v>1537</v>
      </c>
      <c r="E420" s="198">
        <v>572</v>
      </c>
      <c r="F420" s="196" t="s">
        <v>458</v>
      </c>
      <c r="G420" s="199" t="s">
        <v>1599</v>
      </c>
      <c r="H420" s="200">
        <v>1000</v>
      </c>
      <c r="I420" s="198">
        <f t="shared" si="5"/>
        <v>0.56999999999999995</v>
      </c>
    </row>
    <row r="421" spans="1:9" ht="14.25" customHeight="1" x14ac:dyDescent="0.2">
      <c r="A421" s="202" t="s">
        <v>2003</v>
      </c>
      <c r="B421" s="199" t="s">
        <v>931</v>
      </c>
      <c r="C421" s="197" t="s">
        <v>1357</v>
      </c>
      <c r="D421" s="199" t="s">
        <v>1537</v>
      </c>
      <c r="E421" s="198">
        <v>313</v>
      </c>
      <c r="F421" s="196" t="s">
        <v>458</v>
      </c>
      <c r="G421" s="199" t="s">
        <v>1599</v>
      </c>
      <c r="H421" s="200">
        <v>1000</v>
      </c>
      <c r="I421" s="198">
        <f t="shared" si="5"/>
        <v>0.31</v>
      </c>
    </row>
    <row r="422" spans="1:9" ht="14.25" customHeight="1" x14ac:dyDescent="0.2">
      <c r="A422" s="202" t="s">
        <v>2004</v>
      </c>
      <c r="B422" s="199" t="s">
        <v>407</v>
      </c>
      <c r="C422" s="197" t="s">
        <v>1358</v>
      </c>
      <c r="D422" s="199" t="s">
        <v>1540</v>
      </c>
      <c r="E422" s="198">
        <v>378</v>
      </c>
      <c r="F422" s="196" t="s">
        <v>458</v>
      </c>
      <c r="G422" s="199" t="s">
        <v>463</v>
      </c>
      <c r="H422" s="200">
        <v>1000</v>
      </c>
      <c r="I422" s="198">
        <f t="shared" si="5"/>
        <v>0.37</v>
      </c>
    </row>
    <row r="423" spans="1:9" ht="14.25" customHeight="1" x14ac:dyDescent="0.2">
      <c r="A423" s="202" t="s">
        <v>2005</v>
      </c>
      <c r="B423" s="199" t="s">
        <v>494</v>
      </c>
      <c r="C423" s="197" t="s">
        <v>1359</v>
      </c>
      <c r="D423" s="199" t="s">
        <v>1541</v>
      </c>
      <c r="E423" s="198">
        <v>216</v>
      </c>
      <c r="F423" s="196" t="s">
        <v>1553</v>
      </c>
      <c r="G423" s="199" t="s">
        <v>463</v>
      </c>
      <c r="H423" s="200">
        <v>1000</v>
      </c>
      <c r="I423" s="198">
        <f t="shared" si="5"/>
        <v>0.21</v>
      </c>
    </row>
    <row r="424" spans="1:9" ht="14.25" customHeight="1" x14ac:dyDescent="0.2">
      <c r="A424" s="202" t="s">
        <v>2006</v>
      </c>
      <c r="B424" s="199" t="s">
        <v>408</v>
      </c>
      <c r="C424" s="197" t="s">
        <v>1360</v>
      </c>
      <c r="D424" s="199" t="s">
        <v>1542</v>
      </c>
      <c r="E424" s="198">
        <v>270</v>
      </c>
      <c r="F424" s="196" t="s">
        <v>1553</v>
      </c>
      <c r="G424" s="199" t="s">
        <v>463</v>
      </c>
      <c r="H424" s="200">
        <v>1000</v>
      </c>
      <c r="I424" s="198">
        <f t="shared" si="5"/>
        <v>0.27</v>
      </c>
    </row>
    <row r="425" spans="1:9" ht="14.25" customHeight="1" x14ac:dyDescent="0.2">
      <c r="A425" s="202" t="s">
        <v>2007</v>
      </c>
      <c r="B425" s="199" t="s">
        <v>935</v>
      </c>
      <c r="C425" s="197" t="s">
        <v>1361</v>
      </c>
      <c r="D425" s="199" t="s">
        <v>1543</v>
      </c>
      <c r="E425" s="198">
        <v>756</v>
      </c>
      <c r="F425" s="196" t="s">
        <v>1553</v>
      </c>
      <c r="G425" s="199" t="s">
        <v>463</v>
      </c>
      <c r="H425" s="200">
        <v>1000</v>
      </c>
      <c r="I425" s="198">
        <f t="shared" ref="I425:I452" si="7">ROUNDDOWN(E425/H425,2)</f>
        <v>0.75</v>
      </c>
    </row>
    <row r="426" spans="1:9" ht="14.25" customHeight="1" x14ac:dyDescent="0.2">
      <c r="A426" s="202" t="s">
        <v>2008</v>
      </c>
      <c r="B426" s="199" t="s">
        <v>479</v>
      </c>
      <c r="C426" s="197" t="s">
        <v>1362</v>
      </c>
      <c r="D426" s="199" t="s">
        <v>1544</v>
      </c>
      <c r="E426" s="198">
        <v>333</v>
      </c>
      <c r="F426" s="196" t="s">
        <v>1553</v>
      </c>
      <c r="G426" s="199" t="s">
        <v>1595</v>
      </c>
      <c r="H426" s="200">
        <v>300</v>
      </c>
      <c r="I426" s="198">
        <f t="shared" si="7"/>
        <v>1.1100000000000001</v>
      </c>
    </row>
    <row r="427" spans="1:9" ht="14.25" customHeight="1" x14ac:dyDescent="0.2">
      <c r="A427" s="202" t="s">
        <v>2009</v>
      </c>
      <c r="B427" s="199" t="s">
        <v>409</v>
      </c>
      <c r="C427" s="197" t="s">
        <v>1363</v>
      </c>
      <c r="D427" s="199" t="s">
        <v>1544</v>
      </c>
      <c r="E427" s="198">
        <v>1574</v>
      </c>
      <c r="F427" s="196" t="s">
        <v>452</v>
      </c>
      <c r="G427" s="199" t="s">
        <v>1738</v>
      </c>
      <c r="H427" s="200">
        <v>400</v>
      </c>
      <c r="I427" s="198">
        <f t="shared" si="7"/>
        <v>3.93</v>
      </c>
    </row>
    <row r="428" spans="1:9" ht="14.25" customHeight="1" x14ac:dyDescent="0.2">
      <c r="A428" s="202" t="s">
        <v>2010</v>
      </c>
      <c r="B428" s="199" t="s">
        <v>410</v>
      </c>
      <c r="C428" s="197" t="s">
        <v>1364</v>
      </c>
      <c r="D428" s="199" t="s">
        <v>1425</v>
      </c>
      <c r="E428" s="198">
        <v>886</v>
      </c>
      <c r="F428" s="196" t="s">
        <v>458</v>
      </c>
      <c r="G428" s="199" t="s">
        <v>1756</v>
      </c>
      <c r="H428" s="200">
        <v>210</v>
      </c>
      <c r="I428" s="198">
        <f t="shared" si="7"/>
        <v>4.21</v>
      </c>
    </row>
    <row r="429" spans="1:9" ht="14.25" customHeight="1" x14ac:dyDescent="0.2">
      <c r="A429" s="202" t="s">
        <v>2011</v>
      </c>
      <c r="B429" s="199" t="s">
        <v>411</v>
      </c>
      <c r="C429" s="197" t="s">
        <v>1365</v>
      </c>
      <c r="D429" s="199" t="s">
        <v>1425</v>
      </c>
      <c r="E429" s="198">
        <v>1976</v>
      </c>
      <c r="F429" s="196" t="s">
        <v>458</v>
      </c>
      <c r="G429" s="199" t="s">
        <v>1757</v>
      </c>
      <c r="H429" s="200">
        <v>420</v>
      </c>
      <c r="I429" s="198">
        <f t="shared" si="7"/>
        <v>4.7</v>
      </c>
    </row>
    <row r="430" spans="1:9" ht="14.25" customHeight="1" x14ac:dyDescent="0.2">
      <c r="A430" s="202" t="s">
        <v>2012</v>
      </c>
      <c r="B430" s="199" t="s">
        <v>940</v>
      </c>
      <c r="C430" s="197" t="s">
        <v>1366</v>
      </c>
      <c r="D430" s="199" t="s">
        <v>1425</v>
      </c>
      <c r="E430" s="198">
        <v>864</v>
      </c>
      <c r="F430" s="196" t="s">
        <v>458</v>
      </c>
      <c r="G430" s="199" t="s">
        <v>1595</v>
      </c>
      <c r="H430" s="200">
        <v>300</v>
      </c>
      <c r="I430" s="198">
        <f t="shared" si="7"/>
        <v>2.88</v>
      </c>
    </row>
    <row r="431" spans="1:9" ht="14.25" customHeight="1" x14ac:dyDescent="0.2">
      <c r="A431" s="202" t="s">
        <v>2013</v>
      </c>
      <c r="B431" s="198" t="s">
        <v>941</v>
      </c>
      <c r="C431" s="197" t="s">
        <v>1367</v>
      </c>
      <c r="D431" s="199" t="s">
        <v>1544</v>
      </c>
      <c r="E431" s="198">
        <v>324</v>
      </c>
      <c r="F431" s="196" t="s">
        <v>1553</v>
      </c>
      <c r="G431" s="198" t="s">
        <v>1758</v>
      </c>
      <c r="H431" s="200">
        <v>300</v>
      </c>
      <c r="I431" s="198">
        <f t="shared" si="7"/>
        <v>1.08</v>
      </c>
    </row>
    <row r="432" spans="1:9" ht="14.25" customHeight="1" x14ac:dyDescent="0.2">
      <c r="A432" s="202" t="s">
        <v>2014</v>
      </c>
      <c r="B432" s="199" t="s">
        <v>412</v>
      </c>
      <c r="C432" s="197" t="s">
        <v>1368</v>
      </c>
      <c r="D432" s="199" t="s">
        <v>1544</v>
      </c>
      <c r="E432" s="198">
        <v>378</v>
      </c>
      <c r="F432" s="196" t="s">
        <v>1553</v>
      </c>
      <c r="G432" s="199" t="s">
        <v>1595</v>
      </c>
      <c r="H432" s="200">
        <v>300</v>
      </c>
      <c r="I432" s="198">
        <f t="shared" si="7"/>
        <v>1.26</v>
      </c>
    </row>
    <row r="433" spans="1:9" ht="14.25" customHeight="1" x14ac:dyDescent="0.2">
      <c r="A433" s="202" t="s">
        <v>2015</v>
      </c>
      <c r="B433" s="198" t="s">
        <v>944</v>
      </c>
      <c r="C433" s="197" t="s">
        <v>1369</v>
      </c>
      <c r="D433" s="199" t="s">
        <v>1545</v>
      </c>
      <c r="E433" s="198">
        <v>648</v>
      </c>
      <c r="F433" s="196" t="s">
        <v>458</v>
      </c>
      <c r="G433" s="199" t="s">
        <v>463</v>
      </c>
      <c r="H433" s="200">
        <v>1000</v>
      </c>
      <c r="I433" s="198">
        <f t="shared" si="7"/>
        <v>0.64</v>
      </c>
    </row>
    <row r="434" spans="1:9" ht="14.25" customHeight="1" x14ac:dyDescent="0.2">
      <c r="A434" s="202" t="s">
        <v>2016</v>
      </c>
      <c r="B434" s="198" t="s">
        <v>945</v>
      </c>
      <c r="C434" s="197" t="s">
        <v>1370</v>
      </c>
      <c r="D434" s="199" t="s">
        <v>1545</v>
      </c>
      <c r="E434" s="198">
        <v>756</v>
      </c>
      <c r="F434" s="196" t="s">
        <v>458</v>
      </c>
      <c r="G434" s="199" t="s">
        <v>463</v>
      </c>
      <c r="H434" s="200">
        <v>1000</v>
      </c>
      <c r="I434" s="198">
        <f t="shared" si="7"/>
        <v>0.75</v>
      </c>
    </row>
    <row r="435" spans="1:9" ht="14.25" customHeight="1" x14ac:dyDescent="0.2">
      <c r="A435" s="202" t="s">
        <v>2017</v>
      </c>
      <c r="B435" s="198" t="s">
        <v>946</v>
      </c>
      <c r="C435" s="197" t="s">
        <v>1371</v>
      </c>
      <c r="D435" s="199" t="s">
        <v>1544</v>
      </c>
      <c r="E435" s="198">
        <v>486</v>
      </c>
      <c r="F435" s="196" t="s">
        <v>458</v>
      </c>
      <c r="G435" s="198" t="s">
        <v>1759</v>
      </c>
      <c r="H435" s="200">
        <v>300</v>
      </c>
      <c r="I435" s="198">
        <f t="shared" si="7"/>
        <v>1.62</v>
      </c>
    </row>
    <row r="436" spans="1:9" ht="14.25" customHeight="1" x14ac:dyDescent="0.2">
      <c r="A436" s="202" t="s">
        <v>2018</v>
      </c>
      <c r="B436" s="198" t="s">
        <v>947</v>
      </c>
      <c r="C436" s="197" t="s">
        <v>1372</v>
      </c>
      <c r="D436" s="199" t="s">
        <v>1543</v>
      </c>
      <c r="E436" s="198">
        <v>140</v>
      </c>
      <c r="F436" s="196" t="s">
        <v>458</v>
      </c>
      <c r="G436" s="198" t="s">
        <v>1760</v>
      </c>
      <c r="H436" s="200">
        <v>43</v>
      </c>
      <c r="I436" s="198">
        <f t="shared" si="7"/>
        <v>3.25</v>
      </c>
    </row>
    <row r="437" spans="1:9" ht="14.25" customHeight="1" x14ac:dyDescent="0.2">
      <c r="A437" s="202" t="s">
        <v>2019</v>
      </c>
      <c r="B437" s="199" t="s">
        <v>949</v>
      </c>
      <c r="C437" s="197" t="s">
        <v>1373</v>
      </c>
      <c r="D437" s="199" t="s">
        <v>1546</v>
      </c>
      <c r="E437" s="198">
        <v>216</v>
      </c>
      <c r="F437" s="196" t="s">
        <v>1553</v>
      </c>
      <c r="G437" s="199" t="s">
        <v>464</v>
      </c>
      <c r="H437" s="200">
        <v>100</v>
      </c>
      <c r="I437" s="198">
        <f t="shared" si="7"/>
        <v>2.16</v>
      </c>
    </row>
    <row r="438" spans="1:9" ht="14.25" customHeight="1" x14ac:dyDescent="0.2">
      <c r="A438" s="202" t="s">
        <v>2020</v>
      </c>
      <c r="B438" s="199" t="s">
        <v>492</v>
      </c>
      <c r="C438" s="197" t="s">
        <v>1374</v>
      </c>
      <c r="D438" s="199" t="s">
        <v>1541</v>
      </c>
      <c r="E438" s="198">
        <v>648</v>
      </c>
      <c r="F438" s="196" t="s">
        <v>458</v>
      </c>
      <c r="G438" s="199" t="s">
        <v>471</v>
      </c>
      <c r="H438" s="200">
        <v>1800</v>
      </c>
      <c r="I438" s="198">
        <f t="shared" si="7"/>
        <v>0.36</v>
      </c>
    </row>
    <row r="439" spans="1:9" ht="14.25" customHeight="1" x14ac:dyDescent="0.2">
      <c r="A439" s="202" t="s">
        <v>2021</v>
      </c>
      <c r="B439" s="199" t="s">
        <v>493</v>
      </c>
      <c r="C439" s="197" t="s">
        <v>1375</v>
      </c>
      <c r="D439" s="199" t="s">
        <v>1537</v>
      </c>
      <c r="E439" s="198">
        <v>1872</v>
      </c>
      <c r="F439" s="196" t="s">
        <v>1553</v>
      </c>
      <c r="G439" s="199" t="s">
        <v>463</v>
      </c>
      <c r="H439" s="200">
        <v>1000</v>
      </c>
      <c r="I439" s="198">
        <f t="shared" si="7"/>
        <v>1.87</v>
      </c>
    </row>
    <row r="440" spans="1:9" ht="14.25" customHeight="1" x14ac:dyDescent="0.2">
      <c r="A440" s="202" t="s">
        <v>2022</v>
      </c>
      <c r="B440" s="199" t="s">
        <v>953</v>
      </c>
      <c r="C440" s="197" t="s">
        <v>1376</v>
      </c>
      <c r="D440" s="199" t="s">
        <v>1470</v>
      </c>
      <c r="E440" s="198">
        <v>378</v>
      </c>
      <c r="F440" s="196" t="s">
        <v>452</v>
      </c>
      <c r="G440" s="199" t="s">
        <v>1761</v>
      </c>
      <c r="H440" s="200">
        <v>840</v>
      </c>
      <c r="I440" s="198">
        <f t="shared" si="7"/>
        <v>0.45</v>
      </c>
    </row>
    <row r="441" spans="1:9" ht="14.25" customHeight="1" x14ac:dyDescent="0.2">
      <c r="A441" s="202" t="s">
        <v>2023</v>
      </c>
      <c r="B441" s="198" t="s">
        <v>955</v>
      </c>
      <c r="C441" s="197" t="s">
        <v>1377</v>
      </c>
      <c r="D441" s="199" t="s">
        <v>1541</v>
      </c>
      <c r="E441" s="198">
        <v>3240</v>
      </c>
      <c r="F441" s="196" t="s">
        <v>1569</v>
      </c>
      <c r="G441" s="198" t="s">
        <v>1762</v>
      </c>
      <c r="H441" s="200">
        <v>10000</v>
      </c>
      <c r="I441" s="198">
        <f t="shared" si="7"/>
        <v>0.32</v>
      </c>
    </row>
    <row r="442" spans="1:9" ht="14.25" customHeight="1" x14ac:dyDescent="0.2">
      <c r="A442" s="202" t="s">
        <v>957</v>
      </c>
      <c r="B442" s="198" t="s">
        <v>958</v>
      </c>
      <c r="C442" s="197" t="s">
        <v>1378</v>
      </c>
      <c r="D442" s="199" t="s">
        <v>1425</v>
      </c>
      <c r="E442" s="198">
        <v>1382</v>
      </c>
      <c r="F442" s="196" t="s">
        <v>452</v>
      </c>
      <c r="G442" s="199" t="s">
        <v>1738</v>
      </c>
      <c r="H442" s="200">
        <v>400</v>
      </c>
      <c r="I442" s="198">
        <f t="shared" si="7"/>
        <v>3.45</v>
      </c>
    </row>
    <row r="443" spans="1:9" ht="14.25" customHeight="1" x14ac:dyDescent="0.2">
      <c r="A443" s="224" t="s">
        <v>2117</v>
      </c>
      <c r="C443" s="96"/>
      <c r="D443" s="158"/>
      <c r="E443" s="94"/>
      <c r="G443" s="158"/>
      <c r="H443" s="163"/>
    </row>
    <row r="444" spans="1:9" ht="14.25" customHeight="1" thickBot="1" x14ac:dyDescent="0.25">
      <c r="A444" s="218" t="s">
        <v>417</v>
      </c>
      <c r="B444" s="219" t="s">
        <v>418</v>
      </c>
      <c r="C444" s="219" t="s">
        <v>217</v>
      </c>
      <c r="D444" s="220" t="s">
        <v>216</v>
      </c>
      <c r="E444" s="221" t="s">
        <v>454</v>
      </c>
      <c r="F444" s="219" t="s">
        <v>241</v>
      </c>
      <c r="G444" s="219" t="s">
        <v>218</v>
      </c>
      <c r="H444" s="222" t="s">
        <v>453</v>
      </c>
      <c r="I444" s="223" t="s">
        <v>2099</v>
      </c>
    </row>
    <row r="445" spans="1:9" ht="14.25" customHeight="1" thickTop="1" x14ac:dyDescent="0.2">
      <c r="A445" s="217" t="s">
        <v>2024</v>
      </c>
      <c r="B445" s="211" t="s">
        <v>480</v>
      </c>
      <c r="C445" s="212" t="s">
        <v>1379</v>
      </c>
      <c r="D445" s="211" t="s">
        <v>1537</v>
      </c>
      <c r="E445" s="213">
        <v>1620</v>
      </c>
      <c r="F445" s="210" t="s">
        <v>1553</v>
      </c>
      <c r="G445" s="211" t="s">
        <v>463</v>
      </c>
      <c r="H445" s="214">
        <v>1000</v>
      </c>
      <c r="I445" s="213">
        <f t="shared" si="7"/>
        <v>1.62</v>
      </c>
    </row>
    <row r="446" spans="1:9" ht="14.25" customHeight="1" x14ac:dyDescent="0.2">
      <c r="A446" s="209" t="s">
        <v>2025</v>
      </c>
      <c r="B446" s="199" t="s">
        <v>413</v>
      </c>
      <c r="C446" s="197" t="s">
        <v>1380</v>
      </c>
      <c r="D446" s="199" t="s">
        <v>1547</v>
      </c>
      <c r="E446" s="198">
        <v>432</v>
      </c>
      <c r="F446" s="196" t="s">
        <v>1553</v>
      </c>
      <c r="G446" s="199" t="s">
        <v>1763</v>
      </c>
      <c r="H446" s="200">
        <v>600</v>
      </c>
      <c r="I446" s="198">
        <f t="shared" si="7"/>
        <v>0.72</v>
      </c>
    </row>
    <row r="447" spans="1:9" ht="14.25" customHeight="1" x14ac:dyDescent="0.2">
      <c r="A447" s="209" t="s">
        <v>2026</v>
      </c>
      <c r="B447" s="199" t="s">
        <v>414</v>
      </c>
      <c r="C447" s="197" t="s">
        <v>1381</v>
      </c>
      <c r="D447" s="199" t="s">
        <v>1489</v>
      </c>
      <c r="E447" s="198">
        <v>378</v>
      </c>
      <c r="F447" s="196" t="s">
        <v>1553</v>
      </c>
      <c r="G447" s="199" t="s">
        <v>1764</v>
      </c>
      <c r="H447" s="200">
        <v>200</v>
      </c>
      <c r="I447" s="198">
        <f t="shared" si="7"/>
        <v>1.89</v>
      </c>
    </row>
    <row r="448" spans="1:9" ht="14.25" customHeight="1" x14ac:dyDescent="0.2">
      <c r="A448" s="209" t="s">
        <v>2027</v>
      </c>
      <c r="B448" s="199" t="s">
        <v>76</v>
      </c>
      <c r="C448" s="197" t="s">
        <v>1382</v>
      </c>
      <c r="D448" s="199" t="s">
        <v>1489</v>
      </c>
      <c r="E448" s="198">
        <v>216</v>
      </c>
      <c r="F448" s="196" t="s">
        <v>1553</v>
      </c>
      <c r="G448" s="199" t="s">
        <v>1765</v>
      </c>
      <c r="H448" s="200">
        <v>400</v>
      </c>
      <c r="I448" s="198">
        <f t="shared" si="7"/>
        <v>0.54</v>
      </c>
    </row>
    <row r="449" spans="1:9" ht="14.25" customHeight="1" x14ac:dyDescent="0.2">
      <c r="A449" s="209" t="s">
        <v>2028</v>
      </c>
      <c r="B449" s="199" t="s">
        <v>77</v>
      </c>
      <c r="C449" s="197" t="s">
        <v>1383</v>
      </c>
      <c r="D449" s="199" t="s">
        <v>1548</v>
      </c>
      <c r="E449" s="198">
        <v>405</v>
      </c>
      <c r="F449" s="196" t="s">
        <v>1553</v>
      </c>
      <c r="G449" s="199" t="s">
        <v>1766</v>
      </c>
      <c r="H449" s="200">
        <v>750</v>
      </c>
      <c r="I449" s="198">
        <f t="shared" si="7"/>
        <v>0.54</v>
      </c>
    </row>
    <row r="450" spans="1:9" ht="14.25" customHeight="1" x14ac:dyDescent="0.2">
      <c r="A450" s="209" t="s">
        <v>2029</v>
      </c>
      <c r="B450" s="199" t="s">
        <v>78</v>
      </c>
      <c r="C450" s="197" t="s">
        <v>1384</v>
      </c>
      <c r="D450" s="199" t="s">
        <v>1549</v>
      </c>
      <c r="E450" s="198">
        <v>497</v>
      </c>
      <c r="F450" s="196" t="s">
        <v>1553</v>
      </c>
      <c r="G450" s="199" t="s">
        <v>1767</v>
      </c>
      <c r="H450" s="200">
        <v>900</v>
      </c>
      <c r="I450" s="198">
        <f t="shared" si="7"/>
        <v>0.55000000000000004</v>
      </c>
    </row>
    <row r="451" spans="1:9" ht="14.25" customHeight="1" x14ac:dyDescent="0.2">
      <c r="A451" s="209" t="s">
        <v>2030</v>
      </c>
      <c r="B451" s="199" t="s">
        <v>78</v>
      </c>
      <c r="C451" s="197" t="s">
        <v>1385</v>
      </c>
      <c r="D451" s="199" t="s">
        <v>1549</v>
      </c>
      <c r="E451" s="198">
        <v>378</v>
      </c>
      <c r="F451" s="196" t="s">
        <v>1553</v>
      </c>
      <c r="G451" s="198" t="s">
        <v>1768</v>
      </c>
      <c r="H451" s="200">
        <v>1000</v>
      </c>
      <c r="I451" s="198">
        <f t="shared" si="7"/>
        <v>0.37</v>
      </c>
    </row>
    <row r="452" spans="1:9" ht="14.25" customHeight="1" x14ac:dyDescent="0.2">
      <c r="A452" s="209" t="s">
        <v>2031</v>
      </c>
      <c r="B452" s="199" t="s">
        <v>415</v>
      </c>
      <c r="C452" s="197" t="s">
        <v>1386</v>
      </c>
      <c r="D452" s="199" t="s">
        <v>1548</v>
      </c>
      <c r="E452" s="198">
        <v>313</v>
      </c>
      <c r="F452" s="196" t="s">
        <v>1553</v>
      </c>
      <c r="G452" s="199" t="s">
        <v>1769</v>
      </c>
      <c r="H452" s="200">
        <v>450</v>
      </c>
      <c r="I452" s="198">
        <f t="shared" si="7"/>
        <v>0.69</v>
      </c>
    </row>
    <row r="453" spans="1:9" ht="14.25" customHeight="1" x14ac:dyDescent="0.2">
      <c r="A453" s="205" t="s">
        <v>2063</v>
      </c>
      <c r="B453" s="199" t="s">
        <v>682</v>
      </c>
      <c r="C453" s="197" t="s">
        <v>1127</v>
      </c>
      <c r="D453" s="199" t="s">
        <v>1423</v>
      </c>
      <c r="E453" s="198">
        <v>343</v>
      </c>
      <c r="F453" s="196" t="s">
        <v>1553</v>
      </c>
      <c r="G453" s="199" t="s">
        <v>463</v>
      </c>
      <c r="H453" s="200">
        <v>1000</v>
      </c>
      <c r="I453" s="198">
        <f>ROUNDDOWN(E453/H453,2)</f>
        <v>0.34</v>
      </c>
    </row>
    <row r="454" spans="1:9" ht="14.25" customHeight="1" x14ac:dyDescent="0.2">
      <c r="A454" s="195" t="s">
        <v>2118</v>
      </c>
      <c r="B454" s="158"/>
      <c r="C454" s="96"/>
      <c r="D454" s="158"/>
      <c r="E454" s="94"/>
      <c r="G454" s="158"/>
      <c r="H454" s="163"/>
    </row>
    <row r="455" spans="1:9" ht="14.25" customHeight="1" thickBot="1" x14ac:dyDescent="0.25">
      <c r="A455" s="218" t="s">
        <v>417</v>
      </c>
      <c r="B455" s="219" t="s">
        <v>418</v>
      </c>
      <c r="C455" s="219" t="s">
        <v>217</v>
      </c>
      <c r="D455" s="220" t="s">
        <v>216</v>
      </c>
      <c r="E455" s="221" t="s">
        <v>454</v>
      </c>
      <c r="F455" s="219" t="s">
        <v>241</v>
      </c>
      <c r="G455" s="219" t="s">
        <v>218</v>
      </c>
      <c r="H455" s="222" t="s">
        <v>453</v>
      </c>
      <c r="I455" s="223" t="s">
        <v>2099</v>
      </c>
    </row>
    <row r="456" spans="1:9" ht="14.25" customHeight="1" thickTop="1" x14ac:dyDescent="0.2">
      <c r="A456" s="216" t="s">
        <v>2032</v>
      </c>
      <c r="B456" s="213"/>
      <c r="C456" s="212" t="s">
        <v>1387</v>
      </c>
      <c r="D456" s="211" t="s">
        <v>1423</v>
      </c>
      <c r="E456" s="213">
        <v>1296</v>
      </c>
      <c r="F456" s="210" t="s">
        <v>1553</v>
      </c>
      <c r="G456" s="213" t="s">
        <v>1770</v>
      </c>
      <c r="H456" s="214">
        <v>800</v>
      </c>
      <c r="I456" s="213">
        <f t="shared" ref="I456:I474" si="8">ROUNDDOWN(E456/H456,2)</f>
        <v>1.62</v>
      </c>
    </row>
    <row r="457" spans="1:9" ht="14.25" customHeight="1" x14ac:dyDescent="0.2">
      <c r="A457" s="202" t="s">
        <v>2033</v>
      </c>
      <c r="B457" s="198"/>
      <c r="C457" s="197" t="s">
        <v>1388</v>
      </c>
      <c r="D457" s="199" t="s">
        <v>1483</v>
      </c>
      <c r="E457" s="198">
        <v>702</v>
      </c>
      <c r="F457" s="196" t="s">
        <v>1553</v>
      </c>
      <c r="G457" s="198" t="s">
        <v>1580</v>
      </c>
      <c r="H457" s="200">
        <v>200</v>
      </c>
      <c r="I457" s="198">
        <f t="shared" si="8"/>
        <v>3.51</v>
      </c>
    </row>
    <row r="458" spans="1:9" ht="14.25" customHeight="1" x14ac:dyDescent="0.2">
      <c r="A458" s="202" t="s">
        <v>2034</v>
      </c>
      <c r="B458" s="198"/>
      <c r="C458" s="197" t="s">
        <v>1389</v>
      </c>
      <c r="D458" s="199" t="s">
        <v>1483</v>
      </c>
      <c r="E458" s="198">
        <v>886</v>
      </c>
      <c r="F458" s="196" t="s">
        <v>1553</v>
      </c>
      <c r="G458" s="198" t="s">
        <v>1585</v>
      </c>
      <c r="H458" s="200">
        <v>250</v>
      </c>
      <c r="I458" s="198">
        <f t="shared" si="8"/>
        <v>3.54</v>
      </c>
    </row>
    <row r="459" spans="1:9" ht="14.25" customHeight="1" x14ac:dyDescent="0.2">
      <c r="A459" s="202" t="s">
        <v>2035</v>
      </c>
      <c r="B459" s="198"/>
      <c r="C459" s="197" t="s">
        <v>1390</v>
      </c>
      <c r="D459" s="199" t="s">
        <v>1443</v>
      </c>
      <c r="E459" s="198">
        <v>356</v>
      </c>
      <c r="F459" s="196" t="s">
        <v>452</v>
      </c>
      <c r="G459" s="198" t="s">
        <v>1771</v>
      </c>
      <c r="H459" s="200">
        <v>525</v>
      </c>
      <c r="I459" s="198">
        <f t="shared" si="8"/>
        <v>0.67</v>
      </c>
    </row>
    <row r="460" spans="1:9" ht="14.25" customHeight="1" x14ac:dyDescent="0.2">
      <c r="A460" s="202" t="s">
        <v>2036</v>
      </c>
      <c r="B460" s="198"/>
      <c r="C460" s="198" t="s">
        <v>1391</v>
      </c>
      <c r="D460" s="199" t="s">
        <v>1405</v>
      </c>
      <c r="E460" s="198">
        <v>86</v>
      </c>
      <c r="F460" s="196" t="s">
        <v>1553</v>
      </c>
      <c r="G460" s="198" t="s">
        <v>1580</v>
      </c>
      <c r="H460" s="200">
        <v>200</v>
      </c>
      <c r="I460" s="198">
        <f t="shared" si="8"/>
        <v>0.43</v>
      </c>
    </row>
    <row r="461" spans="1:9" ht="14.25" customHeight="1" x14ac:dyDescent="0.2">
      <c r="A461" s="202" t="s">
        <v>2037</v>
      </c>
      <c r="B461" s="198"/>
      <c r="C461" s="197" t="s">
        <v>1392</v>
      </c>
      <c r="D461" s="199" t="s">
        <v>1550</v>
      </c>
      <c r="E461" s="198">
        <v>403</v>
      </c>
      <c r="F461" s="196" t="s">
        <v>458</v>
      </c>
      <c r="G461" s="198" t="s">
        <v>1772</v>
      </c>
      <c r="H461" s="200">
        <v>500</v>
      </c>
      <c r="I461" s="198">
        <f t="shared" si="8"/>
        <v>0.8</v>
      </c>
    </row>
    <row r="462" spans="1:9" ht="14.25" customHeight="1" x14ac:dyDescent="0.2">
      <c r="A462" s="202" t="s">
        <v>2038</v>
      </c>
      <c r="B462" s="198"/>
      <c r="C462" s="197" t="s">
        <v>1393</v>
      </c>
      <c r="D462" s="199" t="s">
        <v>1505</v>
      </c>
      <c r="E462" s="198">
        <v>540</v>
      </c>
      <c r="F462" s="196" t="s">
        <v>1569</v>
      </c>
      <c r="G462" s="198" t="s">
        <v>1773</v>
      </c>
      <c r="H462" s="200">
        <v>350</v>
      </c>
      <c r="I462" s="198">
        <f t="shared" si="8"/>
        <v>1.54</v>
      </c>
    </row>
    <row r="463" spans="1:9" ht="14.25" customHeight="1" x14ac:dyDescent="0.2">
      <c r="A463" s="202" t="s">
        <v>2091</v>
      </c>
      <c r="B463" s="198"/>
      <c r="C463" s="197" t="s">
        <v>2093</v>
      </c>
      <c r="D463" s="199" t="s">
        <v>1478</v>
      </c>
      <c r="E463" s="198">
        <v>600</v>
      </c>
      <c r="F463" s="196" t="s">
        <v>1553</v>
      </c>
      <c r="G463" s="198" t="s">
        <v>2131</v>
      </c>
      <c r="H463" s="200">
        <v>375</v>
      </c>
      <c r="I463" s="198">
        <f t="shared" si="8"/>
        <v>1.6</v>
      </c>
    </row>
    <row r="464" spans="1:9" ht="14.25" customHeight="1" x14ac:dyDescent="0.2">
      <c r="A464" s="202" t="s">
        <v>2092</v>
      </c>
      <c r="B464" s="198"/>
      <c r="C464" s="197" t="s">
        <v>2132</v>
      </c>
      <c r="D464" s="199" t="s">
        <v>1478</v>
      </c>
      <c r="E464" s="198">
        <v>210</v>
      </c>
      <c r="F464" s="196" t="s">
        <v>1553</v>
      </c>
      <c r="G464" s="198" t="s">
        <v>2293</v>
      </c>
      <c r="H464" s="200">
        <v>125</v>
      </c>
      <c r="I464" s="198">
        <f t="shared" si="8"/>
        <v>1.68</v>
      </c>
    </row>
    <row r="465" spans="1:9" ht="14.25" customHeight="1" x14ac:dyDescent="0.2">
      <c r="A465" s="202" t="s">
        <v>2039</v>
      </c>
      <c r="B465" s="198"/>
      <c r="C465" s="197" t="s">
        <v>1394</v>
      </c>
      <c r="D465" s="199" t="s">
        <v>1551</v>
      </c>
      <c r="E465" s="198">
        <v>248</v>
      </c>
      <c r="F465" s="196" t="s">
        <v>458</v>
      </c>
      <c r="G465" s="198" t="s">
        <v>1774</v>
      </c>
      <c r="H465" s="200">
        <v>6</v>
      </c>
      <c r="I465" s="198">
        <f t="shared" si="8"/>
        <v>41.33</v>
      </c>
    </row>
    <row r="466" spans="1:9" ht="14.25" customHeight="1" x14ac:dyDescent="0.2">
      <c r="A466" s="202" t="s">
        <v>2040</v>
      </c>
      <c r="B466" s="198"/>
      <c r="C466" s="197" t="s">
        <v>1395</v>
      </c>
      <c r="D466" s="199" t="s">
        <v>1512</v>
      </c>
      <c r="E466" s="198">
        <v>518</v>
      </c>
      <c r="F466" s="196" t="s">
        <v>458</v>
      </c>
      <c r="G466" s="198" t="s">
        <v>457</v>
      </c>
      <c r="H466" s="200">
        <v>500</v>
      </c>
      <c r="I466" s="198">
        <f t="shared" si="8"/>
        <v>1.03</v>
      </c>
    </row>
    <row r="467" spans="1:9" ht="14.25" customHeight="1" x14ac:dyDescent="0.2">
      <c r="A467" s="202" t="s">
        <v>2041</v>
      </c>
      <c r="B467" s="198"/>
      <c r="C467" s="197" t="s">
        <v>1396</v>
      </c>
      <c r="D467" s="199" t="s">
        <v>1512</v>
      </c>
      <c r="E467" s="198">
        <v>518</v>
      </c>
      <c r="F467" s="196" t="s">
        <v>458</v>
      </c>
      <c r="G467" s="198" t="s">
        <v>457</v>
      </c>
      <c r="H467" s="200">
        <v>500</v>
      </c>
      <c r="I467" s="198">
        <f t="shared" si="8"/>
        <v>1.03</v>
      </c>
    </row>
    <row r="468" spans="1:9" ht="14.25" customHeight="1" x14ac:dyDescent="0.2">
      <c r="A468" s="202" t="s">
        <v>2042</v>
      </c>
      <c r="B468" s="198"/>
      <c r="C468" s="197" t="s">
        <v>1397</v>
      </c>
      <c r="D468" s="199" t="s">
        <v>1512</v>
      </c>
      <c r="E468" s="198">
        <v>518</v>
      </c>
      <c r="F468" s="196" t="s">
        <v>458</v>
      </c>
      <c r="G468" s="198" t="s">
        <v>457</v>
      </c>
      <c r="H468" s="200">
        <v>500</v>
      </c>
      <c r="I468" s="198">
        <f t="shared" si="8"/>
        <v>1.03</v>
      </c>
    </row>
    <row r="469" spans="1:9" ht="14.25" customHeight="1" x14ac:dyDescent="0.2">
      <c r="A469" s="202" t="s">
        <v>2043</v>
      </c>
      <c r="B469" s="198"/>
      <c r="C469" s="197" t="s">
        <v>1398</v>
      </c>
      <c r="D469" s="199" t="s">
        <v>1459</v>
      </c>
      <c r="E469" s="198">
        <v>648</v>
      </c>
      <c r="F469" s="196" t="s">
        <v>458</v>
      </c>
      <c r="G469" s="198" t="s">
        <v>1750</v>
      </c>
      <c r="H469" s="200">
        <v>1000</v>
      </c>
      <c r="I469" s="198">
        <f t="shared" si="8"/>
        <v>0.64</v>
      </c>
    </row>
    <row r="470" spans="1:9" ht="14.25" customHeight="1" x14ac:dyDescent="0.2">
      <c r="A470" s="202" t="s">
        <v>2044</v>
      </c>
      <c r="B470" s="198"/>
      <c r="C470" s="197" t="s">
        <v>1399</v>
      </c>
      <c r="D470" s="199" t="s">
        <v>1459</v>
      </c>
      <c r="E470" s="198">
        <v>648</v>
      </c>
      <c r="F470" s="196" t="s">
        <v>458</v>
      </c>
      <c r="G470" s="198" t="s">
        <v>1750</v>
      </c>
      <c r="H470" s="200">
        <v>1000</v>
      </c>
      <c r="I470" s="198">
        <f t="shared" si="8"/>
        <v>0.64</v>
      </c>
    </row>
    <row r="471" spans="1:9" ht="14.25" customHeight="1" x14ac:dyDescent="0.2">
      <c r="A471" s="202" t="s">
        <v>2045</v>
      </c>
      <c r="B471" s="198"/>
      <c r="C471" s="197" t="s">
        <v>1400</v>
      </c>
      <c r="D471" s="199" t="s">
        <v>1459</v>
      </c>
      <c r="E471" s="198">
        <v>648</v>
      </c>
      <c r="F471" s="196" t="s">
        <v>458</v>
      </c>
      <c r="G471" s="198" t="s">
        <v>1750</v>
      </c>
      <c r="H471" s="200">
        <v>1000</v>
      </c>
      <c r="I471" s="198">
        <f t="shared" si="8"/>
        <v>0.64</v>
      </c>
    </row>
    <row r="472" spans="1:9" x14ac:dyDescent="0.2">
      <c r="A472" s="202" t="s">
        <v>2046</v>
      </c>
      <c r="B472" s="198"/>
      <c r="C472" s="198" t="s">
        <v>1401</v>
      </c>
      <c r="D472" s="199" t="s">
        <v>72</v>
      </c>
      <c r="E472" s="198">
        <v>551</v>
      </c>
      <c r="F472" s="196" t="s">
        <v>458</v>
      </c>
      <c r="G472" s="198" t="s">
        <v>1775</v>
      </c>
      <c r="H472" s="200">
        <v>350</v>
      </c>
      <c r="I472" s="198">
        <f t="shared" si="8"/>
        <v>1.57</v>
      </c>
    </row>
    <row r="473" spans="1:9" x14ac:dyDescent="0.2">
      <c r="A473" s="202" t="s">
        <v>2047</v>
      </c>
      <c r="B473" s="198"/>
      <c r="C473" s="198" t="s">
        <v>1402</v>
      </c>
      <c r="D473" s="199" t="s">
        <v>72</v>
      </c>
      <c r="E473" s="198">
        <v>1037</v>
      </c>
      <c r="F473" s="196" t="s">
        <v>1553</v>
      </c>
      <c r="G473" s="198" t="s">
        <v>1776</v>
      </c>
      <c r="H473" s="200">
        <v>216</v>
      </c>
      <c r="I473" s="198">
        <f t="shared" si="8"/>
        <v>4.8</v>
      </c>
    </row>
    <row r="474" spans="1:9" x14ac:dyDescent="0.2">
      <c r="A474" s="202" t="s">
        <v>2048</v>
      </c>
      <c r="B474" s="198"/>
      <c r="C474" s="198" t="s">
        <v>1403</v>
      </c>
      <c r="D474" s="198" t="s">
        <v>1552</v>
      </c>
      <c r="E474" s="198">
        <v>1102</v>
      </c>
      <c r="F474" s="196" t="s">
        <v>458</v>
      </c>
      <c r="G474" s="198" t="s">
        <v>1777</v>
      </c>
      <c r="H474" s="198">
        <v>340</v>
      </c>
      <c r="I474" s="198">
        <f t="shared" si="8"/>
        <v>3.24</v>
      </c>
    </row>
  </sheetData>
  <autoFilter ref="A5:I474" xr:uid="{00000000-0009-0000-0000-000001000000}"/>
  <mergeCells count="1">
    <mergeCell ref="A1:I1"/>
  </mergeCells>
  <phoneticPr fontId="2"/>
  <dataValidations count="1">
    <dataValidation imeMode="hiragana" allowBlank="1" showInputMessage="1" showErrorMessage="1" sqref="C407 C409:C410" xr:uid="{00000000-0002-0000-0100-000000000000}"/>
  </dataValidations>
  <printOptions horizontalCentered="1"/>
  <pageMargins left="0" right="0" top="0.39370078740157483" bottom="0.39370078740157483" header="0.51181102362204722" footer="0.11811023622047245"/>
  <pageSetup paperSize="9" scale="71" fitToHeight="0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786"/>
  <sheetViews>
    <sheetView topLeftCell="A10" zoomScale="85" zoomScaleNormal="85" workbookViewId="0">
      <selection activeCell="A34" sqref="A34"/>
    </sheetView>
  </sheetViews>
  <sheetFormatPr defaultColWidth="9" defaultRowHeight="15" x14ac:dyDescent="0.3"/>
  <cols>
    <col min="1" max="1" width="18.6640625" style="1" customWidth="1"/>
    <col min="2" max="2" width="8.33203125" style="2" customWidth="1"/>
    <col min="3" max="3" width="9" style="3"/>
    <col min="4" max="4" width="17.88671875" style="4" customWidth="1"/>
    <col min="5" max="5" width="9.6640625" style="1" hidden="1" customWidth="1"/>
    <col min="6" max="6" width="7.88671875" style="1" customWidth="1"/>
    <col min="7" max="7" width="14.109375" style="1" hidden="1" customWidth="1"/>
    <col min="8" max="8" width="7.33203125" style="1" customWidth="1"/>
    <col min="9" max="9" width="38.77734375" style="1" hidden="1" customWidth="1"/>
    <col min="10" max="10" width="8.109375" style="1" customWidth="1"/>
    <col min="11" max="11" width="7" style="5" customWidth="1"/>
    <col min="12" max="12" width="5.88671875" style="1" hidden="1" customWidth="1"/>
    <col min="13" max="13" width="9.109375" style="1" customWidth="1"/>
    <col min="14" max="14" width="9.21875" style="1" hidden="1" customWidth="1"/>
    <col min="15" max="15" width="9" style="1"/>
    <col min="16" max="16" width="16.21875" style="1" hidden="1" customWidth="1"/>
    <col min="17" max="17" width="8.33203125" style="1" customWidth="1"/>
    <col min="18" max="18" width="5.88671875" style="1" hidden="1" customWidth="1"/>
    <col min="19" max="19" width="8.33203125" style="1" customWidth="1"/>
    <col min="20" max="20" width="8" style="1" hidden="1" customWidth="1"/>
    <col min="21" max="21" width="9.77734375" style="1" customWidth="1"/>
    <col min="22" max="22" width="5.109375" style="1" hidden="1" customWidth="1"/>
    <col min="23" max="23" width="9.6640625" style="1" bestFit="1" customWidth="1"/>
    <col min="24" max="24" width="5.88671875" style="1" hidden="1" customWidth="1"/>
    <col min="25" max="25" width="14.109375" style="1" customWidth="1"/>
    <col min="26" max="26" width="24.6640625" style="1" customWidth="1"/>
    <col min="27" max="27" width="1.33203125" style="1" customWidth="1"/>
    <col min="28" max="28" width="8.88671875" style="1" customWidth="1"/>
    <col min="29" max="38" width="8.88671875" style="1" hidden="1" customWidth="1"/>
    <col min="39" max="16384" width="9" style="1"/>
  </cols>
  <sheetData>
    <row r="1" spans="1:38" x14ac:dyDescent="0.3">
      <c r="Z1" s="6" t="s">
        <v>510</v>
      </c>
    </row>
    <row r="2" spans="1:38" ht="18.600000000000001" x14ac:dyDescent="0.35">
      <c r="A2" s="90" t="s">
        <v>2312</v>
      </c>
      <c r="H2" s="7" t="s">
        <v>531</v>
      </c>
      <c r="I2" s="8"/>
      <c r="AA2" s="9"/>
    </row>
    <row r="3" spans="1:38" ht="9" customHeight="1" x14ac:dyDescent="0.35">
      <c r="H3" s="7"/>
      <c r="I3" s="8"/>
      <c r="AA3" s="9"/>
    </row>
    <row r="4" spans="1:38" ht="9" customHeight="1" x14ac:dyDescent="0.3">
      <c r="Z4" s="10"/>
      <c r="AA4" s="9"/>
    </row>
    <row r="5" spans="1:38" ht="16.5" customHeight="1" thickBot="1" x14ac:dyDescent="0.35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3">
      <c r="A6" s="253" t="s">
        <v>11</v>
      </c>
      <c r="B6" s="255" t="s">
        <v>419</v>
      </c>
      <c r="C6" s="257" t="s">
        <v>6</v>
      </c>
      <c r="D6" s="259" t="s">
        <v>12</v>
      </c>
      <c r="E6" s="259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51" t="s">
        <v>449</v>
      </c>
      <c r="AA6" s="18"/>
    </row>
    <row r="7" spans="1:38" ht="18.75" customHeight="1" thickBot="1" x14ac:dyDescent="0.35">
      <c r="A7" s="254"/>
      <c r="B7" s="256"/>
      <c r="C7" s="258"/>
      <c r="D7" s="260"/>
      <c r="E7" s="260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52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3">
      <c r="A8" s="23"/>
      <c r="B8" s="24"/>
      <c r="C8" s="25"/>
      <c r="D8" s="26" t="str">
        <f t="shared" ref="D8:D41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41" si="1">IF(B8="","",J8/((100-K8)/100))</f>
        <v/>
      </c>
      <c r="H8" s="30" t="str">
        <f>I8</f>
        <v/>
      </c>
      <c r="I8" s="31" t="str">
        <f t="shared" ref="I8:I41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41" si="3">IF(B8="","",ROUND((J8*AG8)/100,0))</f>
        <v/>
      </c>
      <c r="O8" s="28" t="str">
        <f>P8</f>
        <v/>
      </c>
      <c r="P8" s="31" t="str">
        <f t="shared" ref="P8:P41" si="4">IF(B8="","",ROUND((J8*AH8)/100,1))</f>
        <v/>
      </c>
      <c r="Q8" s="28" t="str">
        <f>R8</f>
        <v/>
      </c>
      <c r="R8" s="31" t="str">
        <f t="shared" ref="R8:R41" si="5">IF(B8="","",ROUND((J8*AI8)/100,1))</f>
        <v/>
      </c>
      <c r="S8" s="28" t="str">
        <f>T8</f>
        <v/>
      </c>
      <c r="T8" s="31" t="str">
        <f t="shared" ref="T8:T41" si="6">IF(B8="","",ROUND((J8*AJ8)/100,1))</f>
        <v/>
      </c>
      <c r="U8" s="28" t="str">
        <f>V8</f>
        <v/>
      </c>
      <c r="V8" s="31" t="str">
        <f t="shared" ref="V8:V41" si="7">IF(B8="","",ROUND((J8*AK8)/100,1))</f>
        <v/>
      </c>
      <c r="W8" s="28" t="str">
        <f>X8</f>
        <v/>
      </c>
      <c r="X8" s="27" t="str">
        <f t="shared" ref="X8:X41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3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41" si="9">G9</f>
        <v/>
      </c>
      <c r="G9" s="29" t="str">
        <f t="shared" si="1"/>
        <v/>
      </c>
      <c r="H9" s="44" t="str">
        <f t="shared" ref="H9:H41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41" si="11">AE9</f>
        <v>#N/A</v>
      </c>
      <c r="M9" s="47" t="str">
        <f t="shared" ref="M9:M41" si="12">N9</f>
        <v/>
      </c>
      <c r="N9" s="42" t="str">
        <f t="shared" si="3"/>
        <v/>
      </c>
      <c r="O9" s="43" t="str">
        <f t="shared" ref="O9:O41" si="13">P9</f>
        <v/>
      </c>
      <c r="P9" s="45" t="str">
        <f t="shared" si="4"/>
        <v/>
      </c>
      <c r="Q9" s="43" t="str">
        <f t="shared" ref="Q9:Q41" si="14">R9</f>
        <v/>
      </c>
      <c r="R9" s="45" t="str">
        <f t="shared" si="5"/>
        <v/>
      </c>
      <c r="S9" s="43" t="str">
        <f t="shared" ref="S9:S41" si="15">T9</f>
        <v/>
      </c>
      <c r="T9" s="45" t="str">
        <f t="shared" si="6"/>
        <v/>
      </c>
      <c r="U9" s="43" t="str">
        <f t="shared" ref="U9:U41" si="16">V9</f>
        <v/>
      </c>
      <c r="V9" s="45" t="str">
        <f t="shared" si="7"/>
        <v/>
      </c>
      <c r="W9" s="43" t="str">
        <f t="shared" ref="W9:W41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3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41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3">
      <c r="A11" s="38"/>
      <c r="B11" s="39"/>
      <c r="C11" s="40"/>
      <c r="D11" s="41" t="str">
        <f t="shared" si="0"/>
        <v/>
      </c>
      <c r="E11" s="42" t="e">
        <f t="shared" ref="E11:E26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3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3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 t="shared" si="10"/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3">
      <c r="A14" s="50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si="10"/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3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1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3">
      <c r="A16" s="38" t="s">
        <v>2070</v>
      </c>
      <c r="B16" s="39" t="s">
        <v>2071</v>
      </c>
      <c r="C16" s="40"/>
      <c r="D16" s="41" t="str">
        <f t="shared" si="0"/>
        <v>精白米ななつぼし</v>
      </c>
      <c r="E16" s="42" t="str">
        <f t="shared" si="19"/>
        <v>精白米ななつぼし</v>
      </c>
      <c r="F16" s="43">
        <f t="shared" si="9"/>
        <v>80</v>
      </c>
      <c r="G16" s="29">
        <f t="shared" si="1"/>
        <v>80</v>
      </c>
      <c r="H16" s="44">
        <f>I16</f>
        <v>30.4</v>
      </c>
      <c r="I16" s="45">
        <f t="shared" si="2"/>
        <v>30.4</v>
      </c>
      <c r="J16" s="46">
        <v>80</v>
      </c>
      <c r="K16" s="37">
        <f t="shared" si="18"/>
        <v>0</v>
      </c>
      <c r="L16" s="42">
        <f t="shared" si="11"/>
        <v>0</v>
      </c>
      <c r="M16" s="47">
        <f t="shared" si="12"/>
        <v>286</v>
      </c>
      <c r="N16" s="42">
        <f t="shared" si="3"/>
        <v>286</v>
      </c>
      <c r="O16" s="43">
        <f t="shared" si="13"/>
        <v>4.9000000000000004</v>
      </c>
      <c r="P16" s="45">
        <f t="shared" si="4"/>
        <v>4.9000000000000004</v>
      </c>
      <c r="Q16" s="43">
        <f t="shared" si="14"/>
        <v>0.7</v>
      </c>
      <c r="R16" s="45">
        <f t="shared" si="5"/>
        <v>0.7</v>
      </c>
      <c r="S16" s="43">
        <f t="shared" si="15"/>
        <v>62.1</v>
      </c>
      <c r="T16" s="45">
        <f t="shared" si="6"/>
        <v>62.1</v>
      </c>
      <c r="U16" s="43">
        <f t="shared" si="16"/>
        <v>0.4</v>
      </c>
      <c r="V16" s="45">
        <f t="shared" si="7"/>
        <v>0.4</v>
      </c>
      <c r="W16" s="43">
        <f t="shared" si="17"/>
        <v>0</v>
      </c>
      <c r="X16" s="42">
        <f t="shared" si="8"/>
        <v>0</v>
      </c>
      <c r="Y16" s="48"/>
      <c r="Z16" s="49"/>
      <c r="AC16" s="37">
        <f>VLOOKUP($B16,食材マスタ!$A:$R,4,FALSE)</f>
        <v>0</v>
      </c>
      <c r="AD16" s="37" t="str">
        <f>VLOOKUP($B16,食材マスタ!$A:$R,5,FALSE)</f>
        <v>精白米ななつぼし</v>
      </c>
      <c r="AE16" s="37">
        <f>VLOOKUP($B16,食材マスタ!$A:$R,12,FALSE)</f>
        <v>0</v>
      </c>
      <c r="AF16" s="37">
        <f>VLOOKUP($B16,食材マスタ!$A:$R,11,FALSE)</f>
        <v>0.38</v>
      </c>
      <c r="AG16" s="37">
        <f>VLOOKUP($B16,食材マスタ!$A:$R,13,FALSE)</f>
        <v>358</v>
      </c>
      <c r="AH16" s="37">
        <f>VLOOKUP($B16,食材マスタ!$A:$R,14,FALSE)</f>
        <v>6.1</v>
      </c>
      <c r="AI16" s="37">
        <f>VLOOKUP($B16,食材マスタ!$A:$R,15,FALSE)</f>
        <v>0.9</v>
      </c>
      <c r="AJ16" s="37">
        <f>VLOOKUP($B16,食材マスタ!$A:$R,16,FALSE)</f>
        <v>77.599999999999994</v>
      </c>
      <c r="AK16" s="37">
        <f>VLOOKUP($B16,食材マスタ!$A:$R,17,FALSE)</f>
        <v>0.5</v>
      </c>
      <c r="AL16" s="37">
        <f>VLOOKUP($B16,食材マスタ!$A:$R,18,FALSE)</f>
        <v>0</v>
      </c>
    </row>
    <row r="17" spans="1:38" ht="14.25" customHeight="1" x14ac:dyDescent="0.3">
      <c r="A17" s="38"/>
      <c r="B17" s="39" t="s">
        <v>2072</v>
      </c>
      <c r="C17" s="40"/>
      <c r="D17" s="41" t="str">
        <f t="shared" si="0"/>
        <v>馬鈴薯</v>
      </c>
      <c r="E17" s="42" t="str">
        <f t="shared" si="19"/>
        <v>馬鈴薯</v>
      </c>
      <c r="F17" s="43">
        <f t="shared" si="9"/>
        <v>33.333333333333336</v>
      </c>
      <c r="G17" s="29">
        <f t="shared" si="1"/>
        <v>33.333333333333336</v>
      </c>
      <c r="H17" s="44">
        <f t="shared" si="10"/>
        <v>6.3</v>
      </c>
      <c r="I17" s="45">
        <f t="shared" si="2"/>
        <v>6.3</v>
      </c>
      <c r="J17" s="46">
        <v>30</v>
      </c>
      <c r="K17" s="37">
        <f t="shared" si="18"/>
        <v>10</v>
      </c>
      <c r="L17" s="42">
        <f t="shared" si="11"/>
        <v>10</v>
      </c>
      <c r="M17" s="47">
        <f t="shared" si="12"/>
        <v>23</v>
      </c>
      <c r="N17" s="42">
        <f t="shared" si="3"/>
        <v>23</v>
      </c>
      <c r="O17" s="43">
        <f t="shared" si="13"/>
        <v>0.5</v>
      </c>
      <c r="P17" s="45">
        <f t="shared" si="4"/>
        <v>0.5</v>
      </c>
      <c r="Q17" s="43">
        <f t="shared" si="14"/>
        <v>0</v>
      </c>
      <c r="R17" s="45">
        <f t="shared" si="5"/>
        <v>0</v>
      </c>
      <c r="S17" s="43">
        <f t="shared" si="15"/>
        <v>5.3</v>
      </c>
      <c r="T17" s="45">
        <f t="shared" si="6"/>
        <v>5.3</v>
      </c>
      <c r="U17" s="43">
        <f t="shared" si="16"/>
        <v>0.4</v>
      </c>
      <c r="V17" s="45">
        <f t="shared" si="7"/>
        <v>0.4</v>
      </c>
      <c r="W17" s="43">
        <f t="shared" si="17"/>
        <v>0</v>
      </c>
      <c r="X17" s="42">
        <f t="shared" si="8"/>
        <v>0</v>
      </c>
      <c r="Y17" s="48"/>
      <c r="Z17" s="49"/>
      <c r="AC17" s="37" t="str">
        <f>VLOOKUP($B17,食材マスタ!$A:$R,4,FALSE)</f>
        <v>257985</v>
      </c>
      <c r="AD17" s="37" t="str">
        <f>VLOOKUP($B17,食材マスタ!$A:$R,5,FALSE)</f>
        <v>馬鈴薯</v>
      </c>
      <c r="AE17" s="37">
        <f>VLOOKUP($B17,食材マスタ!$A:$R,12,FALSE)</f>
        <v>10</v>
      </c>
      <c r="AF17" s="37">
        <f>VLOOKUP($B17,食材マスタ!$A:$R,11,FALSE)</f>
        <v>0.19</v>
      </c>
      <c r="AG17" s="37">
        <f>VLOOKUP($B17,食材マスタ!$A:$R,13,FALSE)</f>
        <v>76</v>
      </c>
      <c r="AH17" s="37">
        <f>VLOOKUP($B17,食材マスタ!$A:$R,14,FALSE)</f>
        <v>1.6</v>
      </c>
      <c r="AI17" s="37">
        <f>VLOOKUP($B17,食材マスタ!$A:$R,15,FALSE)</f>
        <v>0.1</v>
      </c>
      <c r="AJ17" s="37">
        <f>VLOOKUP($B17,食材マスタ!$A:$R,16,FALSE)</f>
        <v>17.600000000000001</v>
      </c>
      <c r="AK17" s="37">
        <f>VLOOKUP($B17,食材マスタ!$A:$R,17,FALSE)</f>
        <v>1.3</v>
      </c>
      <c r="AL17" s="37">
        <f>VLOOKUP($B17,食材マスタ!$A:$R,18,FALSE)</f>
        <v>0</v>
      </c>
    </row>
    <row r="18" spans="1:38" ht="14.25" customHeight="1" x14ac:dyDescent="0.3">
      <c r="A18" s="38"/>
      <c r="B18" s="39" t="s">
        <v>2073</v>
      </c>
      <c r="C18" s="40"/>
      <c r="D18" s="41" t="s">
        <v>2078</v>
      </c>
      <c r="E18" s="42" t="str">
        <f t="shared" si="19"/>
        <v>人参</v>
      </c>
      <c r="F18" s="43">
        <f t="shared" si="9"/>
        <v>30.927835051546392</v>
      </c>
      <c r="G18" s="29">
        <f t="shared" si="1"/>
        <v>30.927835051546392</v>
      </c>
      <c r="H18" s="44">
        <f t="shared" si="10"/>
        <v>7.7</v>
      </c>
      <c r="I18" s="45">
        <f t="shared" si="2"/>
        <v>7.7</v>
      </c>
      <c r="J18" s="46">
        <v>30</v>
      </c>
      <c r="K18" s="37">
        <f t="shared" si="18"/>
        <v>3</v>
      </c>
      <c r="L18" s="42">
        <f t="shared" si="11"/>
        <v>3</v>
      </c>
      <c r="M18" s="47">
        <f t="shared" si="12"/>
        <v>12</v>
      </c>
      <c r="N18" s="42">
        <f t="shared" si="3"/>
        <v>12</v>
      </c>
      <c r="O18" s="43">
        <f t="shared" si="13"/>
        <v>0.2</v>
      </c>
      <c r="P18" s="45">
        <f t="shared" si="4"/>
        <v>0.2</v>
      </c>
      <c r="Q18" s="43">
        <f t="shared" si="14"/>
        <v>0.1</v>
      </c>
      <c r="R18" s="45">
        <f t="shared" si="5"/>
        <v>0.1</v>
      </c>
      <c r="S18" s="43">
        <f t="shared" si="15"/>
        <v>2.8</v>
      </c>
      <c r="T18" s="45">
        <f t="shared" si="6"/>
        <v>2.8</v>
      </c>
      <c r="U18" s="43">
        <f t="shared" si="16"/>
        <v>0.8</v>
      </c>
      <c r="V18" s="45">
        <f t="shared" si="7"/>
        <v>0.8</v>
      </c>
      <c r="W18" s="43">
        <f t="shared" si="17"/>
        <v>0</v>
      </c>
      <c r="X18" s="42">
        <f t="shared" si="8"/>
        <v>0</v>
      </c>
      <c r="Y18" s="48"/>
      <c r="Z18" s="49"/>
      <c r="AC18" s="37" t="str">
        <f>VLOOKUP($B18,食材マスタ!$A:$R,4,FALSE)</f>
        <v>246057</v>
      </c>
      <c r="AD18" s="37" t="str">
        <f>VLOOKUP($B18,食材マスタ!$A:$R,5,FALSE)</f>
        <v>人参</v>
      </c>
      <c r="AE18" s="37">
        <f>VLOOKUP($B18,食材マスタ!$A:$R,12,FALSE)</f>
        <v>3</v>
      </c>
      <c r="AF18" s="37">
        <f>VLOOKUP($B18,食材マスタ!$A:$R,11,FALSE)</f>
        <v>0.25</v>
      </c>
      <c r="AG18" s="37">
        <f>VLOOKUP($B18,食材マスタ!$A:$R,13,FALSE)</f>
        <v>39</v>
      </c>
      <c r="AH18" s="37">
        <f>VLOOKUP($B18,食材マスタ!$A:$R,14,FALSE)</f>
        <v>0.7</v>
      </c>
      <c r="AI18" s="37">
        <f>VLOOKUP($B18,食材マスタ!$A:$R,15,FALSE)</f>
        <v>0.2</v>
      </c>
      <c r="AJ18" s="37">
        <f>VLOOKUP($B18,食材マスタ!$A:$R,16,FALSE)</f>
        <v>9.3000000000000007</v>
      </c>
      <c r="AK18" s="37">
        <f>VLOOKUP($B18,食材マスタ!$A:$R,17,FALSE)</f>
        <v>2.8</v>
      </c>
      <c r="AL18" s="37">
        <f>VLOOKUP($B18,食材マスタ!$A:$R,18,FALSE)</f>
        <v>0.1</v>
      </c>
    </row>
    <row r="19" spans="1:38" ht="14.25" customHeight="1" x14ac:dyDescent="0.3">
      <c r="A19" s="38"/>
      <c r="B19" s="39" t="s">
        <v>514</v>
      </c>
      <c r="C19" s="40"/>
      <c r="D19" s="41" t="str">
        <f t="shared" si="0"/>
        <v>バーモントカレー</v>
      </c>
      <c r="E19" s="42" t="str">
        <f t="shared" si="19"/>
        <v>バーモントカレー</v>
      </c>
      <c r="F19" s="43">
        <f t="shared" si="9"/>
        <v>20</v>
      </c>
      <c r="G19" s="29">
        <f t="shared" si="1"/>
        <v>20</v>
      </c>
      <c r="H19" s="44">
        <f t="shared" si="10"/>
        <v>15</v>
      </c>
      <c r="I19" s="45">
        <f t="shared" si="2"/>
        <v>15</v>
      </c>
      <c r="J19" s="46">
        <v>20</v>
      </c>
      <c r="K19" s="37">
        <f t="shared" si="18"/>
        <v>0</v>
      </c>
      <c r="L19" s="42">
        <f t="shared" si="11"/>
        <v>0</v>
      </c>
      <c r="M19" s="47">
        <f t="shared" si="12"/>
        <v>108</v>
      </c>
      <c r="N19" s="42">
        <f t="shared" si="3"/>
        <v>108</v>
      </c>
      <c r="O19" s="43">
        <f t="shared" si="13"/>
        <v>1.1000000000000001</v>
      </c>
      <c r="P19" s="45">
        <f t="shared" si="4"/>
        <v>1.1000000000000001</v>
      </c>
      <c r="Q19" s="43">
        <f t="shared" si="14"/>
        <v>7.9</v>
      </c>
      <c r="R19" s="45">
        <f t="shared" si="5"/>
        <v>7.9</v>
      </c>
      <c r="S19" s="43">
        <f t="shared" si="15"/>
        <v>8</v>
      </c>
      <c r="T19" s="45">
        <f t="shared" si="6"/>
        <v>8</v>
      </c>
      <c r="U19" s="43">
        <f t="shared" si="16"/>
        <v>0.7</v>
      </c>
      <c r="V19" s="45">
        <f t="shared" si="7"/>
        <v>0.7</v>
      </c>
      <c r="W19" s="43">
        <f t="shared" si="17"/>
        <v>2.2000000000000002</v>
      </c>
      <c r="X19" s="42">
        <f t="shared" si="8"/>
        <v>2.2000000000000002</v>
      </c>
      <c r="Y19" s="48"/>
      <c r="Z19" s="49"/>
      <c r="AC19" s="37" t="str">
        <f>VLOOKUP($B19,食材マスタ!$A:$R,4,FALSE)</f>
        <v>444798</v>
      </c>
      <c r="AD19" s="37" t="str">
        <f>VLOOKUP($B19,食材マスタ!$A:$R,5,FALSE)</f>
        <v>バーモントカレー</v>
      </c>
      <c r="AE19" s="37">
        <f>VLOOKUP($B19,食材マスタ!$A:$R,12,FALSE)</f>
        <v>0</v>
      </c>
      <c r="AF19" s="37">
        <f>VLOOKUP($B19,食材マスタ!$A:$R,11,FALSE)</f>
        <v>0.75</v>
      </c>
      <c r="AG19" s="37">
        <f>VLOOKUP($B19,食材マスタ!$A:$R,13,FALSE)</f>
        <v>538</v>
      </c>
      <c r="AH19" s="37">
        <f>VLOOKUP($B19,食材マスタ!$A:$R,14,FALSE)</f>
        <v>5.6</v>
      </c>
      <c r="AI19" s="37">
        <f>VLOOKUP($B19,食材マスタ!$A:$R,15,FALSE)</f>
        <v>39.5</v>
      </c>
      <c r="AJ19" s="37">
        <f>VLOOKUP($B19,食材マスタ!$A:$R,16,FALSE)</f>
        <v>40.1</v>
      </c>
      <c r="AK19" s="37">
        <f>VLOOKUP($B19,食材マスタ!$A:$R,17,FALSE)</f>
        <v>3.25</v>
      </c>
      <c r="AL19" s="37">
        <f>VLOOKUP($B19,食材マスタ!$A:$R,18,FALSE)</f>
        <v>11.2</v>
      </c>
    </row>
    <row r="20" spans="1:38" ht="14.25" customHeight="1" x14ac:dyDescent="0.3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1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1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3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1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1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3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10"/>
        <v/>
      </c>
      <c r="I22" s="45" t="str">
        <f t="shared" si="2"/>
        <v/>
      </c>
      <c r="J22" s="46"/>
      <c r="K22" s="37" t="str">
        <f t="shared" si="18"/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1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3">
      <c r="A23" s="38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10"/>
        <v/>
      </c>
      <c r="I23" s="45" t="str">
        <f t="shared" si="2"/>
        <v/>
      </c>
      <c r="J23" s="46"/>
      <c r="K23" s="37" t="str">
        <f t="shared" si="18"/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2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3">
      <c r="A24" s="38"/>
      <c r="B24" s="39"/>
      <c r="C24" s="40"/>
      <c r="D24" s="41" t="str">
        <f t="shared" si="0"/>
        <v/>
      </c>
      <c r="E24" s="42" t="e">
        <f t="shared" si="19"/>
        <v>#N/A</v>
      </c>
      <c r="F24" s="43" t="str">
        <f t="shared" si="9"/>
        <v/>
      </c>
      <c r="G24" s="29" t="str">
        <f t="shared" si="1"/>
        <v/>
      </c>
      <c r="H24" s="44" t="str">
        <f t="shared" si="10"/>
        <v/>
      </c>
      <c r="I24" s="45" t="str">
        <f t="shared" si="2"/>
        <v/>
      </c>
      <c r="J24" s="46"/>
      <c r="K24" s="37" t="str">
        <f t="shared" si="18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 t="shared" si="16"/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3">
      <c r="A25" s="38"/>
      <c r="B25" s="39"/>
      <c r="C25" s="40"/>
      <c r="D25" s="41"/>
      <c r="E25" s="42"/>
      <c r="F25" s="43"/>
      <c r="G25" s="29"/>
      <c r="H25" s="44"/>
      <c r="I25" s="45"/>
      <c r="J25" s="46"/>
      <c r="K25" s="37"/>
      <c r="L25" s="42"/>
      <c r="M25" s="47"/>
      <c r="N25" s="42"/>
      <c r="O25" s="43"/>
      <c r="P25" s="45"/>
      <c r="Q25" s="43"/>
      <c r="R25" s="45"/>
      <c r="S25" s="43"/>
      <c r="T25" s="45"/>
      <c r="U25" s="43"/>
      <c r="V25" s="45"/>
      <c r="W25" s="43"/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3">
      <c r="A26" s="50"/>
      <c r="B26" s="39"/>
      <c r="C26" s="40"/>
      <c r="D26" s="41" t="str">
        <f t="shared" si="0"/>
        <v/>
      </c>
      <c r="E26" s="42" t="e">
        <f t="shared" si="19"/>
        <v>#N/A</v>
      </c>
      <c r="F26" s="43" t="str">
        <f t="shared" si="9"/>
        <v/>
      </c>
      <c r="G26" s="29" t="str">
        <f t="shared" si="1"/>
        <v/>
      </c>
      <c r="H26" s="44" t="str">
        <f t="shared" si="10"/>
        <v/>
      </c>
      <c r="I26" s="45" t="str">
        <f t="shared" si="2"/>
        <v/>
      </c>
      <c r="J26" s="46"/>
      <c r="K26" s="37" t="str">
        <f t="shared" si="18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si="13"/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16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3">
      <c r="A27" s="50"/>
      <c r="B27" s="39"/>
      <c r="C27" s="40"/>
      <c r="D27" s="41" t="str">
        <f t="shared" si="0"/>
        <v/>
      </c>
      <c r="E27" s="42" t="e">
        <f>IF(AD27="","",AD27)</f>
        <v>#N/A</v>
      </c>
      <c r="F27" s="43" t="str">
        <f t="shared" si="9"/>
        <v/>
      </c>
      <c r="G27" s="29" t="str">
        <f t="shared" si="1"/>
        <v/>
      </c>
      <c r="H27" s="44" t="str">
        <f t="shared" si="10"/>
        <v/>
      </c>
      <c r="I27" s="45" t="str">
        <f t="shared" si="2"/>
        <v/>
      </c>
      <c r="J27" s="46"/>
      <c r="K27" s="37" t="str">
        <f t="shared" si="18"/>
        <v/>
      </c>
      <c r="L27" s="42" t="e">
        <f t="shared" si="11"/>
        <v>#N/A</v>
      </c>
      <c r="M27" s="47" t="str">
        <f t="shared" si="12"/>
        <v/>
      </c>
      <c r="N27" s="42" t="str">
        <f t="shared" si="3"/>
        <v/>
      </c>
      <c r="O27" s="43" t="str">
        <f t="shared" si="13"/>
        <v/>
      </c>
      <c r="P27" s="45" t="str">
        <f t="shared" si="4"/>
        <v/>
      </c>
      <c r="Q27" s="43" t="str">
        <f t="shared" si="14"/>
        <v/>
      </c>
      <c r="R27" s="45" t="str">
        <f t="shared" si="5"/>
        <v/>
      </c>
      <c r="S27" s="43" t="str">
        <f t="shared" si="15"/>
        <v/>
      </c>
      <c r="T27" s="45" t="str">
        <f t="shared" si="6"/>
        <v/>
      </c>
      <c r="U27" s="43" t="str">
        <f>V27</f>
        <v/>
      </c>
      <c r="V27" s="45" t="str">
        <f t="shared" si="7"/>
        <v/>
      </c>
      <c r="W27" s="43" t="str">
        <f t="shared" si="17"/>
        <v/>
      </c>
      <c r="X27" s="42" t="str">
        <f t="shared" si="8"/>
        <v/>
      </c>
      <c r="Y27" s="48"/>
      <c r="Z27" s="53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3">
      <c r="A28" s="38"/>
      <c r="B28" s="39"/>
      <c r="C28" s="40"/>
      <c r="D28" s="41" t="str">
        <f t="shared" si="0"/>
        <v/>
      </c>
      <c r="E28" s="42" t="e">
        <f>IF(AD28="","",AD28)</f>
        <v>#N/A</v>
      </c>
      <c r="F28" s="43" t="str">
        <f t="shared" si="9"/>
        <v/>
      </c>
      <c r="G28" s="29" t="str">
        <f t="shared" si="1"/>
        <v/>
      </c>
      <c r="H28" s="44" t="str">
        <f t="shared" si="10"/>
        <v/>
      </c>
      <c r="I28" s="45" t="str">
        <f t="shared" si="2"/>
        <v/>
      </c>
      <c r="J28" s="46"/>
      <c r="K28" s="37" t="str">
        <f t="shared" si="18"/>
        <v/>
      </c>
      <c r="L28" s="42" t="e">
        <f t="shared" si="11"/>
        <v>#N/A</v>
      </c>
      <c r="M28" s="47" t="str">
        <f t="shared" si="12"/>
        <v/>
      </c>
      <c r="N28" s="42" t="str">
        <f t="shared" si="3"/>
        <v/>
      </c>
      <c r="O28" s="43" t="str">
        <f>P28</f>
        <v/>
      </c>
      <c r="P28" s="45" t="str">
        <f t="shared" si="4"/>
        <v/>
      </c>
      <c r="Q28" s="43" t="str">
        <f t="shared" si="14"/>
        <v/>
      </c>
      <c r="R28" s="45" t="str">
        <f t="shared" si="5"/>
        <v/>
      </c>
      <c r="S28" s="43" t="str">
        <f t="shared" si="15"/>
        <v/>
      </c>
      <c r="T28" s="45" t="str">
        <f t="shared" si="6"/>
        <v/>
      </c>
      <c r="U28" s="43" t="str">
        <f t="shared" si="16"/>
        <v/>
      </c>
      <c r="V28" s="45" t="str">
        <f t="shared" si="7"/>
        <v/>
      </c>
      <c r="W28" s="43" t="str">
        <f t="shared" si="17"/>
        <v/>
      </c>
      <c r="X28" s="42" t="str">
        <f t="shared" si="8"/>
        <v/>
      </c>
      <c r="Y28" s="48"/>
      <c r="Z28" s="53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3">
      <c r="A29" s="38"/>
      <c r="B29" s="39"/>
      <c r="C29" s="40"/>
      <c r="D29" s="41" t="str">
        <f t="shared" si="0"/>
        <v/>
      </c>
      <c r="E29" s="42" t="e">
        <f>IF(AD29="","",AD29)</f>
        <v>#N/A</v>
      </c>
      <c r="F29" s="43" t="str">
        <f t="shared" si="9"/>
        <v/>
      </c>
      <c r="G29" s="29" t="str">
        <f t="shared" si="1"/>
        <v/>
      </c>
      <c r="H29" s="44" t="str">
        <f t="shared" si="10"/>
        <v/>
      </c>
      <c r="I29" s="45" t="str">
        <f t="shared" si="2"/>
        <v/>
      </c>
      <c r="J29" s="46"/>
      <c r="K29" s="37" t="str">
        <f t="shared" si="18"/>
        <v/>
      </c>
      <c r="L29" s="42" t="e">
        <f t="shared" si="11"/>
        <v>#N/A</v>
      </c>
      <c r="M29" s="47" t="str">
        <f t="shared" si="12"/>
        <v/>
      </c>
      <c r="N29" s="42" t="str">
        <f t="shared" si="3"/>
        <v/>
      </c>
      <c r="O29" s="43" t="str">
        <f t="shared" si="13"/>
        <v/>
      </c>
      <c r="P29" s="45" t="str">
        <f t="shared" si="4"/>
        <v/>
      </c>
      <c r="Q29" s="43" t="str">
        <f t="shared" si="14"/>
        <v/>
      </c>
      <c r="R29" s="45" t="str">
        <f t="shared" si="5"/>
        <v/>
      </c>
      <c r="S29" s="43" t="str">
        <f t="shared" si="15"/>
        <v/>
      </c>
      <c r="T29" s="45" t="str">
        <f t="shared" si="6"/>
        <v/>
      </c>
      <c r="U29" s="43" t="str">
        <f t="shared" si="16"/>
        <v/>
      </c>
      <c r="V29" s="45" t="str">
        <f t="shared" si="7"/>
        <v/>
      </c>
      <c r="W29" s="43" t="str">
        <f t="shared" si="17"/>
        <v/>
      </c>
      <c r="X29" s="42" t="str">
        <f t="shared" si="8"/>
        <v/>
      </c>
      <c r="Y29" s="48"/>
      <c r="Z29" s="53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3">
      <c r="A30" s="38"/>
      <c r="B30" s="39"/>
      <c r="C30" s="178" t="s">
        <v>2074</v>
      </c>
      <c r="D30" s="179" t="s">
        <v>2075</v>
      </c>
      <c r="E30" s="180" t="e">
        <f t="shared" ref="E30" si="20">IF(AD30="","",AD30)</f>
        <v>#N/A</v>
      </c>
      <c r="F30" s="181">
        <v>20</v>
      </c>
      <c r="G30" s="182" t="str">
        <f t="shared" ref="G30" si="21">IF(B30="","",J30/((100-K30)/100))</f>
        <v/>
      </c>
      <c r="H30" s="183">
        <v>25</v>
      </c>
      <c r="I30" s="184" t="str">
        <f t="shared" ref="I30" si="22">IF(B30="","",ROUND(G30*AF30,1))</f>
        <v/>
      </c>
      <c r="J30" s="185">
        <v>20</v>
      </c>
      <c r="K30" s="186">
        <v>0</v>
      </c>
      <c r="L30" s="180" t="e">
        <f t="shared" ref="L30" si="23">AE30</f>
        <v>#N/A</v>
      </c>
      <c r="M30" s="187">
        <v>60</v>
      </c>
      <c r="N30" s="180" t="str">
        <f t="shared" ref="N30" si="24">IF(B30="","",ROUND((J30*AG30)/100,0))</f>
        <v/>
      </c>
      <c r="O30" s="181">
        <v>2</v>
      </c>
      <c r="P30" s="184" t="str">
        <f t="shared" ref="P30" si="25">IF(B30="","",ROUND((J30*AH30)/100,1))</f>
        <v/>
      </c>
      <c r="Q30" s="181">
        <v>1</v>
      </c>
      <c r="R30" s="184" t="str">
        <f t="shared" ref="R30" si="26">IF(B30="","",ROUND((J30*AI30)/100,1))</f>
        <v/>
      </c>
      <c r="S30" s="181">
        <v>15</v>
      </c>
      <c r="T30" s="184" t="str">
        <f t="shared" ref="T30" si="27">IF(B30="","",ROUND((J30*AJ30)/100,1))</f>
        <v/>
      </c>
      <c r="U30" s="181">
        <v>0</v>
      </c>
      <c r="V30" s="184" t="str">
        <f t="shared" ref="V30" si="28">IF(B30="","",ROUND((J30*AK30)/100,1))</f>
        <v/>
      </c>
      <c r="W30" s="181">
        <v>0.2</v>
      </c>
      <c r="X30" s="42" t="str">
        <f t="shared" si="8"/>
        <v/>
      </c>
      <c r="Y30" s="48"/>
      <c r="Z30" s="53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3">
      <c r="A31" s="38"/>
      <c r="B31" s="39"/>
      <c r="C31" s="40"/>
      <c r="D31" s="41" t="str">
        <f t="shared" si="0"/>
        <v/>
      </c>
      <c r="E31" s="42" t="e">
        <f t="shared" ref="E31:E41" si="29">IF(AD31="","",AD31)</f>
        <v>#N/A</v>
      </c>
      <c r="F31" s="43" t="str">
        <f t="shared" si="9"/>
        <v/>
      </c>
      <c r="G31" s="29" t="str">
        <f t="shared" si="1"/>
        <v/>
      </c>
      <c r="H31" s="44" t="str">
        <f t="shared" si="10"/>
        <v/>
      </c>
      <c r="I31" s="45" t="str">
        <f t="shared" si="2"/>
        <v/>
      </c>
      <c r="J31" s="46"/>
      <c r="K31" s="37" t="str">
        <f t="shared" si="18"/>
        <v/>
      </c>
      <c r="L31" s="42" t="e">
        <f t="shared" si="11"/>
        <v>#N/A</v>
      </c>
      <c r="M31" s="47" t="str">
        <f t="shared" si="12"/>
        <v/>
      </c>
      <c r="N31" s="42" t="str">
        <f t="shared" si="3"/>
        <v/>
      </c>
      <c r="O31" s="43" t="str">
        <f t="shared" si="13"/>
        <v/>
      </c>
      <c r="P31" s="45" t="str">
        <f t="shared" si="4"/>
        <v/>
      </c>
      <c r="Q31" s="43" t="str">
        <f t="shared" si="14"/>
        <v/>
      </c>
      <c r="R31" s="45" t="str">
        <f t="shared" si="5"/>
        <v/>
      </c>
      <c r="S31" s="43" t="str">
        <f t="shared" si="15"/>
        <v/>
      </c>
      <c r="T31" s="45" t="str">
        <f t="shared" si="6"/>
        <v/>
      </c>
      <c r="U31" s="43" t="str">
        <f t="shared" si="16"/>
        <v/>
      </c>
      <c r="V31" s="45" t="str">
        <f t="shared" si="7"/>
        <v/>
      </c>
      <c r="W31" s="43" t="str">
        <f t="shared" si="17"/>
        <v/>
      </c>
      <c r="X31" s="42" t="str">
        <f t="shared" si="8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3">
      <c r="A32" s="38"/>
      <c r="B32" s="39"/>
      <c r="C32" s="40"/>
      <c r="D32" s="41" t="str">
        <f t="shared" si="0"/>
        <v/>
      </c>
      <c r="E32" s="42" t="e">
        <f t="shared" si="29"/>
        <v>#N/A</v>
      </c>
      <c r="F32" s="43" t="str">
        <f t="shared" si="9"/>
        <v/>
      </c>
      <c r="G32" s="29" t="str">
        <f t="shared" si="1"/>
        <v/>
      </c>
      <c r="H32" s="44" t="str">
        <f t="shared" si="10"/>
        <v/>
      </c>
      <c r="I32" s="45" t="str">
        <f t="shared" si="2"/>
        <v/>
      </c>
      <c r="J32" s="46"/>
      <c r="K32" s="37" t="str">
        <f t="shared" si="18"/>
        <v/>
      </c>
      <c r="L32" s="42" t="e">
        <f t="shared" si="11"/>
        <v>#N/A</v>
      </c>
      <c r="M32" s="47" t="str">
        <f t="shared" si="12"/>
        <v/>
      </c>
      <c r="N32" s="42" t="str">
        <f t="shared" si="3"/>
        <v/>
      </c>
      <c r="O32" s="43" t="str">
        <f t="shared" si="13"/>
        <v/>
      </c>
      <c r="P32" s="45" t="str">
        <f t="shared" si="4"/>
        <v/>
      </c>
      <c r="Q32" s="43" t="str">
        <f t="shared" si="14"/>
        <v/>
      </c>
      <c r="R32" s="45" t="str">
        <f t="shared" si="5"/>
        <v/>
      </c>
      <c r="S32" s="43" t="str">
        <f t="shared" si="15"/>
        <v/>
      </c>
      <c r="T32" s="45" t="str">
        <f t="shared" si="6"/>
        <v/>
      </c>
      <c r="U32" s="43" t="str">
        <f t="shared" si="16"/>
        <v/>
      </c>
      <c r="V32" s="45" t="str">
        <f t="shared" si="7"/>
        <v/>
      </c>
      <c r="W32" s="43" t="str">
        <f t="shared" si="17"/>
        <v/>
      </c>
      <c r="X32" s="42" t="str">
        <f t="shared" si="8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3">
      <c r="A33" s="38"/>
      <c r="B33" s="39"/>
      <c r="C33" s="40"/>
      <c r="D33" s="41" t="str">
        <f t="shared" si="0"/>
        <v/>
      </c>
      <c r="E33" s="42" t="e">
        <f t="shared" si="29"/>
        <v>#N/A</v>
      </c>
      <c r="F33" s="43" t="str">
        <f t="shared" si="9"/>
        <v/>
      </c>
      <c r="G33" s="29" t="str">
        <f t="shared" si="1"/>
        <v/>
      </c>
      <c r="H33" s="44" t="str">
        <f t="shared" si="10"/>
        <v/>
      </c>
      <c r="I33" s="45" t="str">
        <f t="shared" si="2"/>
        <v/>
      </c>
      <c r="J33" s="46"/>
      <c r="K33" s="37" t="str">
        <f t="shared" si="18"/>
        <v/>
      </c>
      <c r="L33" s="42" t="e">
        <f t="shared" si="11"/>
        <v>#N/A</v>
      </c>
      <c r="M33" s="47" t="str">
        <f t="shared" si="12"/>
        <v/>
      </c>
      <c r="N33" s="42" t="str">
        <f t="shared" si="3"/>
        <v/>
      </c>
      <c r="O33" s="43" t="str">
        <f t="shared" si="13"/>
        <v/>
      </c>
      <c r="P33" s="45" t="str">
        <f t="shared" si="4"/>
        <v/>
      </c>
      <c r="Q33" s="43" t="str">
        <f t="shared" si="14"/>
        <v/>
      </c>
      <c r="R33" s="45" t="str">
        <f t="shared" si="5"/>
        <v/>
      </c>
      <c r="S33" s="43" t="str">
        <f t="shared" si="15"/>
        <v/>
      </c>
      <c r="T33" s="45" t="str">
        <f t="shared" si="6"/>
        <v/>
      </c>
      <c r="U33" s="43" t="str">
        <f t="shared" si="16"/>
        <v/>
      </c>
      <c r="V33" s="45" t="str">
        <f t="shared" si="7"/>
        <v/>
      </c>
      <c r="W33" s="43" t="str">
        <f t="shared" si="17"/>
        <v/>
      </c>
      <c r="X33" s="42" t="str">
        <f t="shared" si="8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3">
      <c r="A34" s="38"/>
      <c r="B34" s="39"/>
      <c r="C34" s="178"/>
      <c r="D34" s="179"/>
      <c r="E34" s="180" t="e">
        <f t="shared" ref="E34" si="30">IF(AD34="","",AD34)</f>
        <v>#N/A</v>
      </c>
      <c r="F34" s="181" t="str">
        <f t="shared" ref="F34" si="31">G34</f>
        <v/>
      </c>
      <c r="G34" s="182" t="str">
        <f t="shared" ref="G34" si="32">IF(B34="","",J34/((100-K34)/100))</f>
        <v/>
      </c>
      <c r="H34" s="183"/>
      <c r="I34" s="45" t="str">
        <f t="shared" si="2"/>
        <v/>
      </c>
      <c r="J34" s="46"/>
      <c r="K34" s="37" t="str">
        <f t="shared" si="18"/>
        <v/>
      </c>
      <c r="L34" s="42" t="e">
        <f t="shared" si="11"/>
        <v>#N/A</v>
      </c>
      <c r="M34" s="47" t="str">
        <f t="shared" si="12"/>
        <v/>
      </c>
      <c r="N34" s="42" t="str">
        <f t="shared" si="3"/>
        <v/>
      </c>
      <c r="O34" s="43" t="str">
        <f t="shared" si="13"/>
        <v/>
      </c>
      <c r="P34" s="45" t="str">
        <f t="shared" si="4"/>
        <v/>
      </c>
      <c r="Q34" s="43" t="str">
        <f t="shared" si="14"/>
        <v/>
      </c>
      <c r="R34" s="45" t="str">
        <f t="shared" si="5"/>
        <v/>
      </c>
      <c r="S34" s="43" t="str">
        <f t="shared" si="15"/>
        <v/>
      </c>
      <c r="T34" s="45" t="str">
        <f t="shared" si="6"/>
        <v/>
      </c>
      <c r="U34" s="43" t="str">
        <f t="shared" si="16"/>
        <v/>
      </c>
      <c r="V34" s="45" t="str">
        <f t="shared" si="7"/>
        <v/>
      </c>
      <c r="W34" s="43" t="str">
        <f t="shared" si="17"/>
        <v/>
      </c>
      <c r="X34" s="42" t="str">
        <f t="shared" si="8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3">
      <c r="A35" s="38"/>
      <c r="B35" s="39"/>
      <c r="C35" s="40"/>
      <c r="D35" s="41" t="str">
        <f t="shared" si="0"/>
        <v/>
      </c>
      <c r="E35" s="42" t="e">
        <f t="shared" si="29"/>
        <v>#N/A</v>
      </c>
      <c r="F35" s="43" t="str">
        <f t="shared" si="9"/>
        <v/>
      </c>
      <c r="G35" s="29" t="str">
        <f t="shared" si="1"/>
        <v/>
      </c>
      <c r="H35" s="44" t="str">
        <f t="shared" si="10"/>
        <v/>
      </c>
      <c r="I35" s="45" t="str">
        <f t="shared" si="2"/>
        <v/>
      </c>
      <c r="J35" s="46"/>
      <c r="K35" s="37" t="str">
        <f t="shared" si="18"/>
        <v/>
      </c>
      <c r="L35" s="42" t="e">
        <f t="shared" si="11"/>
        <v>#N/A</v>
      </c>
      <c r="M35" s="47" t="str">
        <f t="shared" si="12"/>
        <v/>
      </c>
      <c r="N35" s="42" t="str">
        <f t="shared" si="3"/>
        <v/>
      </c>
      <c r="O35" s="43" t="str">
        <f t="shared" si="13"/>
        <v/>
      </c>
      <c r="P35" s="45" t="str">
        <f t="shared" si="4"/>
        <v/>
      </c>
      <c r="Q35" s="43" t="str">
        <f t="shared" si="14"/>
        <v/>
      </c>
      <c r="R35" s="45" t="str">
        <f t="shared" si="5"/>
        <v/>
      </c>
      <c r="S35" s="43" t="str">
        <f t="shared" si="15"/>
        <v/>
      </c>
      <c r="T35" s="45" t="str">
        <f t="shared" si="6"/>
        <v/>
      </c>
      <c r="U35" s="43" t="str">
        <f t="shared" si="16"/>
        <v/>
      </c>
      <c r="V35" s="45" t="str">
        <f t="shared" si="7"/>
        <v/>
      </c>
      <c r="W35" s="43" t="str">
        <f t="shared" si="17"/>
        <v/>
      </c>
      <c r="X35" s="42" t="str">
        <f t="shared" si="8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3">
      <c r="A36" s="38"/>
      <c r="B36" s="39"/>
      <c r="C36" s="40"/>
      <c r="D36" s="41" t="str">
        <f t="shared" si="0"/>
        <v/>
      </c>
      <c r="E36" s="42" t="e">
        <f t="shared" si="29"/>
        <v>#N/A</v>
      </c>
      <c r="F36" s="43" t="str">
        <f t="shared" si="9"/>
        <v/>
      </c>
      <c r="G36" s="29" t="str">
        <f t="shared" si="1"/>
        <v/>
      </c>
      <c r="H36" s="44" t="str">
        <f t="shared" si="10"/>
        <v/>
      </c>
      <c r="I36" s="45" t="str">
        <f t="shared" si="2"/>
        <v/>
      </c>
      <c r="J36" s="46"/>
      <c r="K36" s="37" t="str">
        <f t="shared" si="18"/>
        <v/>
      </c>
      <c r="L36" s="42" t="e">
        <f t="shared" si="11"/>
        <v>#N/A</v>
      </c>
      <c r="M36" s="47" t="str">
        <f t="shared" si="12"/>
        <v/>
      </c>
      <c r="N36" s="42" t="str">
        <f t="shared" si="3"/>
        <v/>
      </c>
      <c r="O36" s="43" t="str">
        <f t="shared" si="13"/>
        <v/>
      </c>
      <c r="P36" s="45" t="str">
        <f t="shared" si="4"/>
        <v/>
      </c>
      <c r="Q36" s="43" t="str">
        <f t="shared" si="14"/>
        <v/>
      </c>
      <c r="R36" s="45" t="str">
        <f t="shared" si="5"/>
        <v/>
      </c>
      <c r="S36" s="43" t="str">
        <f t="shared" si="15"/>
        <v/>
      </c>
      <c r="T36" s="45" t="str">
        <f t="shared" si="6"/>
        <v/>
      </c>
      <c r="U36" s="43" t="str">
        <f t="shared" si="16"/>
        <v/>
      </c>
      <c r="V36" s="45" t="str">
        <f t="shared" si="7"/>
        <v/>
      </c>
      <c r="W36" s="43" t="str">
        <f t="shared" si="17"/>
        <v/>
      </c>
      <c r="X36" s="42" t="str">
        <f t="shared" si="8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3">
      <c r="A37" s="38"/>
      <c r="B37" s="39"/>
      <c r="C37" s="178" t="s">
        <v>2076</v>
      </c>
      <c r="D37" s="179" t="s">
        <v>2077</v>
      </c>
      <c r="E37" s="42" t="e">
        <f t="shared" si="29"/>
        <v>#N/A</v>
      </c>
      <c r="F37" s="43" t="str">
        <f t="shared" si="9"/>
        <v/>
      </c>
      <c r="G37" s="29" t="str">
        <f t="shared" si="1"/>
        <v/>
      </c>
      <c r="H37" s="183">
        <v>10</v>
      </c>
      <c r="I37" s="45" t="str">
        <f t="shared" si="2"/>
        <v/>
      </c>
      <c r="J37" s="46"/>
      <c r="K37" s="37" t="str">
        <f t="shared" si="18"/>
        <v/>
      </c>
      <c r="L37" s="42" t="e">
        <f t="shared" si="11"/>
        <v>#N/A</v>
      </c>
      <c r="M37" s="47" t="str">
        <f t="shared" si="12"/>
        <v/>
      </c>
      <c r="N37" s="42" t="str">
        <f t="shared" si="3"/>
        <v/>
      </c>
      <c r="O37" s="43" t="str">
        <f t="shared" si="13"/>
        <v/>
      </c>
      <c r="P37" s="45" t="str">
        <f t="shared" si="4"/>
        <v/>
      </c>
      <c r="Q37" s="43" t="str">
        <f t="shared" si="14"/>
        <v/>
      </c>
      <c r="R37" s="45" t="str">
        <f t="shared" si="5"/>
        <v/>
      </c>
      <c r="S37" s="43" t="str">
        <f t="shared" si="15"/>
        <v/>
      </c>
      <c r="T37" s="45" t="str">
        <f t="shared" si="6"/>
        <v/>
      </c>
      <c r="U37" s="43" t="str">
        <f t="shared" si="16"/>
        <v/>
      </c>
      <c r="V37" s="45" t="str">
        <f t="shared" si="7"/>
        <v/>
      </c>
      <c r="W37" s="43" t="str">
        <f t="shared" si="17"/>
        <v/>
      </c>
      <c r="X37" s="42" t="str">
        <f t="shared" si="8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3">
      <c r="A38" s="54"/>
      <c r="B38" s="39"/>
      <c r="C38" s="40"/>
      <c r="D38" s="41" t="str">
        <f t="shared" si="0"/>
        <v/>
      </c>
      <c r="E38" s="42" t="e">
        <f t="shared" si="29"/>
        <v>#N/A</v>
      </c>
      <c r="F38" s="43" t="str">
        <f t="shared" si="9"/>
        <v/>
      </c>
      <c r="G38" s="29" t="str">
        <f t="shared" si="1"/>
        <v/>
      </c>
      <c r="H38" s="44" t="str">
        <f t="shared" si="10"/>
        <v/>
      </c>
      <c r="I38" s="45" t="str">
        <f t="shared" si="2"/>
        <v/>
      </c>
      <c r="J38" s="46"/>
      <c r="K38" s="37" t="str">
        <f t="shared" si="18"/>
        <v/>
      </c>
      <c r="L38" s="42" t="e">
        <f t="shared" si="11"/>
        <v>#N/A</v>
      </c>
      <c r="M38" s="47" t="str">
        <f t="shared" si="12"/>
        <v/>
      </c>
      <c r="N38" s="42" t="str">
        <f t="shared" si="3"/>
        <v/>
      </c>
      <c r="O38" s="43" t="str">
        <f t="shared" si="13"/>
        <v/>
      </c>
      <c r="P38" s="45" t="str">
        <f t="shared" si="4"/>
        <v/>
      </c>
      <c r="Q38" s="43" t="str">
        <f t="shared" si="14"/>
        <v/>
      </c>
      <c r="R38" s="45" t="str">
        <f t="shared" si="5"/>
        <v/>
      </c>
      <c r="S38" s="43" t="str">
        <f t="shared" si="15"/>
        <v/>
      </c>
      <c r="T38" s="45" t="str">
        <f t="shared" si="6"/>
        <v/>
      </c>
      <c r="U38" s="43" t="str">
        <f t="shared" si="16"/>
        <v/>
      </c>
      <c r="V38" s="45" t="str">
        <f t="shared" si="7"/>
        <v/>
      </c>
      <c r="W38" s="43" t="str">
        <f t="shared" si="17"/>
        <v/>
      </c>
      <c r="X38" s="42" t="str">
        <f t="shared" si="8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3">
      <c r="A39" s="54"/>
      <c r="B39" s="39"/>
      <c r="C39" s="40"/>
      <c r="D39" s="41" t="str">
        <f t="shared" si="0"/>
        <v/>
      </c>
      <c r="E39" s="42" t="e">
        <f t="shared" si="29"/>
        <v>#N/A</v>
      </c>
      <c r="F39" s="43" t="str">
        <f t="shared" si="9"/>
        <v/>
      </c>
      <c r="G39" s="29" t="str">
        <f t="shared" si="1"/>
        <v/>
      </c>
      <c r="H39" s="44" t="str">
        <f t="shared" si="10"/>
        <v/>
      </c>
      <c r="I39" s="45" t="str">
        <f t="shared" si="2"/>
        <v/>
      </c>
      <c r="J39" s="46"/>
      <c r="K39" s="37" t="str">
        <f>IF(B39="","",L39)</f>
        <v/>
      </c>
      <c r="L39" s="42" t="e">
        <f t="shared" si="11"/>
        <v>#N/A</v>
      </c>
      <c r="M39" s="47" t="str">
        <f t="shared" si="12"/>
        <v/>
      </c>
      <c r="N39" s="42" t="str">
        <f t="shared" si="3"/>
        <v/>
      </c>
      <c r="O39" s="43" t="str">
        <f t="shared" si="13"/>
        <v/>
      </c>
      <c r="P39" s="45" t="str">
        <f t="shared" si="4"/>
        <v/>
      </c>
      <c r="Q39" s="43" t="str">
        <f t="shared" si="14"/>
        <v/>
      </c>
      <c r="R39" s="45" t="str">
        <f t="shared" si="5"/>
        <v/>
      </c>
      <c r="S39" s="43" t="str">
        <f t="shared" si="15"/>
        <v/>
      </c>
      <c r="T39" s="45" t="str">
        <f t="shared" si="6"/>
        <v/>
      </c>
      <c r="U39" s="43" t="str">
        <f t="shared" si="16"/>
        <v/>
      </c>
      <c r="V39" s="45" t="str">
        <f t="shared" si="7"/>
        <v/>
      </c>
      <c r="W39" s="43" t="str">
        <f t="shared" si="17"/>
        <v/>
      </c>
      <c r="X39" s="42" t="str">
        <f t="shared" si="8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s="5" customFormat="1" ht="14.25" customHeight="1" x14ac:dyDescent="0.3">
      <c r="A40" s="54"/>
      <c r="B40" s="39"/>
      <c r="C40" s="40"/>
      <c r="D40" s="41" t="str">
        <f t="shared" si="0"/>
        <v/>
      </c>
      <c r="E40" s="42" t="e">
        <f t="shared" si="29"/>
        <v>#N/A</v>
      </c>
      <c r="F40" s="43" t="str">
        <f t="shared" si="9"/>
        <v/>
      </c>
      <c r="G40" s="29" t="str">
        <f t="shared" si="1"/>
        <v/>
      </c>
      <c r="H40" s="44" t="str">
        <f t="shared" si="10"/>
        <v/>
      </c>
      <c r="I40" s="45" t="str">
        <f t="shared" si="2"/>
        <v/>
      </c>
      <c r="J40" s="46"/>
      <c r="K40" s="37" t="str">
        <f t="shared" si="18"/>
        <v/>
      </c>
      <c r="L40" s="42" t="e">
        <f t="shared" si="11"/>
        <v>#N/A</v>
      </c>
      <c r="M40" s="47" t="str">
        <f t="shared" si="12"/>
        <v/>
      </c>
      <c r="N40" s="42" t="str">
        <f t="shared" si="3"/>
        <v/>
      </c>
      <c r="O40" s="43" t="str">
        <f t="shared" si="13"/>
        <v/>
      </c>
      <c r="P40" s="45" t="str">
        <f t="shared" si="4"/>
        <v/>
      </c>
      <c r="Q40" s="43" t="str">
        <f t="shared" si="14"/>
        <v/>
      </c>
      <c r="R40" s="45" t="str">
        <f t="shared" si="5"/>
        <v/>
      </c>
      <c r="S40" s="43" t="str">
        <f t="shared" si="15"/>
        <v/>
      </c>
      <c r="T40" s="45" t="str">
        <f t="shared" si="6"/>
        <v/>
      </c>
      <c r="U40" s="43" t="str">
        <f t="shared" si="16"/>
        <v/>
      </c>
      <c r="V40" s="45" t="str">
        <f t="shared" si="7"/>
        <v/>
      </c>
      <c r="W40" s="43" t="str">
        <f t="shared" si="17"/>
        <v/>
      </c>
      <c r="X40" s="42" t="str">
        <f t="shared" si="8"/>
        <v/>
      </c>
      <c r="Y40" s="48"/>
      <c r="Z40" s="55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3">
      <c r="A41" s="38"/>
      <c r="B41" s="58"/>
      <c r="C41" s="40"/>
      <c r="D41" s="59" t="str">
        <f t="shared" si="0"/>
        <v/>
      </c>
      <c r="E41" s="60" t="e">
        <f t="shared" si="29"/>
        <v>#N/A</v>
      </c>
      <c r="F41" s="61" t="str">
        <f t="shared" si="9"/>
        <v/>
      </c>
      <c r="G41" s="62" t="str">
        <f t="shared" si="1"/>
        <v/>
      </c>
      <c r="H41" s="63" t="str">
        <f t="shared" si="10"/>
        <v/>
      </c>
      <c r="I41" s="64" t="str">
        <f t="shared" si="2"/>
        <v/>
      </c>
      <c r="J41" s="46"/>
      <c r="K41" s="65" t="str">
        <f t="shared" si="18"/>
        <v/>
      </c>
      <c r="L41" s="60" t="e">
        <f t="shared" si="11"/>
        <v>#N/A</v>
      </c>
      <c r="M41" s="66" t="str">
        <f t="shared" si="12"/>
        <v/>
      </c>
      <c r="N41" s="60" t="str">
        <f t="shared" si="3"/>
        <v/>
      </c>
      <c r="O41" s="61" t="str">
        <f t="shared" si="13"/>
        <v/>
      </c>
      <c r="P41" s="64" t="str">
        <f t="shared" si="4"/>
        <v/>
      </c>
      <c r="Q41" s="61" t="str">
        <f t="shared" si="14"/>
        <v/>
      </c>
      <c r="R41" s="64" t="str">
        <f t="shared" si="5"/>
        <v/>
      </c>
      <c r="S41" s="61" t="str">
        <f t="shared" si="15"/>
        <v/>
      </c>
      <c r="T41" s="64" t="str">
        <f t="shared" si="6"/>
        <v/>
      </c>
      <c r="U41" s="61" t="str">
        <f t="shared" si="16"/>
        <v/>
      </c>
      <c r="V41" s="64" t="str">
        <f t="shared" si="7"/>
        <v/>
      </c>
      <c r="W41" s="61" t="str">
        <f t="shared" si="17"/>
        <v/>
      </c>
      <c r="X41" s="60" t="str">
        <f t="shared" si="8"/>
        <v/>
      </c>
      <c r="Y41" s="56"/>
      <c r="Z41" s="57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3">
      <c r="A42" s="67"/>
      <c r="B42" s="39"/>
      <c r="C42" s="68"/>
      <c r="D42" s="41" t="str">
        <f>IF(B42="","",E42)</f>
        <v/>
      </c>
      <c r="E42" s="42" t="e">
        <f>IF(AD42="","",AD42)</f>
        <v>#N/A</v>
      </c>
      <c r="F42" s="43" t="str">
        <f>G42</f>
        <v/>
      </c>
      <c r="G42" s="29" t="str">
        <f>IF(B42="","",J42/((100-K42)/100))</f>
        <v/>
      </c>
      <c r="H42" s="44" t="str">
        <f>I42</f>
        <v/>
      </c>
      <c r="I42" s="45" t="str">
        <f>IF(B42="","",ROUND(G42*AF42,1))</f>
        <v/>
      </c>
      <c r="J42" s="46"/>
      <c r="K42" s="37" t="str">
        <f>IF(B42="","",L42)</f>
        <v/>
      </c>
      <c r="L42" s="42" t="e">
        <f>AE42</f>
        <v>#N/A</v>
      </c>
      <c r="M42" s="47" t="str">
        <f>N42</f>
        <v/>
      </c>
      <c r="N42" s="42" t="str">
        <f>IF(B42="","",ROUND((J42*AG42)/100,0))</f>
        <v/>
      </c>
      <c r="O42" s="43" t="str">
        <f>P42</f>
        <v/>
      </c>
      <c r="P42" s="45" t="str">
        <f>IF(B42="","",ROUND((J42*AH42)/100,1))</f>
        <v/>
      </c>
      <c r="Q42" s="43" t="str">
        <f>R42</f>
        <v/>
      </c>
      <c r="R42" s="45" t="str">
        <f>IF(B42="","",ROUND((J42*AI42)/100,1))</f>
        <v/>
      </c>
      <c r="S42" s="43" t="str">
        <f>T42</f>
        <v/>
      </c>
      <c r="T42" s="45" t="str">
        <f>IF(B42="","",ROUND((J42*AJ42)/100,1))</f>
        <v/>
      </c>
      <c r="U42" s="43" t="str">
        <f>V42</f>
        <v/>
      </c>
      <c r="V42" s="45" t="str">
        <f>IF(B42="","",ROUND((J42*AK42)/100,1))</f>
        <v/>
      </c>
      <c r="W42" s="43" t="str">
        <f>X42</f>
        <v/>
      </c>
      <c r="X42" s="42" t="str">
        <f>IF(B42="","",ROUND((J42*AL42)/100,1))</f>
        <v/>
      </c>
      <c r="Y42" s="69"/>
      <c r="Z42" s="70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thickBot="1" x14ac:dyDescent="0.35">
      <c r="A43" s="38"/>
      <c r="B43" s="39"/>
      <c r="C43" s="40"/>
      <c r="D43" s="41" t="str">
        <f>IF(B43="","",E43)</f>
        <v/>
      </c>
      <c r="E43" s="42" t="e">
        <f>IF(AD43="","",AD43)</f>
        <v>#N/A</v>
      </c>
      <c r="F43" s="43" t="str">
        <f>G43</f>
        <v/>
      </c>
      <c r="G43" s="29" t="str">
        <f>IF(B43="","",J43/((100-K43)/100))</f>
        <v/>
      </c>
      <c r="H43" s="44" t="str">
        <f>I43</f>
        <v/>
      </c>
      <c r="I43" s="45" t="str">
        <f>IF(B43="","",ROUND(G43*AF43,1))</f>
        <v/>
      </c>
      <c r="J43" s="46"/>
      <c r="K43" s="37" t="str">
        <f>IF(B43="","",L43)</f>
        <v/>
      </c>
      <c r="L43" s="42" t="e">
        <f>AE43</f>
        <v>#N/A</v>
      </c>
      <c r="M43" s="47" t="str">
        <f>N43</f>
        <v/>
      </c>
      <c r="N43" s="42" t="str">
        <f>IF(B43="","",ROUND((J43*AG43)/100,0))</f>
        <v/>
      </c>
      <c r="O43" s="43" t="str">
        <f>P43</f>
        <v/>
      </c>
      <c r="P43" s="45" t="str">
        <f>IF(B43="","",ROUND((J43*AH43)/100,1))</f>
        <v/>
      </c>
      <c r="Q43" s="43" t="str">
        <f>R43</f>
        <v/>
      </c>
      <c r="R43" s="45" t="str">
        <f>IF(B43="","",ROUND((J43*AI43)/100,1))</f>
        <v/>
      </c>
      <c r="S43" s="43" t="str">
        <f>T43</f>
        <v/>
      </c>
      <c r="T43" s="45" t="str">
        <f>IF(B43="","",ROUND((J43*AJ43)/100,1))</f>
        <v/>
      </c>
      <c r="U43" s="43" t="str">
        <f>V43</f>
        <v/>
      </c>
      <c r="V43" s="45" t="str">
        <f>IF(B43="","",ROUND((J43*AK43)/100,1))</f>
        <v/>
      </c>
      <c r="W43" s="43" t="str">
        <f>X43</f>
        <v/>
      </c>
      <c r="X43" s="42" t="str">
        <f>IF(B43="","",ROUND((J43*AL43)/100,1))</f>
        <v/>
      </c>
      <c r="Y43" s="48"/>
      <c r="Z43" s="49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s="151" customFormat="1" ht="14.25" customHeight="1" thickBot="1" x14ac:dyDescent="0.35">
      <c r="A44" s="143" t="s">
        <v>13</v>
      </c>
      <c r="B44" s="144"/>
      <c r="C44" s="145"/>
      <c r="D44" s="146"/>
      <c r="E44" s="146"/>
      <c r="F44" s="146"/>
      <c r="G44" s="146"/>
      <c r="H44" s="147">
        <f>SUM(H8:H43)</f>
        <v>94.4</v>
      </c>
      <c r="I44" s="148"/>
      <c r="J44" s="148"/>
      <c r="K44" s="148"/>
      <c r="L44" s="148"/>
      <c r="M44" s="149">
        <f t="shared" ref="M44:X44" si="33">SUM(M8:M43)</f>
        <v>489</v>
      </c>
      <c r="N44" s="148">
        <f t="shared" si="33"/>
        <v>429</v>
      </c>
      <c r="O44" s="148">
        <f t="shared" si="33"/>
        <v>8.7000000000000011</v>
      </c>
      <c r="P44" s="148">
        <f t="shared" si="33"/>
        <v>6.7000000000000011</v>
      </c>
      <c r="Q44" s="148">
        <f t="shared" si="33"/>
        <v>9.7000000000000011</v>
      </c>
      <c r="R44" s="148">
        <f t="shared" si="33"/>
        <v>8.7000000000000011</v>
      </c>
      <c r="S44" s="148">
        <f t="shared" si="33"/>
        <v>93.2</v>
      </c>
      <c r="T44" s="148">
        <f t="shared" si="33"/>
        <v>78.2</v>
      </c>
      <c r="U44" s="148">
        <f t="shared" si="33"/>
        <v>2.2999999999999998</v>
      </c>
      <c r="V44" s="148">
        <f t="shared" si="33"/>
        <v>2.2999999999999998</v>
      </c>
      <c r="W44" s="148">
        <f t="shared" si="33"/>
        <v>2.4000000000000004</v>
      </c>
      <c r="X44" s="148">
        <f t="shared" si="33"/>
        <v>2.2000000000000002</v>
      </c>
      <c r="Y44" s="148"/>
      <c r="Z44" s="150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x14ac:dyDescent="0.3"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x14ac:dyDescent="0.3"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x14ac:dyDescent="0.3"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x14ac:dyDescent="0.3"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29:38" x14ac:dyDescent="0.3"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29:38" x14ac:dyDescent="0.3"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29:38" x14ac:dyDescent="0.3"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29:38" x14ac:dyDescent="0.3"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29:38" x14ac:dyDescent="0.3"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29:38" x14ac:dyDescent="0.3"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29:38" x14ac:dyDescent="0.3"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29:38" x14ac:dyDescent="0.3"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29:38" x14ac:dyDescent="0.3"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29:38" x14ac:dyDescent="0.3"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29:38" x14ac:dyDescent="0.3"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29:38" x14ac:dyDescent="0.3"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29:38" x14ac:dyDescent="0.3"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29:38" x14ac:dyDescent="0.3"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29:38" x14ac:dyDescent="0.3"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29:38" x14ac:dyDescent="0.3"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29:38" x14ac:dyDescent="0.3"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29:38" x14ac:dyDescent="0.3"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29:38" x14ac:dyDescent="0.3"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29:38" x14ac:dyDescent="0.3"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29:38" x14ac:dyDescent="0.3"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29:38" x14ac:dyDescent="0.3"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29:38" x14ac:dyDescent="0.3"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29:38" x14ac:dyDescent="0.3"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29:38" x14ac:dyDescent="0.3"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29:38" x14ac:dyDescent="0.3"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29:38" x14ac:dyDescent="0.3"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29:38" x14ac:dyDescent="0.3"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29:38" x14ac:dyDescent="0.3"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29:38" x14ac:dyDescent="0.3"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29:38" x14ac:dyDescent="0.3"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29:38" x14ac:dyDescent="0.3"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29:38" x14ac:dyDescent="0.3"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29:38" x14ac:dyDescent="0.3"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29:38" x14ac:dyDescent="0.3"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29:38" x14ac:dyDescent="0.3"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29:38" x14ac:dyDescent="0.3"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29:38" x14ac:dyDescent="0.3"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29:38" x14ac:dyDescent="0.3"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29:38" x14ac:dyDescent="0.3"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29:38" x14ac:dyDescent="0.3"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29:38" x14ac:dyDescent="0.3"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29:38" x14ac:dyDescent="0.3"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29:38" x14ac:dyDescent="0.3"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29:38" x14ac:dyDescent="0.3"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29:38" x14ac:dyDescent="0.3"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29:38" x14ac:dyDescent="0.3"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29:38" x14ac:dyDescent="0.3"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29:38" x14ac:dyDescent="0.3"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29:38" x14ac:dyDescent="0.3"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29:38" x14ac:dyDescent="0.3"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29:38" x14ac:dyDescent="0.3"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29:38" x14ac:dyDescent="0.3"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29:38" x14ac:dyDescent="0.3"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29:38" x14ac:dyDescent="0.3"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29:38" x14ac:dyDescent="0.3"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29:38" x14ac:dyDescent="0.3"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29:38" x14ac:dyDescent="0.3"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29:38" x14ac:dyDescent="0.3"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29:38" x14ac:dyDescent="0.3"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29:38" x14ac:dyDescent="0.3"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29:38" x14ac:dyDescent="0.3"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29:38" x14ac:dyDescent="0.3"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29:38" x14ac:dyDescent="0.3"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29:38" x14ac:dyDescent="0.3"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29:38" x14ac:dyDescent="0.3"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29:38" x14ac:dyDescent="0.3"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29:38" x14ac:dyDescent="0.3"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29:38" x14ac:dyDescent="0.3"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29:38" x14ac:dyDescent="0.3"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29:38" x14ac:dyDescent="0.3"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29:38" x14ac:dyDescent="0.3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29:38" x14ac:dyDescent="0.3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29:38" x14ac:dyDescent="0.3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29:38" x14ac:dyDescent="0.3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29:38" x14ac:dyDescent="0.3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29:38" x14ac:dyDescent="0.3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29:38" x14ac:dyDescent="0.3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29:38" x14ac:dyDescent="0.3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29:38" x14ac:dyDescent="0.3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3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3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3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3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3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3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3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3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3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3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3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3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3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3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3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3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3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3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3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3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3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3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3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3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3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3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3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3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3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3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3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3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3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3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3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3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3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3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3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3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3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3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3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3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3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3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3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3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3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3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3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3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3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3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3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3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3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3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3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3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3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3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3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3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3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3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3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3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3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3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3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3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3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3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3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3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3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3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3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3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3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3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3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3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3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3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3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3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3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3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3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3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3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3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3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3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3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3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3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3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3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3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3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3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3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3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3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3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3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3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3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3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3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3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3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3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3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3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3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3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3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3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3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3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3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3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3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3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3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3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3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3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3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3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3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3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3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3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3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3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3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3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3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3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3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3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3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3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3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3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3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3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3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3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3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3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3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3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3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3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3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3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3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3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3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3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3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3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3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3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3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3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3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3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3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3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3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3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3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3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3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3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3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3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3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3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3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3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3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3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3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3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3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3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3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3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3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3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3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3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3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3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3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3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3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3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3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3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3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3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3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3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3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3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3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3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3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3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3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3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3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3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3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3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3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3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3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3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3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3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3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3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3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3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3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3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3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3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3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3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3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3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3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3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3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3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3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3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3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3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3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3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3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3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3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3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3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3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3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3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3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3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3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3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3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3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3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3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3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3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3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3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3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3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3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3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3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3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3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3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3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3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3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3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3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3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3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3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3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3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3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3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3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3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3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3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3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3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3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3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3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3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3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3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3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3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3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3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3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3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3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3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3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3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3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3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3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3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3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3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3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3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3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3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3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3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3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3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3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3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3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3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3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3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3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3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3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3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3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3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3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3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3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3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3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3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3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3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3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3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3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3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3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3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3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3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3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3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3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3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3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3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3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3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3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3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3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3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3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3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3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3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3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3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3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3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3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3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3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3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3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3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3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3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3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3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3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3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3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3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3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3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3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3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3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3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3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3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3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3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3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3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3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3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3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3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3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3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3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3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3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3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3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3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3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3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3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3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3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3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3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3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3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3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3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3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3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3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3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3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3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3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3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3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3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3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3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3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3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3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3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3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3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3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3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3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3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3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3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3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3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3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3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3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3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3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3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3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3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3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3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3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3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3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3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3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3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3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3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3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3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3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3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3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3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3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3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3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3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3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3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3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3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3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3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3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3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3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3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3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3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3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3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3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3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3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3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3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3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3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3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3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3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3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3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3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3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3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3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3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3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3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3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3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3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3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3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3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3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3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3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3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3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3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3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3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3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3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3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3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3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3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3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3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3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3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3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3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3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3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3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3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3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3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3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3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3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3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3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3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3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3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3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3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3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3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3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3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3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3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3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3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3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3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3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3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3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3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3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3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3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3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3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3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3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3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3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3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3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3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3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3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3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3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3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3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3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3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3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3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3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3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3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3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3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3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3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3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3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3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3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3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3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3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3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3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3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3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3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3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3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3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3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3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3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3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3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3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3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3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3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3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3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3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3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3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3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3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3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3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3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3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3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3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3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3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3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3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3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3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3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3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3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3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3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3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3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3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3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3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3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3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3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3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3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3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3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3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3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3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3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3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3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3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3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3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3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3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3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3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3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3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3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3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3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3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3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3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3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3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3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3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3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3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3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3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3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3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3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3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3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3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3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3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3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3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3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3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3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3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3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3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3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3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3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3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3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3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3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3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3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3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3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3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3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3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3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3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3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3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3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3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3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3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3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3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3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3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3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3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3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3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3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3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3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3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3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3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3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3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3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3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3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3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3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3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3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3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3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3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3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3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3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3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3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3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3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3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3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3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3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3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3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3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3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3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3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3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3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3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3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3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3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3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3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3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3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3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3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3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3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3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3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3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3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3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3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3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3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3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3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3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3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3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3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3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3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3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3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3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3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3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3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3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3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3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3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3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3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3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3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3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3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3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3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3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3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3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3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3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3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3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3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3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3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3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3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3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3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3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3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3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3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3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3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3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3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3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3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3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3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3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3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3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3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3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3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3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3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3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3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3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3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3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3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3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3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3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3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3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3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3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3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3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3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3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3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3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3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3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3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3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3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3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3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3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3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3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3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3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3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3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3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3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3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3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3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3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3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3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3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3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3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3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3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3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3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3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3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3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3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3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3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3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3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3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3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3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3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3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3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3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3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3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3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3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3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3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3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3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3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3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3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3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3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3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3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3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3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3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3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3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3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3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3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3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3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3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3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3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3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3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3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3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3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3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3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3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3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3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3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3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3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3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3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3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3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3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3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3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3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3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3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3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3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3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3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3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3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3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3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3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3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3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3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3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3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3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3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3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3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3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3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3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3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3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3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3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3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3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3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3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3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3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3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3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3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3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3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3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3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3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3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3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3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3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3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3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3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3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3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3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3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3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3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3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3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3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3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3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3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3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3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3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3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3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3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3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3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3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3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3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3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3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3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3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3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3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3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3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3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3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3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3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3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3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3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3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3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3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3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3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3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3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3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3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3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3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3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3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3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3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3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3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3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3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3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3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3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3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3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3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3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3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3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3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3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3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3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3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3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3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3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3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3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3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3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3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3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3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3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3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3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3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3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3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3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3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3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3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3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3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3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3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3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3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3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3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3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3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3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3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3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3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3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3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3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3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3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3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3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3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3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3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3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3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3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3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3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3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3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3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3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3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3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3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3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3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3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3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3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3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3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3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3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3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3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3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3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3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3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3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3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3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3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3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3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3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3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3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3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3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3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3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3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3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3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3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3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3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3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3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3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3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3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3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3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3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3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3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3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3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3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3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3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3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3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3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3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3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3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3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3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3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3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3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3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3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3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3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3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3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3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3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3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3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3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3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3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3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3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3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3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3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3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3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3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3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3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3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3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3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3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3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3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3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3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3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3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3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3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3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3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3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3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3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3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3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3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3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3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3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3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3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3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3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3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3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3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3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3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3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3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3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3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3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3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3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3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3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3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3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3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3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3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3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3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3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3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3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3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3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3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3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3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3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3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3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3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3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3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3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3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3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3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3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3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3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3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3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3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3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3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3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3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3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3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3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3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3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3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3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3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3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3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3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3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3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3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3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3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3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3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3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3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3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3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3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3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3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3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3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3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3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3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3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3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3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3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3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3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3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3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3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3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3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3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3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3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3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3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3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3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3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3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3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3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3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3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3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3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3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3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3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3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3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3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3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3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3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3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3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3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3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3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3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3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3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3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3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3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3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3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3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3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3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3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3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3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3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3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3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3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3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3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3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3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3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3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3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3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3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3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3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3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3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3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3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3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3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3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3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3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3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3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3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3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3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3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3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3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3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3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3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3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3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3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3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3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3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3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3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3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3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3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3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3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3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3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3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3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3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3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3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3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3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3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3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3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3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3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3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3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3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3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3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3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3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3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3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3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3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3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3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3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3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3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3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3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3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3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3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3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3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3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3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3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3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3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3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3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3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3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3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3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3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3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3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3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3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3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3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3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3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3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3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3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3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3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3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3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3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3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3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3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3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3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3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3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3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3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3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3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3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3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3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3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3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3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3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3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3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3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3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3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3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3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3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3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3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3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3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3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3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3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3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3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3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3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3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3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3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3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3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3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3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3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3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3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3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3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3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3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3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3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3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3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3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3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3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3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3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3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3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3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3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3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3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3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3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3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3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3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3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3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3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3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3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3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3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3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3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3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3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3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3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3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3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3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3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3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3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3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3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3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3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3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3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3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3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3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3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3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3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3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3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3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3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3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3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3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3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3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3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3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3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3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3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3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3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3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3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3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3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3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3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3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3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3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3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3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3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3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3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3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3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3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3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3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3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3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3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3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3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3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3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3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3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3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3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3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3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3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3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3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3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3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3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3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3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3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3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3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3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3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3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3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3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</sheetData>
  <sheetProtection algorithmName="SHA-512" hashValue="C/JDY261eFHu8Dnsi76RdqY+GDiDM9FgTg7QbHctPm3lC3zH9UCIaFPwF9SMB5WVSYkaqyiSUTnN5NR/qLAWJQ==" saltValue="+2waqKqpFq/f2txaLle9NA==" spinCount="100000" sheet="1" objects="1" scenarios="1" selectLockedCells="1" selectUnlockedCells="1"/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Footer>&amp;L注１）　審査は、本書式で行いますので、必ずこの書式を使用してください。　　　　注２）　この献立表は、照会時に備えて、必ずコピーをして下さい。
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M1861"/>
  <sheetViews>
    <sheetView zoomScale="85" zoomScaleNormal="85" zoomScaleSheetLayoutView="100" workbookViewId="0">
      <selection activeCell="D5" sqref="D5"/>
    </sheetView>
  </sheetViews>
  <sheetFormatPr defaultColWidth="9" defaultRowHeight="15" x14ac:dyDescent="0.3"/>
  <cols>
    <col min="1" max="1" width="18.6640625" style="1" customWidth="1"/>
    <col min="2" max="2" width="8.33203125" style="2" customWidth="1"/>
    <col min="3" max="3" width="9" style="3"/>
    <col min="4" max="4" width="17.88671875" style="4" customWidth="1"/>
    <col min="5" max="5" width="9.6640625" style="1" hidden="1" customWidth="1"/>
    <col min="6" max="6" width="8.44140625" style="1" customWidth="1"/>
    <col min="7" max="7" width="14.109375" style="1" hidden="1" customWidth="1"/>
    <col min="8" max="8" width="7.33203125" style="1" customWidth="1"/>
    <col min="9" max="9" width="38.77734375" style="1" hidden="1" customWidth="1"/>
    <col min="10" max="10" width="8.109375" style="1" customWidth="1"/>
    <col min="11" max="11" width="7" style="5" customWidth="1"/>
    <col min="12" max="12" width="5.88671875" style="1" hidden="1" customWidth="1"/>
    <col min="13" max="13" width="9.109375" style="1" customWidth="1"/>
    <col min="14" max="14" width="9.21875" style="1" hidden="1" customWidth="1"/>
    <col min="15" max="15" width="9" style="1"/>
    <col min="16" max="16" width="16.21875" style="1" hidden="1" customWidth="1"/>
    <col min="17" max="17" width="8.33203125" style="1" customWidth="1"/>
    <col min="18" max="18" width="5.88671875" style="1" hidden="1" customWidth="1"/>
    <col min="19" max="19" width="8.33203125" style="1" customWidth="1"/>
    <col min="20" max="20" width="8" style="1" hidden="1" customWidth="1"/>
    <col min="21" max="21" width="9.77734375" style="1" customWidth="1"/>
    <col min="22" max="22" width="5.109375" style="1" hidden="1" customWidth="1"/>
    <col min="23" max="23" width="9.6640625" style="1" bestFit="1" customWidth="1"/>
    <col min="24" max="24" width="5.88671875" style="1" hidden="1" customWidth="1"/>
    <col min="25" max="25" width="14.109375" style="1" customWidth="1"/>
    <col min="26" max="26" width="24.6640625" style="1" customWidth="1"/>
    <col min="27" max="27" width="1.33203125" style="1" customWidth="1"/>
    <col min="28" max="28" width="8.88671875" style="1" customWidth="1"/>
    <col min="29" max="38" width="11.44140625" style="1" hidden="1" customWidth="1"/>
    <col min="39" max="16384" width="9" style="1"/>
  </cols>
  <sheetData>
    <row r="1" spans="1:38" x14ac:dyDescent="0.3">
      <c r="Z1" s="6" t="s">
        <v>510</v>
      </c>
    </row>
    <row r="2" spans="1:38" ht="18.600000000000001" x14ac:dyDescent="0.35">
      <c r="A2" s="90" t="s">
        <v>2315</v>
      </c>
      <c r="H2" s="7" t="s">
        <v>531</v>
      </c>
      <c r="I2" s="8"/>
      <c r="AA2" s="9"/>
    </row>
    <row r="3" spans="1:38" ht="9" customHeight="1" x14ac:dyDescent="0.35">
      <c r="H3" s="7"/>
      <c r="I3" s="8"/>
      <c r="AA3" s="9"/>
    </row>
    <row r="4" spans="1:38" ht="9" customHeight="1" x14ac:dyDescent="0.3">
      <c r="Z4" s="10"/>
      <c r="AA4" s="9"/>
    </row>
    <row r="5" spans="1:38" ht="16.5" customHeight="1" thickBot="1" x14ac:dyDescent="0.35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3">
      <c r="A6" s="253" t="s">
        <v>11</v>
      </c>
      <c r="B6" s="255" t="s">
        <v>419</v>
      </c>
      <c r="C6" s="257" t="s">
        <v>6</v>
      </c>
      <c r="D6" s="259" t="s">
        <v>12</v>
      </c>
      <c r="E6" s="259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51" t="s">
        <v>449</v>
      </c>
      <c r="AA6" s="18"/>
    </row>
    <row r="7" spans="1:38" ht="18.75" customHeight="1" thickBot="1" x14ac:dyDescent="0.35">
      <c r="A7" s="254"/>
      <c r="B7" s="256"/>
      <c r="C7" s="258"/>
      <c r="D7" s="260"/>
      <c r="E7" s="260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52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3">
      <c r="A8" s="23"/>
      <c r="B8" s="24"/>
      <c r="C8" s="25"/>
      <c r="D8" s="26" t="str">
        <f t="shared" ref="D8:D80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80" si="1">IF(B8="","",J8/((100-K8)/100))</f>
        <v/>
      </c>
      <c r="H8" s="30" t="str">
        <f>I8</f>
        <v/>
      </c>
      <c r="I8" s="31" t="str">
        <f t="shared" ref="I8:I80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80" si="3">IF(B8="","",ROUND((J8*AG8)/100,0))</f>
        <v/>
      </c>
      <c r="O8" s="28" t="str">
        <f>P8</f>
        <v/>
      </c>
      <c r="P8" s="31" t="str">
        <f t="shared" ref="P8:P80" si="4">IF(B8="","",ROUND((J8*AH8)/100,1))</f>
        <v/>
      </c>
      <c r="Q8" s="28" t="str">
        <f>R8</f>
        <v/>
      </c>
      <c r="R8" s="31" t="str">
        <f t="shared" ref="R8:R80" si="5">IF(B8="","",ROUND((J8*AI8)/100,1))</f>
        <v/>
      </c>
      <c r="S8" s="28" t="str">
        <f>T8</f>
        <v/>
      </c>
      <c r="T8" s="31" t="str">
        <f t="shared" ref="T8:T80" si="6">IF(B8="","",ROUND((J8*AJ8)/100,1))</f>
        <v/>
      </c>
      <c r="U8" s="28" t="str">
        <f>V8</f>
        <v/>
      </c>
      <c r="V8" s="31" t="str">
        <f t="shared" ref="V8:V80" si="7">IF(B8="","",ROUND((J8*AK8)/100,1))</f>
        <v/>
      </c>
      <c r="W8" s="28" t="str">
        <f>X8</f>
        <v/>
      </c>
      <c r="X8" s="27" t="str">
        <f t="shared" ref="X8:X80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3">
      <c r="A9" s="38"/>
      <c r="B9" s="39"/>
      <c r="C9" s="40"/>
      <c r="D9" s="41" t="str">
        <f t="shared" ref="D9:D45" si="9">IF(B9="","",E9)</f>
        <v/>
      </c>
      <c r="E9" s="42" t="e">
        <f>IF(AD9="","",AD9)</f>
        <v>#N/A</v>
      </c>
      <c r="F9" s="43" t="str">
        <f t="shared" ref="F9:F45" si="10">G9</f>
        <v/>
      </c>
      <c r="G9" s="29" t="str">
        <f t="shared" ref="G9:G45" si="11">IF(B9="","",J9/((100-K9)/100))</f>
        <v/>
      </c>
      <c r="H9" s="44" t="str">
        <f t="shared" ref="H9:H42" si="12">I9</f>
        <v/>
      </c>
      <c r="I9" s="45" t="str">
        <f t="shared" ref="I9:I45" si="13">IF(B9="","",ROUND(G9*AF9,1))</f>
        <v/>
      </c>
      <c r="J9" s="46"/>
      <c r="K9" s="37" t="str">
        <f>IF(B9="","",L9)</f>
        <v/>
      </c>
      <c r="L9" s="42" t="e">
        <f t="shared" ref="L9:L45" si="14">AE9</f>
        <v>#N/A</v>
      </c>
      <c r="M9" s="47" t="str">
        <f t="shared" ref="M9:M45" si="15">N9</f>
        <v/>
      </c>
      <c r="N9" s="42" t="str">
        <f t="shared" ref="N9:N45" si="16">IF(B9="","",ROUND((J9*AG9)/100,0))</f>
        <v/>
      </c>
      <c r="O9" s="43" t="str">
        <f t="shared" ref="O9:O45" si="17">P9</f>
        <v/>
      </c>
      <c r="P9" s="45" t="str">
        <f t="shared" ref="P9:P45" si="18">IF(B9="","",ROUND((J9*AH9)/100,1))</f>
        <v/>
      </c>
      <c r="Q9" s="43" t="str">
        <f t="shared" ref="Q9:Q45" si="19">R9</f>
        <v/>
      </c>
      <c r="R9" s="45" t="str">
        <f t="shared" ref="R9:R45" si="20">IF(B9="","",ROUND((J9*AI9)/100,1))</f>
        <v/>
      </c>
      <c r="S9" s="43" t="str">
        <f t="shared" ref="S9:S45" si="21">T9</f>
        <v/>
      </c>
      <c r="T9" s="45" t="str">
        <f t="shared" ref="T9:T45" si="22">IF(B9="","",ROUND((J9*AJ9)/100,1))</f>
        <v/>
      </c>
      <c r="U9" s="43" t="str">
        <f t="shared" ref="U9:U45" si="23">V9</f>
        <v/>
      </c>
      <c r="V9" s="45" t="str">
        <f t="shared" ref="V9:V45" si="24">IF(B9="","",ROUND((J9*AK9)/100,1))</f>
        <v/>
      </c>
      <c r="W9" s="43" t="str">
        <f t="shared" ref="W9:W45" si="25">X9</f>
        <v/>
      </c>
      <c r="X9" s="42" t="str">
        <f t="shared" ref="X9:X45" si="26">IF(B9="","",ROUND((J9*AL9)/100,1))</f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3">
      <c r="A10" s="38"/>
      <c r="B10" s="39"/>
      <c r="C10" s="40"/>
      <c r="D10" s="41" t="str">
        <f t="shared" ref="D10:D36" si="27">IF(B10="","",E10)</f>
        <v/>
      </c>
      <c r="E10" s="42" t="e">
        <f>IF(AD10="","",AD10)</f>
        <v>#N/A</v>
      </c>
      <c r="F10" s="43" t="str">
        <f t="shared" ref="F10:F36" si="28">G10</f>
        <v/>
      </c>
      <c r="G10" s="29" t="str">
        <f t="shared" ref="G10:G36" si="29">IF(B10="","",J10/((100-K10)/100))</f>
        <v/>
      </c>
      <c r="H10" s="44" t="str">
        <f t="shared" ref="H10:H12" si="30">I10</f>
        <v/>
      </c>
      <c r="I10" s="45" t="str">
        <f t="shared" ref="I10:I36" si="31">IF(B10="","",ROUND(G10*AF10,1))</f>
        <v/>
      </c>
      <c r="J10" s="46"/>
      <c r="K10" s="37" t="str">
        <f t="shared" ref="K10:K15" si="32">IF(B10="","",L10)</f>
        <v/>
      </c>
      <c r="L10" s="42" t="e">
        <f t="shared" ref="L10:L36" si="33">AE10</f>
        <v>#N/A</v>
      </c>
      <c r="M10" s="47" t="str">
        <f t="shared" ref="M10:M36" si="34">N10</f>
        <v/>
      </c>
      <c r="N10" s="42" t="str">
        <f t="shared" ref="N10:N36" si="35">IF(B10="","",ROUND((J10*AG10)/100,0))</f>
        <v/>
      </c>
      <c r="O10" s="43" t="str">
        <f t="shared" ref="O10:O34" si="36">P10</f>
        <v/>
      </c>
      <c r="P10" s="45" t="str">
        <f t="shared" ref="P10:P36" si="37">IF(B10="","",ROUND((J10*AH10)/100,1))</f>
        <v/>
      </c>
      <c r="Q10" s="43" t="str">
        <f t="shared" ref="Q10:Q36" si="38">R10</f>
        <v/>
      </c>
      <c r="R10" s="45" t="str">
        <f t="shared" ref="R10:R36" si="39">IF(B10="","",ROUND((J10*AI10)/100,1))</f>
        <v/>
      </c>
      <c r="S10" s="43" t="str">
        <f t="shared" ref="S10:S36" si="40">T10</f>
        <v/>
      </c>
      <c r="T10" s="45" t="str">
        <f t="shared" ref="T10:T36" si="41">IF(B10="","",ROUND((J10*AJ10)/100,1))</f>
        <v/>
      </c>
      <c r="U10" s="43" t="str">
        <f t="shared" ref="U10:U33" si="42">V10</f>
        <v/>
      </c>
      <c r="V10" s="45" t="str">
        <f t="shared" ref="V10:V36" si="43">IF(B10="","",ROUND((J10*AK10)/100,1))</f>
        <v/>
      </c>
      <c r="W10" s="43" t="str">
        <f t="shared" ref="W10:W36" si="44">X10</f>
        <v/>
      </c>
      <c r="X10" s="42" t="str">
        <f t="shared" ref="X10:X36" si="45">IF(B10="","",ROUND((J10*AL10)/100,1))</f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3">
      <c r="A11" s="38"/>
      <c r="B11" s="39"/>
      <c r="C11" s="40"/>
      <c r="D11" s="41" t="str">
        <f t="shared" si="27"/>
        <v/>
      </c>
      <c r="E11" s="42" t="e">
        <f t="shared" ref="E11:E15" si="46">IF(AD11="","",AD11)</f>
        <v>#N/A</v>
      </c>
      <c r="F11" s="43" t="str">
        <f t="shared" si="28"/>
        <v/>
      </c>
      <c r="G11" s="29" t="str">
        <f t="shared" si="29"/>
        <v/>
      </c>
      <c r="H11" s="44" t="str">
        <f t="shared" si="30"/>
        <v/>
      </c>
      <c r="I11" s="45" t="str">
        <f t="shared" si="31"/>
        <v/>
      </c>
      <c r="J11" s="46"/>
      <c r="K11" s="37" t="str">
        <f t="shared" si="32"/>
        <v/>
      </c>
      <c r="L11" s="42" t="e">
        <f t="shared" si="33"/>
        <v>#N/A</v>
      </c>
      <c r="M11" s="47" t="str">
        <f t="shared" si="34"/>
        <v/>
      </c>
      <c r="N11" s="42" t="str">
        <f t="shared" si="35"/>
        <v/>
      </c>
      <c r="O11" s="43" t="str">
        <f t="shared" si="36"/>
        <v/>
      </c>
      <c r="P11" s="45" t="str">
        <f t="shared" si="37"/>
        <v/>
      </c>
      <c r="Q11" s="43" t="str">
        <f t="shared" si="38"/>
        <v/>
      </c>
      <c r="R11" s="45" t="str">
        <f t="shared" si="39"/>
        <v/>
      </c>
      <c r="S11" s="43" t="str">
        <f t="shared" si="40"/>
        <v/>
      </c>
      <c r="T11" s="45" t="str">
        <f t="shared" si="41"/>
        <v/>
      </c>
      <c r="U11" s="43" t="str">
        <f t="shared" si="42"/>
        <v/>
      </c>
      <c r="V11" s="45" t="str">
        <f t="shared" si="43"/>
        <v/>
      </c>
      <c r="W11" s="43" t="str">
        <f t="shared" si="44"/>
        <v/>
      </c>
      <c r="X11" s="42" t="str">
        <f t="shared" si="45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3">
      <c r="A12" s="38"/>
      <c r="B12" s="39"/>
      <c r="C12" s="40"/>
      <c r="D12" s="41" t="str">
        <f t="shared" si="27"/>
        <v/>
      </c>
      <c r="E12" s="42" t="e">
        <f t="shared" si="46"/>
        <v>#N/A</v>
      </c>
      <c r="F12" s="43" t="str">
        <f t="shared" si="28"/>
        <v/>
      </c>
      <c r="G12" s="29" t="str">
        <f t="shared" si="29"/>
        <v/>
      </c>
      <c r="H12" s="44" t="str">
        <f t="shared" si="30"/>
        <v/>
      </c>
      <c r="I12" s="45" t="str">
        <f t="shared" si="31"/>
        <v/>
      </c>
      <c r="J12" s="46"/>
      <c r="K12" s="37" t="str">
        <f t="shared" si="32"/>
        <v/>
      </c>
      <c r="L12" s="42" t="e">
        <f t="shared" si="33"/>
        <v>#N/A</v>
      </c>
      <c r="M12" s="47" t="str">
        <f t="shared" si="34"/>
        <v/>
      </c>
      <c r="N12" s="42" t="str">
        <f t="shared" si="35"/>
        <v/>
      </c>
      <c r="O12" s="43" t="str">
        <f t="shared" si="36"/>
        <v/>
      </c>
      <c r="P12" s="45" t="str">
        <f t="shared" si="37"/>
        <v/>
      </c>
      <c r="Q12" s="43" t="str">
        <f t="shared" si="38"/>
        <v/>
      </c>
      <c r="R12" s="45" t="str">
        <f t="shared" si="39"/>
        <v/>
      </c>
      <c r="S12" s="43" t="str">
        <f t="shared" si="40"/>
        <v/>
      </c>
      <c r="T12" s="45" t="str">
        <f t="shared" si="41"/>
        <v/>
      </c>
      <c r="U12" s="43" t="str">
        <f t="shared" si="42"/>
        <v/>
      </c>
      <c r="V12" s="45" t="str">
        <f t="shared" si="43"/>
        <v/>
      </c>
      <c r="W12" s="43" t="str">
        <f t="shared" si="44"/>
        <v/>
      </c>
      <c r="X12" s="42" t="str">
        <f t="shared" si="45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3">
      <c r="A13" s="38"/>
      <c r="B13" s="39"/>
      <c r="C13" s="40"/>
      <c r="D13" s="41" t="str">
        <f t="shared" si="27"/>
        <v/>
      </c>
      <c r="E13" s="42" t="e">
        <f t="shared" si="46"/>
        <v>#N/A</v>
      </c>
      <c r="F13" s="43" t="str">
        <f t="shared" si="28"/>
        <v/>
      </c>
      <c r="G13" s="29" t="str">
        <f t="shared" si="29"/>
        <v/>
      </c>
      <c r="H13" s="44" t="str">
        <f>I13</f>
        <v/>
      </c>
      <c r="I13" s="45" t="str">
        <f t="shared" si="31"/>
        <v/>
      </c>
      <c r="J13" s="46"/>
      <c r="K13" s="37" t="str">
        <f t="shared" si="32"/>
        <v/>
      </c>
      <c r="L13" s="42" t="e">
        <f t="shared" si="33"/>
        <v>#N/A</v>
      </c>
      <c r="M13" s="47" t="str">
        <f t="shared" si="34"/>
        <v/>
      </c>
      <c r="N13" s="42" t="str">
        <f t="shared" si="35"/>
        <v/>
      </c>
      <c r="O13" s="43" t="str">
        <f t="shared" si="36"/>
        <v/>
      </c>
      <c r="P13" s="45" t="str">
        <f t="shared" si="37"/>
        <v/>
      </c>
      <c r="Q13" s="43" t="str">
        <f t="shared" si="38"/>
        <v/>
      </c>
      <c r="R13" s="45" t="str">
        <f t="shared" si="39"/>
        <v/>
      </c>
      <c r="S13" s="43" t="str">
        <f t="shared" si="40"/>
        <v/>
      </c>
      <c r="T13" s="45" t="str">
        <f t="shared" si="41"/>
        <v/>
      </c>
      <c r="U13" s="43" t="str">
        <f t="shared" si="42"/>
        <v/>
      </c>
      <c r="V13" s="45" t="str">
        <f t="shared" si="43"/>
        <v/>
      </c>
      <c r="W13" s="43" t="str">
        <f t="shared" si="44"/>
        <v/>
      </c>
      <c r="X13" s="42" t="str">
        <f t="shared" si="45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3">
      <c r="A14" s="38"/>
      <c r="B14" s="39"/>
      <c r="C14" s="40"/>
      <c r="D14" s="41" t="str">
        <f t="shared" si="27"/>
        <v/>
      </c>
      <c r="E14" s="42" t="e">
        <f t="shared" si="46"/>
        <v>#N/A</v>
      </c>
      <c r="F14" s="43" t="str">
        <f t="shared" si="28"/>
        <v/>
      </c>
      <c r="G14" s="29" t="str">
        <f t="shared" si="29"/>
        <v/>
      </c>
      <c r="H14" s="44" t="str">
        <f t="shared" ref="H14:H22" si="47">I14</f>
        <v/>
      </c>
      <c r="I14" s="45" t="str">
        <f t="shared" si="31"/>
        <v/>
      </c>
      <c r="J14" s="46"/>
      <c r="K14" s="37" t="str">
        <f t="shared" si="32"/>
        <v/>
      </c>
      <c r="L14" s="42" t="e">
        <f t="shared" si="33"/>
        <v>#N/A</v>
      </c>
      <c r="M14" s="47" t="str">
        <f t="shared" si="34"/>
        <v/>
      </c>
      <c r="N14" s="42" t="str">
        <f t="shared" si="35"/>
        <v/>
      </c>
      <c r="O14" s="43" t="str">
        <f t="shared" si="36"/>
        <v/>
      </c>
      <c r="P14" s="45" t="str">
        <f t="shared" si="37"/>
        <v/>
      </c>
      <c r="Q14" s="43" t="str">
        <f t="shared" si="38"/>
        <v/>
      </c>
      <c r="R14" s="45" t="str">
        <f t="shared" si="39"/>
        <v/>
      </c>
      <c r="S14" s="43" t="str">
        <f t="shared" si="40"/>
        <v/>
      </c>
      <c r="T14" s="45" t="str">
        <f t="shared" si="41"/>
        <v/>
      </c>
      <c r="U14" s="43" t="str">
        <f t="shared" si="42"/>
        <v/>
      </c>
      <c r="V14" s="45" t="str">
        <f t="shared" si="43"/>
        <v/>
      </c>
      <c r="W14" s="43" t="str">
        <f t="shared" si="44"/>
        <v/>
      </c>
      <c r="X14" s="42" t="str">
        <f t="shared" si="45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3">
      <c r="A15" s="38"/>
      <c r="B15" s="39"/>
      <c r="C15" s="40"/>
      <c r="D15" s="41" t="str">
        <f t="shared" si="27"/>
        <v/>
      </c>
      <c r="E15" s="42" t="e">
        <f t="shared" si="46"/>
        <v>#N/A</v>
      </c>
      <c r="F15" s="43" t="str">
        <f t="shared" si="28"/>
        <v/>
      </c>
      <c r="G15" s="29" t="str">
        <f t="shared" si="29"/>
        <v/>
      </c>
      <c r="H15" s="44" t="str">
        <f t="shared" si="47"/>
        <v/>
      </c>
      <c r="I15" s="45" t="str">
        <f t="shared" si="31"/>
        <v/>
      </c>
      <c r="J15" s="46"/>
      <c r="K15" s="37" t="str">
        <f t="shared" si="32"/>
        <v/>
      </c>
      <c r="L15" s="42" t="e">
        <f t="shared" si="33"/>
        <v>#N/A</v>
      </c>
      <c r="M15" s="47" t="str">
        <f t="shared" si="34"/>
        <v/>
      </c>
      <c r="N15" s="42" t="str">
        <f t="shared" si="35"/>
        <v/>
      </c>
      <c r="O15" s="43" t="str">
        <f t="shared" si="36"/>
        <v/>
      </c>
      <c r="P15" s="45" t="str">
        <f t="shared" si="37"/>
        <v/>
      </c>
      <c r="Q15" s="43" t="str">
        <f t="shared" si="38"/>
        <v/>
      </c>
      <c r="R15" s="45" t="str">
        <f t="shared" si="39"/>
        <v/>
      </c>
      <c r="S15" s="43" t="str">
        <f t="shared" si="40"/>
        <v/>
      </c>
      <c r="T15" s="45" t="str">
        <f t="shared" si="41"/>
        <v/>
      </c>
      <c r="U15" s="43" t="str">
        <f t="shared" si="42"/>
        <v/>
      </c>
      <c r="V15" s="45" t="str">
        <f t="shared" si="43"/>
        <v/>
      </c>
      <c r="W15" s="43" t="str">
        <f t="shared" si="44"/>
        <v/>
      </c>
      <c r="X15" s="42" t="str">
        <f t="shared" si="45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3">
      <c r="A16" s="38"/>
      <c r="B16" s="39"/>
      <c r="C16" s="40"/>
      <c r="D16" s="41" t="str">
        <f t="shared" si="27"/>
        <v/>
      </c>
      <c r="E16" s="42" t="e">
        <f>IF(AD16="","",AD16)</f>
        <v>#N/A</v>
      </c>
      <c r="F16" s="43" t="str">
        <f t="shared" si="28"/>
        <v/>
      </c>
      <c r="G16" s="29" t="str">
        <f t="shared" si="29"/>
        <v/>
      </c>
      <c r="H16" s="44" t="str">
        <f t="shared" si="47"/>
        <v/>
      </c>
      <c r="I16" s="45" t="str">
        <f t="shared" si="31"/>
        <v/>
      </c>
      <c r="J16" s="46"/>
      <c r="K16" s="37" t="str">
        <f>IF(B16="","",L16)</f>
        <v/>
      </c>
      <c r="L16" s="42" t="e">
        <f t="shared" si="33"/>
        <v>#N/A</v>
      </c>
      <c r="M16" s="47" t="str">
        <f t="shared" si="34"/>
        <v/>
      </c>
      <c r="N16" s="42" t="str">
        <f t="shared" si="35"/>
        <v/>
      </c>
      <c r="O16" s="43" t="str">
        <f t="shared" si="36"/>
        <v/>
      </c>
      <c r="P16" s="45" t="str">
        <f t="shared" si="37"/>
        <v/>
      </c>
      <c r="Q16" s="43" t="str">
        <f t="shared" si="38"/>
        <v/>
      </c>
      <c r="R16" s="45" t="str">
        <f t="shared" si="39"/>
        <v/>
      </c>
      <c r="S16" s="43" t="str">
        <f t="shared" si="40"/>
        <v/>
      </c>
      <c r="T16" s="45" t="str">
        <f t="shared" si="41"/>
        <v/>
      </c>
      <c r="U16" s="43" t="str">
        <f t="shared" si="42"/>
        <v/>
      </c>
      <c r="V16" s="45" t="str">
        <f t="shared" si="43"/>
        <v/>
      </c>
      <c r="W16" s="43" t="str">
        <f t="shared" si="44"/>
        <v/>
      </c>
      <c r="X16" s="42" t="str">
        <f t="shared" si="45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3">
      <c r="A17" s="38"/>
      <c r="B17" s="39"/>
      <c r="C17" s="40"/>
      <c r="D17" s="41" t="str">
        <f t="shared" si="27"/>
        <v/>
      </c>
      <c r="E17" s="42" t="e">
        <f>IF(AD17="","",AD17)</f>
        <v>#N/A</v>
      </c>
      <c r="F17" s="43" t="str">
        <f t="shared" si="28"/>
        <v/>
      </c>
      <c r="G17" s="29" t="str">
        <f t="shared" si="29"/>
        <v/>
      </c>
      <c r="H17" s="44" t="str">
        <f t="shared" si="47"/>
        <v/>
      </c>
      <c r="I17" s="45" t="str">
        <f t="shared" si="31"/>
        <v/>
      </c>
      <c r="J17" s="46"/>
      <c r="K17" s="37" t="str">
        <f t="shared" ref="K17:K31" si="48">IF(B17="","",L17)</f>
        <v/>
      </c>
      <c r="L17" s="42" t="e">
        <f t="shared" si="33"/>
        <v>#N/A</v>
      </c>
      <c r="M17" s="47" t="str">
        <f t="shared" si="34"/>
        <v/>
      </c>
      <c r="N17" s="42" t="str">
        <f t="shared" si="35"/>
        <v/>
      </c>
      <c r="O17" s="43" t="str">
        <f t="shared" si="36"/>
        <v/>
      </c>
      <c r="P17" s="45" t="str">
        <f t="shared" si="37"/>
        <v/>
      </c>
      <c r="Q17" s="43" t="str">
        <f t="shared" si="38"/>
        <v/>
      </c>
      <c r="R17" s="45" t="str">
        <f t="shared" si="39"/>
        <v/>
      </c>
      <c r="S17" s="43" t="str">
        <f t="shared" si="40"/>
        <v/>
      </c>
      <c r="T17" s="45" t="str">
        <f t="shared" si="41"/>
        <v/>
      </c>
      <c r="U17" s="43" t="str">
        <f t="shared" si="42"/>
        <v/>
      </c>
      <c r="V17" s="45" t="str">
        <f t="shared" si="43"/>
        <v/>
      </c>
      <c r="W17" s="43" t="str">
        <f t="shared" si="44"/>
        <v/>
      </c>
      <c r="X17" s="42" t="str">
        <f t="shared" si="45"/>
        <v/>
      </c>
      <c r="Y17" s="48"/>
      <c r="Z17" s="49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3">
      <c r="A18" s="38"/>
      <c r="B18" s="39"/>
      <c r="C18" s="40"/>
      <c r="D18" s="41" t="str">
        <f t="shared" si="27"/>
        <v/>
      </c>
      <c r="E18" s="42" t="e">
        <f t="shared" ref="E18:E33" si="49">IF(AD18="","",AD18)</f>
        <v>#N/A</v>
      </c>
      <c r="F18" s="43" t="str">
        <f t="shared" si="28"/>
        <v/>
      </c>
      <c r="G18" s="29" t="str">
        <f t="shared" si="29"/>
        <v/>
      </c>
      <c r="H18" s="44" t="str">
        <f t="shared" si="47"/>
        <v/>
      </c>
      <c r="I18" s="45" t="str">
        <f t="shared" si="31"/>
        <v/>
      </c>
      <c r="J18" s="46"/>
      <c r="K18" s="37" t="str">
        <f t="shared" si="48"/>
        <v/>
      </c>
      <c r="L18" s="42" t="e">
        <f t="shared" si="33"/>
        <v>#N/A</v>
      </c>
      <c r="M18" s="47" t="str">
        <f t="shared" si="34"/>
        <v/>
      </c>
      <c r="N18" s="42" t="str">
        <f t="shared" si="35"/>
        <v/>
      </c>
      <c r="O18" s="43" t="str">
        <f t="shared" si="36"/>
        <v/>
      </c>
      <c r="P18" s="45" t="str">
        <f t="shared" si="37"/>
        <v/>
      </c>
      <c r="Q18" s="43" t="str">
        <f t="shared" si="38"/>
        <v/>
      </c>
      <c r="R18" s="45" t="str">
        <f t="shared" si="39"/>
        <v/>
      </c>
      <c r="S18" s="43" t="str">
        <f t="shared" si="40"/>
        <v/>
      </c>
      <c r="T18" s="45" t="str">
        <f t="shared" si="41"/>
        <v/>
      </c>
      <c r="U18" s="43" t="str">
        <f t="shared" si="42"/>
        <v/>
      </c>
      <c r="V18" s="45" t="str">
        <f t="shared" si="43"/>
        <v/>
      </c>
      <c r="W18" s="43" t="str">
        <f t="shared" si="44"/>
        <v/>
      </c>
      <c r="X18" s="42" t="str">
        <f t="shared" si="45"/>
        <v/>
      </c>
      <c r="Y18" s="48"/>
      <c r="Z18" s="49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3">
      <c r="A19" s="38"/>
      <c r="B19" s="39"/>
      <c r="C19" s="40"/>
      <c r="D19" s="41" t="str">
        <f t="shared" si="27"/>
        <v/>
      </c>
      <c r="E19" s="42" t="e">
        <f t="shared" si="49"/>
        <v>#N/A</v>
      </c>
      <c r="F19" s="43" t="str">
        <f t="shared" si="28"/>
        <v/>
      </c>
      <c r="G19" s="29" t="str">
        <f t="shared" si="29"/>
        <v/>
      </c>
      <c r="H19" s="44" t="str">
        <f t="shared" si="47"/>
        <v/>
      </c>
      <c r="I19" s="45" t="str">
        <f t="shared" si="31"/>
        <v/>
      </c>
      <c r="J19" s="46"/>
      <c r="K19" s="37" t="str">
        <f t="shared" si="48"/>
        <v/>
      </c>
      <c r="L19" s="42" t="e">
        <f t="shared" si="33"/>
        <v>#N/A</v>
      </c>
      <c r="M19" s="47" t="str">
        <f t="shared" si="34"/>
        <v/>
      </c>
      <c r="N19" s="42" t="str">
        <f t="shared" si="35"/>
        <v/>
      </c>
      <c r="O19" s="43" t="str">
        <f t="shared" si="36"/>
        <v/>
      </c>
      <c r="P19" s="45" t="str">
        <f t="shared" si="37"/>
        <v/>
      </c>
      <c r="Q19" s="43" t="str">
        <f t="shared" si="38"/>
        <v/>
      </c>
      <c r="R19" s="45" t="str">
        <f t="shared" si="39"/>
        <v/>
      </c>
      <c r="S19" s="43" t="str">
        <f t="shared" si="40"/>
        <v/>
      </c>
      <c r="T19" s="45" t="str">
        <f t="shared" si="41"/>
        <v/>
      </c>
      <c r="U19" s="43" t="str">
        <f t="shared" si="42"/>
        <v/>
      </c>
      <c r="V19" s="45" t="str">
        <f t="shared" si="43"/>
        <v/>
      </c>
      <c r="W19" s="43" t="str">
        <f t="shared" si="44"/>
        <v/>
      </c>
      <c r="X19" s="42" t="str">
        <f t="shared" si="45"/>
        <v/>
      </c>
      <c r="Y19" s="48"/>
      <c r="Z19" s="49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3">
      <c r="A20" s="38"/>
      <c r="B20" s="39"/>
      <c r="C20" s="40"/>
      <c r="D20" s="41" t="str">
        <f t="shared" si="27"/>
        <v/>
      </c>
      <c r="E20" s="42" t="e">
        <f t="shared" si="49"/>
        <v>#N/A</v>
      </c>
      <c r="F20" s="43" t="str">
        <f t="shared" si="28"/>
        <v/>
      </c>
      <c r="G20" s="29" t="str">
        <f t="shared" si="29"/>
        <v/>
      </c>
      <c r="H20" s="44" t="str">
        <f t="shared" si="47"/>
        <v/>
      </c>
      <c r="I20" s="45" t="str">
        <f t="shared" si="31"/>
        <v/>
      </c>
      <c r="J20" s="46"/>
      <c r="K20" s="37" t="str">
        <f t="shared" si="48"/>
        <v/>
      </c>
      <c r="L20" s="42" t="e">
        <f t="shared" si="33"/>
        <v>#N/A</v>
      </c>
      <c r="M20" s="47" t="str">
        <f t="shared" si="34"/>
        <v/>
      </c>
      <c r="N20" s="42" t="str">
        <f t="shared" si="35"/>
        <v/>
      </c>
      <c r="O20" s="43" t="str">
        <f t="shared" si="36"/>
        <v/>
      </c>
      <c r="P20" s="45" t="str">
        <f t="shared" si="37"/>
        <v/>
      </c>
      <c r="Q20" s="43" t="str">
        <f t="shared" si="38"/>
        <v/>
      </c>
      <c r="R20" s="45" t="str">
        <f t="shared" si="39"/>
        <v/>
      </c>
      <c r="S20" s="43" t="str">
        <f t="shared" si="40"/>
        <v/>
      </c>
      <c r="T20" s="45" t="str">
        <f t="shared" si="41"/>
        <v/>
      </c>
      <c r="U20" s="43" t="str">
        <f t="shared" si="42"/>
        <v/>
      </c>
      <c r="V20" s="45" t="str">
        <f t="shared" si="43"/>
        <v/>
      </c>
      <c r="W20" s="43" t="str">
        <f t="shared" si="44"/>
        <v/>
      </c>
      <c r="X20" s="42" t="str">
        <f t="shared" si="45"/>
        <v/>
      </c>
      <c r="Y20" s="48"/>
      <c r="Z20" s="49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3">
      <c r="A21" s="50"/>
      <c r="B21" s="39"/>
      <c r="C21" s="40"/>
      <c r="D21" s="41" t="str">
        <f t="shared" si="27"/>
        <v/>
      </c>
      <c r="E21" s="42" t="e">
        <f t="shared" si="49"/>
        <v>#N/A</v>
      </c>
      <c r="F21" s="43" t="str">
        <f t="shared" si="28"/>
        <v/>
      </c>
      <c r="G21" s="29" t="str">
        <f t="shared" si="29"/>
        <v/>
      </c>
      <c r="H21" s="44" t="str">
        <f t="shared" si="47"/>
        <v/>
      </c>
      <c r="I21" s="45" t="str">
        <f t="shared" si="31"/>
        <v/>
      </c>
      <c r="J21" s="46"/>
      <c r="K21" s="37" t="str">
        <f t="shared" si="48"/>
        <v/>
      </c>
      <c r="L21" s="42" t="e">
        <f t="shared" si="33"/>
        <v>#N/A</v>
      </c>
      <c r="M21" s="47" t="str">
        <f t="shared" si="34"/>
        <v/>
      </c>
      <c r="N21" s="42" t="str">
        <f t="shared" si="35"/>
        <v/>
      </c>
      <c r="O21" s="43" t="str">
        <f t="shared" si="36"/>
        <v/>
      </c>
      <c r="P21" s="45" t="str">
        <f t="shared" si="37"/>
        <v/>
      </c>
      <c r="Q21" s="43" t="str">
        <f t="shared" si="38"/>
        <v/>
      </c>
      <c r="R21" s="45" t="str">
        <f t="shared" si="39"/>
        <v/>
      </c>
      <c r="S21" s="43" t="str">
        <f t="shared" si="40"/>
        <v/>
      </c>
      <c r="T21" s="45" t="str">
        <f t="shared" si="41"/>
        <v/>
      </c>
      <c r="U21" s="43" t="str">
        <f t="shared" si="42"/>
        <v/>
      </c>
      <c r="V21" s="45" t="str">
        <f t="shared" si="43"/>
        <v/>
      </c>
      <c r="W21" s="43" t="str">
        <f t="shared" si="44"/>
        <v/>
      </c>
      <c r="X21" s="42" t="str">
        <f t="shared" si="45"/>
        <v/>
      </c>
      <c r="Y21" s="48"/>
      <c r="Z21" s="49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3">
      <c r="A22" s="38"/>
      <c r="B22" s="39"/>
      <c r="C22" s="40"/>
      <c r="D22" s="41" t="str">
        <f t="shared" si="27"/>
        <v/>
      </c>
      <c r="E22" s="42" t="e">
        <f t="shared" si="49"/>
        <v>#N/A</v>
      </c>
      <c r="F22" s="43" t="str">
        <f t="shared" si="28"/>
        <v/>
      </c>
      <c r="G22" s="29" t="str">
        <f t="shared" si="29"/>
        <v/>
      </c>
      <c r="H22" s="44" t="str">
        <f t="shared" si="47"/>
        <v/>
      </c>
      <c r="I22" s="45" t="str">
        <f t="shared" si="31"/>
        <v/>
      </c>
      <c r="J22" s="46"/>
      <c r="K22" s="37" t="str">
        <f t="shared" si="48"/>
        <v/>
      </c>
      <c r="L22" s="42" t="e">
        <f t="shared" si="33"/>
        <v>#N/A</v>
      </c>
      <c r="M22" s="47" t="str">
        <f t="shared" si="34"/>
        <v/>
      </c>
      <c r="N22" s="42" t="str">
        <f t="shared" si="35"/>
        <v/>
      </c>
      <c r="O22" s="43" t="str">
        <f t="shared" si="36"/>
        <v/>
      </c>
      <c r="P22" s="45" t="str">
        <f t="shared" si="37"/>
        <v/>
      </c>
      <c r="Q22" s="43" t="str">
        <f t="shared" si="38"/>
        <v/>
      </c>
      <c r="R22" s="45" t="str">
        <f t="shared" si="39"/>
        <v/>
      </c>
      <c r="S22" s="43" t="str">
        <f t="shared" si="40"/>
        <v/>
      </c>
      <c r="T22" s="45" t="str">
        <f t="shared" si="41"/>
        <v/>
      </c>
      <c r="U22" s="43" t="str">
        <f t="shared" si="42"/>
        <v/>
      </c>
      <c r="V22" s="45" t="str">
        <f t="shared" si="43"/>
        <v/>
      </c>
      <c r="W22" s="43" t="str">
        <f t="shared" si="44"/>
        <v/>
      </c>
      <c r="X22" s="42" t="str">
        <f t="shared" si="45"/>
        <v/>
      </c>
      <c r="Y22" s="48"/>
      <c r="Z22" s="49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3">
      <c r="A23" s="38"/>
      <c r="B23" s="39"/>
      <c r="C23" s="40"/>
      <c r="D23" s="41" t="str">
        <f t="shared" si="27"/>
        <v/>
      </c>
      <c r="E23" s="42" t="e">
        <f t="shared" si="49"/>
        <v>#N/A</v>
      </c>
      <c r="F23" s="43" t="str">
        <f t="shared" si="28"/>
        <v/>
      </c>
      <c r="G23" s="29" t="str">
        <f t="shared" si="29"/>
        <v/>
      </c>
      <c r="H23" s="44" t="str">
        <f>I23</f>
        <v/>
      </c>
      <c r="I23" s="45" t="str">
        <f t="shared" si="31"/>
        <v/>
      </c>
      <c r="J23" s="46"/>
      <c r="K23" s="37" t="str">
        <f t="shared" si="48"/>
        <v/>
      </c>
      <c r="L23" s="42" t="e">
        <f t="shared" si="33"/>
        <v>#N/A</v>
      </c>
      <c r="M23" s="47" t="str">
        <f t="shared" si="34"/>
        <v/>
      </c>
      <c r="N23" s="42" t="str">
        <f t="shared" si="35"/>
        <v/>
      </c>
      <c r="O23" s="43" t="str">
        <f t="shared" si="36"/>
        <v/>
      </c>
      <c r="P23" s="45" t="str">
        <f t="shared" si="37"/>
        <v/>
      </c>
      <c r="Q23" s="43" t="str">
        <f t="shared" si="38"/>
        <v/>
      </c>
      <c r="R23" s="45" t="str">
        <f t="shared" si="39"/>
        <v/>
      </c>
      <c r="S23" s="43" t="str">
        <f t="shared" si="40"/>
        <v/>
      </c>
      <c r="T23" s="45" t="str">
        <f t="shared" si="41"/>
        <v/>
      </c>
      <c r="U23" s="43" t="str">
        <f t="shared" si="42"/>
        <v/>
      </c>
      <c r="V23" s="45" t="str">
        <f t="shared" si="43"/>
        <v/>
      </c>
      <c r="W23" s="43" t="str">
        <f t="shared" si="44"/>
        <v/>
      </c>
      <c r="X23" s="42" t="str">
        <f t="shared" si="45"/>
        <v/>
      </c>
      <c r="Y23" s="48"/>
      <c r="Z23" s="49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3">
      <c r="A24" s="38"/>
      <c r="B24" s="39"/>
      <c r="C24" s="40"/>
      <c r="D24" s="41" t="str">
        <f t="shared" si="27"/>
        <v/>
      </c>
      <c r="E24" s="42" t="e">
        <f t="shared" si="49"/>
        <v>#N/A</v>
      </c>
      <c r="F24" s="43" t="str">
        <f t="shared" si="28"/>
        <v/>
      </c>
      <c r="G24" s="29" t="str">
        <f t="shared" si="29"/>
        <v/>
      </c>
      <c r="H24" s="44" t="str">
        <f t="shared" ref="H24:H36" si="50">I24</f>
        <v/>
      </c>
      <c r="I24" s="45" t="str">
        <f t="shared" si="31"/>
        <v/>
      </c>
      <c r="J24" s="46"/>
      <c r="K24" s="37" t="str">
        <f t="shared" si="48"/>
        <v/>
      </c>
      <c r="L24" s="42" t="e">
        <f t="shared" si="33"/>
        <v>#N/A</v>
      </c>
      <c r="M24" s="47" t="str">
        <f t="shared" si="34"/>
        <v/>
      </c>
      <c r="N24" s="42" t="str">
        <f t="shared" si="35"/>
        <v/>
      </c>
      <c r="O24" s="43" t="str">
        <f t="shared" si="36"/>
        <v/>
      </c>
      <c r="P24" s="45" t="str">
        <f t="shared" si="37"/>
        <v/>
      </c>
      <c r="Q24" s="43" t="str">
        <f t="shared" si="38"/>
        <v/>
      </c>
      <c r="R24" s="45" t="str">
        <f t="shared" si="39"/>
        <v/>
      </c>
      <c r="S24" s="43" t="str">
        <f t="shared" si="40"/>
        <v/>
      </c>
      <c r="T24" s="45" t="str">
        <f t="shared" si="41"/>
        <v/>
      </c>
      <c r="U24" s="43" t="str">
        <f t="shared" si="42"/>
        <v/>
      </c>
      <c r="V24" s="45" t="str">
        <f t="shared" si="43"/>
        <v/>
      </c>
      <c r="W24" s="43" t="str">
        <f t="shared" si="44"/>
        <v/>
      </c>
      <c r="X24" s="42" t="str">
        <f t="shared" si="45"/>
        <v/>
      </c>
      <c r="Y24" s="48"/>
      <c r="Z24" s="49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3">
      <c r="A25" s="38"/>
      <c r="B25" s="39"/>
      <c r="C25" s="40"/>
      <c r="D25" s="41" t="str">
        <f t="shared" si="27"/>
        <v/>
      </c>
      <c r="E25" s="42" t="e">
        <f t="shared" si="49"/>
        <v>#N/A</v>
      </c>
      <c r="F25" s="43" t="str">
        <f t="shared" si="28"/>
        <v/>
      </c>
      <c r="G25" s="29" t="str">
        <f t="shared" si="29"/>
        <v/>
      </c>
      <c r="H25" s="44" t="str">
        <f t="shared" si="50"/>
        <v/>
      </c>
      <c r="I25" s="45" t="str">
        <f t="shared" si="31"/>
        <v/>
      </c>
      <c r="J25" s="46"/>
      <c r="K25" s="37" t="str">
        <f t="shared" si="48"/>
        <v/>
      </c>
      <c r="L25" s="42" t="e">
        <f t="shared" si="33"/>
        <v>#N/A</v>
      </c>
      <c r="M25" s="47" t="str">
        <f t="shared" si="34"/>
        <v/>
      </c>
      <c r="N25" s="42" t="str">
        <f t="shared" si="35"/>
        <v/>
      </c>
      <c r="O25" s="43" t="str">
        <f t="shared" si="36"/>
        <v/>
      </c>
      <c r="P25" s="45" t="str">
        <f t="shared" si="37"/>
        <v/>
      </c>
      <c r="Q25" s="43" t="str">
        <f t="shared" si="38"/>
        <v/>
      </c>
      <c r="R25" s="45" t="str">
        <f t="shared" si="39"/>
        <v/>
      </c>
      <c r="S25" s="43" t="str">
        <f t="shared" si="40"/>
        <v/>
      </c>
      <c r="T25" s="45" t="str">
        <f t="shared" si="41"/>
        <v/>
      </c>
      <c r="U25" s="43" t="str">
        <f t="shared" si="42"/>
        <v/>
      </c>
      <c r="V25" s="45" t="str">
        <f t="shared" si="43"/>
        <v/>
      </c>
      <c r="W25" s="43" t="str">
        <f t="shared" si="44"/>
        <v/>
      </c>
      <c r="X25" s="42" t="str">
        <f t="shared" si="45"/>
        <v/>
      </c>
      <c r="Y25" s="48"/>
      <c r="Z25" s="49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3">
      <c r="A26" s="38"/>
      <c r="B26" s="39"/>
      <c r="C26" s="40"/>
      <c r="D26" s="41" t="str">
        <f t="shared" si="27"/>
        <v/>
      </c>
      <c r="E26" s="42" t="e">
        <f t="shared" si="49"/>
        <v>#N/A</v>
      </c>
      <c r="F26" s="43" t="str">
        <f t="shared" si="28"/>
        <v/>
      </c>
      <c r="G26" s="29" t="str">
        <f t="shared" si="29"/>
        <v/>
      </c>
      <c r="H26" s="44" t="str">
        <f t="shared" si="50"/>
        <v/>
      </c>
      <c r="I26" s="45" t="str">
        <f t="shared" si="31"/>
        <v/>
      </c>
      <c r="J26" s="46"/>
      <c r="K26" s="37" t="str">
        <f t="shared" si="48"/>
        <v/>
      </c>
      <c r="L26" s="42" t="e">
        <f t="shared" si="33"/>
        <v>#N/A</v>
      </c>
      <c r="M26" s="47" t="str">
        <f t="shared" si="34"/>
        <v/>
      </c>
      <c r="N26" s="42" t="str">
        <f t="shared" si="35"/>
        <v/>
      </c>
      <c r="O26" s="43" t="str">
        <f t="shared" si="36"/>
        <v/>
      </c>
      <c r="P26" s="45" t="str">
        <f t="shared" si="37"/>
        <v/>
      </c>
      <c r="Q26" s="43" t="str">
        <f t="shared" si="38"/>
        <v/>
      </c>
      <c r="R26" s="45" t="str">
        <f t="shared" si="39"/>
        <v/>
      </c>
      <c r="S26" s="43" t="str">
        <f t="shared" si="40"/>
        <v/>
      </c>
      <c r="T26" s="45" t="str">
        <f t="shared" si="41"/>
        <v/>
      </c>
      <c r="U26" s="43" t="str">
        <f t="shared" si="42"/>
        <v/>
      </c>
      <c r="V26" s="45" t="str">
        <f t="shared" si="43"/>
        <v/>
      </c>
      <c r="W26" s="43" t="str">
        <f t="shared" si="44"/>
        <v/>
      </c>
      <c r="X26" s="42" t="str">
        <f t="shared" si="45"/>
        <v/>
      </c>
      <c r="Y26" s="48"/>
      <c r="Z26" s="49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3">
      <c r="A27" s="38"/>
      <c r="B27" s="39"/>
      <c r="C27" s="40"/>
      <c r="D27" s="41" t="str">
        <f t="shared" si="27"/>
        <v/>
      </c>
      <c r="E27" s="42" t="e">
        <f t="shared" si="49"/>
        <v>#N/A</v>
      </c>
      <c r="F27" s="43" t="str">
        <f t="shared" si="28"/>
        <v/>
      </c>
      <c r="G27" s="29" t="str">
        <f t="shared" si="29"/>
        <v/>
      </c>
      <c r="H27" s="44" t="str">
        <f t="shared" si="50"/>
        <v/>
      </c>
      <c r="I27" s="45" t="str">
        <f t="shared" si="31"/>
        <v/>
      </c>
      <c r="J27" s="46"/>
      <c r="K27" s="37" t="str">
        <f t="shared" si="48"/>
        <v/>
      </c>
      <c r="L27" s="42" t="e">
        <f t="shared" si="33"/>
        <v>#N/A</v>
      </c>
      <c r="M27" s="47" t="str">
        <f t="shared" si="34"/>
        <v/>
      </c>
      <c r="N27" s="42" t="str">
        <f t="shared" si="35"/>
        <v/>
      </c>
      <c r="O27" s="43" t="str">
        <f t="shared" si="36"/>
        <v/>
      </c>
      <c r="P27" s="45" t="str">
        <f t="shared" si="37"/>
        <v/>
      </c>
      <c r="Q27" s="43" t="str">
        <f t="shared" si="38"/>
        <v/>
      </c>
      <c r="R27" s="45" t="str">
        <f t="shared" si="39"/>
        <v/>
      </c>
      <c r="S27" s="43" t="str">
        <f t="shared" si="40"/>
        <v/>
      </c>
      <c r="T27" s="45" t="str">
        <f t="shared" si="41"/>
        <v/>
      </c>
      <c r="U27" s="43" t="str">
        <f t="shared" si="42"/>
        <v/>
      </c>
      <c r="V27" s="45" t="str">
        <f t="shared" si="43"/>
        <v/>
      </c>
      <c r="W27" s="43" t="str">
        <f t="shared" si="44"/>
        <v/>
      </c>
      <c r="X27" s="42" t="str">
        <f t="shared" si="45"/>
        <v/>
      </c>
      <c r="Y27" s="48"/>
      <c r="Z27" s="51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3">
      <c r="A28" s="38"/>
      <c r="B28" s="39"/>
      <c r="C28" s="40"/>
      <c r="D28" s="41" t="str">
        <f t="shared" si="27"/>
        <v/>
      </c>
      <c r="E28" s="42" t="e">
        <f t="shared" si="49"/>
        <v>#N/A</v>
      </c>
      <c r="F28" s="43" t="str">
        <f t="shared" si="28"/>
        <v/>
      </c>
      <c r="G28" s="29" t="str">
        <f t="shared" si="29"/>
        <v/>
      </c>
      <c r="H28" s="44" t="str">
        <f t="shared" si="50"/>
        <v/>
      </c>
      <c r="I28" s="45" t="str">
        <f t="shared" si="31"/>
        <v/>
      </c>
      <c r="J28" s="46"/>
      <c r="K28" s="37" t="str">
        <f t="shared" si="48"/>
        <v/>
      </c>
      <c r="L28" s="42" t="e">
        <f t="shared" si="33"/>
        <v>#N/A</v>
      </c>
      <c r="M28" s="47" t="str">
        <f t="shared" si="34"/>
        <v/>
      </c>
      <c r="N28" s="42" t="str">
        <f t="shared" si="35"/>
        <v/>
      </c>
      <c r="O28" s="43" t="str">
        <f t="shared" si="36"/>
        <v/>
      </c>
      <c r="P28" s="45" t="str">
        <f t="shared" si="37"/>
        <v/>
      </c>
      <c r="Q28" s="43" t="str">
        <f t="shared" si="38"/>
        <v/>
      </c>
      <c r="R28" s="45" t="str">
        <f t="shared" si="39"/>
        <v/>
      </c>
      <c r="S28" s="43" t="str">
        <f t="shared" si="40"/>
        <v/>
      </c>
      <c r="T28" s="45" t="str">
        <f t="shared" si="41"/>
        <v/>
      </c>
      <c r="U28" s="43" t="str">
        <f t="shared" si="42"/>
        <v/>
      </c>
      <c r="V28" s="45" t="str">
        <f t="shared" si="43"/>
        <v/>
      </c>
      <c r="W28" s="43" t="str">
        <f t="shared" si="44"/>
        <v/>
      </c>
      <c r="X28" s="42" t="str">
        <f t="shared" si="45"/>
        <v/>
      </c>
      <c r="Y28" s="48"/>
      <c r="Z28" s="51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3">
      <c r="A29" s="38"/>
      <c r="B29" s="39"/>
      <c r="C29" s="40"/>
      <c r="D29" s="41" t="str">
        <f t="shared" si="27"/>
        <v/>
      </c>
      <c r="E29" s="42" t="e">
        <f t="shared" si="49"/>
        <v>#N/A</v>
      </c>
      <c r="F29" s="43" t="str">
        <f t="shared" si="28"/>
        <v/>
      </c>
      <c r="G29" s="29" t="str">
        <f t="shared" si="29"/>
        <v/>
      </c>
      <c r="H29" s="44" t="str">
        <f t="shared" si="50"/>
        <v/>
      </c>
      <c r="I29" s="45" t="str">
        <f t="shared" si="31"/>
        <v/>
      </c>
      <c r="J29" s="46"/>
      <c r="K29" s="37" t="str">
        <f t="shared" si="48"/>
        <v/>
      </c>
      <c r="L29" s="42" t="e">
        <f t="shared" si="33"/>
        <v>#N/A</v>
      </c>
      <c r="M29" s="47" t="str">
        <f t="shared" si="34"/>
        <v/>
      </c>
      <c r="N29" s="42" t="str">
        <f t="shared" si="35"/>
        <v/>
      </c>
      <c r="O29" s="43" t="str">
        <f t="shared" si="36"/>
        <v/>
      </c>
      <c r="P29" s="45" t="str">
        <f t="shared" si="37"/>
        <v/>
      </c>
      <c r="Q29" s="43" t="str">
        <f t="shared" si="38"/>
        <v/>
      </c>
      <c r="R29" s="45" t="str">
        <f t="shared" si="39"/>
        <v/>
      </c>
      <c r="S29" s="43" t="str">
        <f t="shared" si="40"/>
        <v/>
      </c>
      <c r="T29" s="45" t="str">
        <f t="shared" si="41"/>
        <v/>
      </c>
      <c r="U29" s="43" t="str">
        <f t="shared" si="42"/>
        <v/>
      </c>
      <c r="V29" s="45" t="str">
        <f t="shared" si="43"/>
        <v/>
      </c>
      <c r="W29" s="43" t="str">
        <f t="shared" si="44"/>
        <v/>
      </c>
      <c r="X29" s="42" t="str">
        <f t="shared" si="45"/>
        <v/>
      </c>
      <c r="Y29" s="48"/>
      <c r="Z29" s="51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3">
      <c r="A30" s="38"/>
      <c r="B30" s="39"/>
      <c r="C30" s="40"/>
      <c r="D30" s="41" t="str">
        <f t="shared" si="27"/>
        <v/>
      </c>
      <c r="E30" s="42" t="e">
        <f t="shared" si="49"/>
        <v>#N/A</v>
      </c>
      <c r="F30" s="43" t="str">
        <f t="shared" si="28"/>
        <v/>
      </c>
      <c r="G30" s="29" t="str">
        <f t="shared" si="29"/>
        <v/>
      </c>
      <c r="H30" s="44" t="str">
        <f t="shared" si="50"/>
        <v/>
      </c>
      <c r="I30" s="45" t="str">
        <f t="shared" si="31"/>
        <v/>
      </c>
      <c r="J30" s="46"/>
      <c r="K30" s="37" t="str">
        <f t="shared" si="48"/>
        <v/>
      </c>
      <c r="L30" s="42" t="e">
        <f t="shared" si="33"/>
        <v>#N/A</v>
      </c>
      <c r="M30" s="47" t="str">
        <f t="shared" si="34"/>
        <v/>
      </c>
      <c r="N30" s="42" t="str">
        <f t="shared" si="35"/>
        <v/>
      </c>
      <c r="O30" s="43" t="str">
        <f t="shared" si="36"/>
        <v/>
      </c>
      <c r="P30" s="45" t="str">
        <f t="shared" si="37"/>
        <v/>
      </c>
      <c r="Q30" s="43" t="str">
        <f t="shared" si="38"/>
        <v/>
      </c>
      <c r="R30" s="45" t="str">
        <f t="shared" si="39"/>
        <v/>
      </c>
      <c r="S30" s="43" t="str">
        <f t="shared" si="40"/>
        <v/>
      </c>
      <c r="T30" s="45" t="str">
        <f t="shared" si="41"/>
        <v/>
      </c>
      <c r="U30" s="43" t="str">
        <f t="shared" si="42"/>
        <v/>
      </c>
      <c r="V30" s="45" t="str">
        <f t="shared" si="43"/>
        <v/>
      </c>
      <c r="W30" s="43" t="str">
        <f t="shared" si="44"/>
        <v/>
      </c>
      <c r="X30" s="42" t="str">
        <f t="shared" si="45"/>
        <v/>
      </c>
      <c r="Y30" s="48"/>
      <c r="Z30" s="52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3">
      <c r="A31" s="38"/>
      <c r="B31" s="39"/>
      <c r="C31" s="40"/>
      <c r="D31" s="41" t="str">
        <f t="shared" si="27"/>
        <v/>
      </c>
      <c r="E31" s="42" t="e">
        <f t="shared" si="49"/>
        <v>#N/A</v>
      </c>
      <c r="F31" s="43" t="str">
        <f t="shared" si="28"/>
        <v/>
      </c>
      <c r="G31" s="29" t="str">
        <f t="shared" si="29"/>
        <v/>
      </c>
      <c r="H31" s="44" t="str">
        <f t="shared" si="50"/>
        <v/>
      </c>
      <c r="I31" s="45" t="str">
        <f t="shared" si="31"/>
        <v/>
      </c>
      <c r="J31" s="46"/>
      <c r="K31" s="37" t="str">
        <f t="shared" si="48"/>
        <v/>
      </c>
      <c r="L31" s="42" t="e">
        <f t="shared" si="33"/>
        <v>#N/A</v>
      </c>
      <c r="M31" s="47" t="str">
        <f t="shared" si="34"/>
        <v/>
      </c>
      <c r="N31" s="42" t="str">
        <f t="shared" si="35"/>
        <v/>
      </c>
      <c r="O31" s="43" t="str">
        <f t="shared" si="36"/>
        <v/>
      </c>
      <c r="P31" s="45" t="str">
        <f t="shared" si="37"/>
        <v/>
      </c>
      <c r="Q31" s="43" t="str">
        <f t="shared" si="38"/>
        <v/>
      </c>
      <c r="R31" s="45" t="str">
        <f t="shared" si="39"/>
        <v/>
      </c>
      <c r="S31" s="43" t="str">
        <f t="shared" si="40"/>
        <v/>
      </c>
      <c r="T31" s="45" t="str">
        <f t="shared" si="41"/>
        <v/>
      </c>
      <c r="U31" s="43" t="str">
        <f t="shared" si="42"/>
        <v/>
      </c>
      <c r="V31" s="45" t="str">
        <f t="shared" si="43"/>
        <v/>
      </c>
      <c r="W31" s="43" t="str">
        <f t="shared" si="44"/>
        <v/>
      </c>
      <c r="X31" s="42" t="str">
        <f t="shared" si="45"/>
        <v/>
      </c>
      <c r="Y31" s="48"/>
      <c r="Z31" s="53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3">
      <c r="A32" s="38"/>
      <c r="B32" s="39"/>
      <c r="C32" s="40"/>
      <c r="D32" s="41" t="str">
        <f t="shared" si="27"/>
        <v/>
      </c>
      <c r="E32" s="42" t="e">
        <f t="shared" si="49"/>
        <v>#N/A</v>
      </c>
      <c r="F32" s="43" t="str">
        <f t="shared" si="28"/>
        <v/>
      </c>
      <c r="G32" s="29" t="str">
        <f t="shared" si="29"/>
        <v/>
      </c>
      <c r="H32" s="44" t="str">
        <f t="shared" si="50"/>
        <v/>
      </c>
      <c r="I32" s="45" t="str">
        <f t="shared" si="31"/>
        <v/>
      </c>
      <c r="J32" s="46"/>
      <c r="K32" s="37" t="str">
        <f>IF(B32="","",L32)</f>
        <v/>
      </c>
      <c r="L32" s="42" t="e">
        <f t="shared" si="33"/>
        <v>#N/A</v>
      </c>
      <c r="M32" s="47" t="str">
        <f t="shared" si="34"/>
        <v/>
      </c>
      <c r="N32" s="42" t="str">
        <f t="shared" si="35"/>
        <v/>
      </c>
      <c r="O32" s="43" t="str">
        <f t="shared" si="36"/>
        <v/>
      </c>
      <c r="P32" s="45" t="str">
        <f t="shared" si="37"/>
        <v/>
      </c>
      <c r="Q32" s="43" t="str">
        <f t="shared" si="38"/>
        <v/>
      </c>
      <c r="R32" s="45" t="str">
        <f t="shared" si="39"/>
        <v/>
      </c>
      <c r="S32" s="43" t="str">
        <f t="shared" si="40"/>
        <v/>
      </c>
      <c r="T32" s="45" t="str">
        <f t="shared" si="41"/>
        <v/>
      </c>
      <c r="U32" s="43" t="str">
        <f t="shared" si="42"/>
        <v/>
      </c>
      <c r="V32" s="45" t="str">
        <f t="shared" si="43"/>
        <v/>
      </c>
      <c r="W32" s="43" t="str">
        <f t="shared" si="44"/>
        <v/>
      </c>
      <c r="X32" s="42" t="str">
        <f t="shared" si="45"/>
        <v/>
      </c>
      <c r="Y32" s="48"/>
      <c r="Z32" s="53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3">
      <c r="A33" s="50"/>
      <c r="B33" s="39"/>
      <c r="C33" s="40"/>
      <c r="D33" s="41" t="str">
        <f t="shared" si="27"/>
        <v/>
      </c>
      <c r="E33" s="42" t="e">
        <f t="shared" si="49"/>
        <v>#N/A</v>
      </c>
      <c r="F33" s="43" t="str">
        <f t="shared" si="28"/>
        <v/>
      </c>
      <c r="G33" s="29" t="str">
        <f t="shared" si="29"/>
        <v/>
      </c>
      <c r="H33" s="44" t="str">
        <f t="shared" si="50"/>
        <v/>
      </c>
      <c r="I33" s="45" t="str">
        <f t="shared" si="31"/>
        <v/>
      </c>
      <c r="J33" s="46"/>
      <c r="K33" s="37" t="str">
        <f t="shared" ref="K33:K36" si="51">IF(B33="","",L33)</f>
        <v/>
      </c>
      <c r="L33" s="42" t="e">
        <f t="shared" si="33"/>
        <v>#N/A</v>
      </c>
      <c r="M33" s="47" t="str">
        <f t="shared" si="34"/>
        <v/>
      </c>
      <c r="N33" s="42" t="str">
        <f t="shared" si="35"/>
        <v/>
      </c>
      <c r="O33" s="43" t="str">
        <f t="shared" si="36"/>
        <v/>
      </c>
      <c r="P33" s="45" t="str">
        <f t="shared" si="37"/>
        <v/>
      </c>
      <c r="Q33" s="43" t="str">
        <f t="shared" si="38"/>
        <v/>
      </c>
      <c r="R33" s="45" t="str">
        <f t="shared" si="39"/>
        <v/>
      </c>
      <c r="S33" s="43" t="str">
        <f t="shared" si="40"/>
        <v/>
      </c>
      <c r="T33" s="45" t="str">
        <f t="shared" si="41"/>
        <v/>
      </c>
      <c r="U33" s="43" t="str">
        <f t="shared" si="42"/>
        <v/>
      </c>
      <c r="V33" s="45" t="str">
        <f t="shared" si="43"/>
        <v/>
      </c>
      <c r="W33" s="43" t="str">
        <f t="shared" si="44"/>
        <v/>
      </c>
      <c r="X33" s="42" t="str">
        <f t="shared" si="45"/>
        <v/>
      </c>
      <c r="Y33" s="48"/>
      <c r="Z33" s="53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3">
      <c r="A34" s="50"/>
      <c r="B34" s="39"/>
      <c r="C34" s="40"/>
      <c r="D34" s="41" t="str">
        <f t="shared" si="27"/>
        <v/>
      </c>
      <c r="E34" s="42" t="e">
        <f>IF(AD34="","",AD34)</f>
        <v>#N/A</v>
      </c>
      <c r="F34" s="43" t="str">
        <f t="shared" si="28"/>
        <v/>
      </c>
      <c r="G34" s="29" t="str">
        <f t="shared" si="29"/>
        <v/>
      </c>
      <c r="H34" s="44" t="str">
        <f t="shared" si="50"/>
        <v/>
      </c>
      <c r="I34" s="45" t="str">
        <f t="shared" si="31"/>
        <v/>
      </c>
      <c r="J34" s="46"/>
      <c r="K34" s="37" t="str">
        <f t="shared" si="51"/>
        <v/>
      </c>
      <c r="L34" s="42" t="e">
        <f t="shared" si="33"/>
        <v>#N/A</v>
      </c>
      <c r="M34" s="47" t="str">
        <f t="shared" si="34"/>
        <v/>
      </c>
      <c r="N34" s="42" t="str">
        <f t="shared" si="35"/>
        <v/>
      </c>
      <c r="O34" s="43" t="str">
        <f t="shared" si="36"/>
        <v/>
      </c>
      <c r="P34" s="45" t="str">
        <f t="shared" si="37"/>
        <v/>
      </c>
      <c r="Q34" s="43" t="str">
        <f t="shared" si="38"/>
        <v/>
      </c>
      <c r="R34" s="45" t="str">
        <f t="shared" si="39"/>
        <v/>
      </c>
      <c r="S34" s="43" t="str">
        <f t="shared" si="40"/>
        <v/>
      </c>
      <c r="T34" s="45" t="str">
        <f t="shared" si="41"/>
        <v/>
      </c>
      <c r="U34" s="43" t="str">
        <f>V34</f>
        <v/>
      </c>
      <c r="V34" s="45" t="str">
        <f t="shared" si="43"/>
        <v/>
      </c>
      <c r="W34" s="43" t="str">
        <f t="shared" si="44"/>
        <v/>
      </c>
      <c r="X34" s="42" t="str">
        <f t="shared" si="45"/>
        <v/>
      </c>
      <c r="Y34" s="48"/>
      <c r="Z34" s="53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3">
      <c r="A35" s="38"/>
      <c r="B35" s="39"/>
      <c r="C35" s="40"/>
      <c r="D35" s="41" t="str">
        <f t="shared" si="27"/>
        <v/>
      </c>
      <c r="E35" s="42" t="e">
        <f>IF(AD35="","",AD35)</f>
        <v>#N/A</v>
      </c>
      <c r="F35" s="43" t="str">
        <f t="shared" si="28"/>
        <v/>
      </c>
      <c r="G35" s="29" t="str">
        <f t="shared" si="29"/>
        <v/>
      </c>
      <c r="H35" s="44" t="str">
        <f t="shared" si="50"/>
        <v/>
      </c>
      <c r="I35" s="45" t="str">
        <f t="shared" si="31"/>
        <v/>
      </c>
      <c r="J35" s="46"/>
      <c r="K35" s="37" t="str">
        <f t="shared" si="51"/>
        <v/>
      </c>
      <c r="L35" s="42" t="e">
        <f t="shared" si="33"/>
        <v>#N/A</v>
      </c>
      <c r="M35" s="47" t="str">
        <f t="shared" si="34"/>
        <v/>
      </c>
      <c r="N35" s="42" t="str">
        <f t="shared" si="35"/>
        <v/>
      </c>
      <c r="O35" s="43" t="str">
        <f>P35</f>
        <v/>
      </c>
      <c r="P35" s="45" t="str">
        <f t="shared" si="37"/>
        <v/>
      </c>
      <c r="Q35" s="43" t="str">
        <f t="shared" si="38"/>
        <v/>
      </c>
      <c r="R35" s="45" t="str">
        <f t="shared" si="39"/>
        <v/>
      </c>
      <c r="S35" s="43" t="str">
        <f t="shared" si="40"/>
        <v/>
      </c>
      <c r="T35" s="45" t="str">
        <f t="shared" si="41"/>
        <v/>
      </c>
      <c r="U35" s="43" t="str">
        <f t="shared" ref="U35:U36" si="52">V35</f>
        <v/>
      </c>
      <c r="V35" s="45" t="str">
        <f t="shared" si="43"/>
        <v/>
      </c>
      <c r="W35" s="43" t="str">
        <f t="shared" si="44"/>
        <v/>
      </c>
      <c r="X35" s="42" t="str">
        <f t="shared" si="45"/>
        <v/>
      </c>
      <c r="Y35" s="48"/>
      <c r="Z35" s="53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3">
      <c r="A36" s="38"/>
      <c r="B36" s="39"/>
      <c r="C36" s="40"/>
      <c r="D36" s="41" t="str">
        <f t="shared" si="27"/>
        <v/>
      </c>
      <c r="E36" s="42" t="e">
        <f>IF(AD36="","",AD36)</f>
        <v>#N/A</v>
      </c>
      <c r="F36" s="43" t="str">
        <f t="shared" si="28"/>
        <v/>
      </c>
      <c r="G36" s="29" t="str">
        <f t="shared" si="29"/>
        <v/>
      </c>
      <c r="H36" s="44" t="str">
        <f t="shared" si="50"/>
        <v/>
      </c>
      <c r="I36" s="45" t="str">
        <f t="shared" si="31"/>
        <v/>
      </c>
      <c r="J36" s="46"/>
      <c r="K36" s="37" t="str">
        <f t="shared" si="51"/>
        <v/>
      </c>
      <c r="L36" s="42" t="e">
        <f t="shared" si="33"/>
        <v>#N/A</v>
      </c>
      <c r="M36" s="47" t="str">
        <f t="shared" si="34"/>
        <v/>
      </c>
      <c r="N36" s="42" t="str">
        <f t="shared" si="35"/>
        <v/>
      </c>
      <c r="O36" s="43" t="str">
        <f t="shared" ref="O36" si="53">P36</f>
        <v/>
      </c>
      <c r="P36" s="45" t="str">
        <f t="shared" si="37"/>
        <v/>
      </c>
      <c r="Q36" s="43" t="str">
        <f t="shared" si="38"/>
        <v/>
      </c>
      <c r="R36" s="45" t="str">
        <f t="shared" si="39"/>
        <v/>
      </c>
      <c r="S36" s="43" t="str">
        <f t="shared" si="40"/>
        <v/>
      </c>
      <c r="T36" s="45" t="str">
        <f t="shared" si="41"/>
        <v/>
      </c>
      <c r="U36" s="43" t="str">
        <f t="shared" si="52"/>
        <v/>
      </c>
      <c r="V36" s="45" t="str">
        <f t="shared" si="43"/>
        <v/>
      </c>
      <c r="W36" s="43" t="str">
        <f t="shared" si="44"/>
        <v/>
      </c>
      <c r="X36" s="42" t="str">
        <f t="shared" si="45"/>
        <v/>
      </c>
      <c r="Y36" s="48"/>
      <c r="Z36" s="53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3">
      <c r="A37" s="38"/>
      <c r="B37" s="39"/>
      <c r="C37" s="40"/>
      <c r="D37" s="41" t="str">
        <f t="shared" si="9"/>
        <v/>
      </c>
      <c r="E37" s="42" t="e">
        <f>IF(AD37="","",AD37)</f>
        <v>#N/A</v>
      </c>
      <c r="F37" s="43" t="str">
        <f t="shared" si="10"/>
        <v/>
      </c>
      <c r="G37" s="29" t="str">
        <f t="shared" si="11"/>
        <v/>
      </c>
      <c r="H37" s="44" t="str">
        <f t="shared" si="12"/>
        <v/>
      </c>
      <c r="I37" s="45" t="str">
        <f t="shared" si="13"/>
        <v/>
      </c>
      <c r="J37" s="46"/>
      <c r="K37" s="37" t="str">
        <f t="shared" ref="K37:K45" si="54">IF(B37="","",L37)</f>
        <v/>
      </c>
      <c r="L37" s="42" t="e">
        <f t="shared" si="14"/>
        <v>#N/A</v>
      </c>
      <c r="M37" s="47" t="str">
        <f t="shared" si="15"/>
        <v/>
      </c>
      <c r="N37" s="42" t="str">
        <f t="shared" si="16"/>
        <v/>
      </c>
      <c r="O37" s="43" t="str">
        <f t="shared" si="17"/>
        <v/>
      </c>
      <c r="P37" s="45" t="str">
        <f t="shared" si="18"/>
        <v/>
      </c>
      <c r="Q37" s="43" t="str">
        <f t="shared" si="19"/>
        <v/>
      </c>
      <c r="R37" s="45" t="str">
        <f t="shared" si="20"/>
        <v/>
      </c>
      <c r="S37" s="43" t="str">
        <f t="shared" si="21"/>
        <v/>
      </c>
      <c r="T37" s="45" t="str">
        <f t="shared" si="22"/>
        <v/>
      </c>
      <c r="U37" s="43" t="str">
        <f t="shared" si="23"/>
        <v/>
      </c>
      <c r="V37" s="45" t="str">
        <f t="shared" si="24"/>
        <v/>
      </c>
      <c r="W37" s="43" t="str">
        <f t="shared" si="25"/>
        <v/>
      </c>
      <c r="X37" s="42" t="str">
        <f t="shared" si="26"/>
        <v/>
      </c>
      <c r="Y37" s="48"/>
      <c r="Z37" s="49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3">
      <c r="A38" s="38"/>
      <c r="B38" s="39"/>
      <c r="C38" s="40"/>
      <c r="D38" s="41" t="str">
        <f t="shared" si="9"/>
        <v/>
      </c>
      <c r="E38" s="42" t="e">
        <f t="shared" ref="E38:E45" si="55">IF(AD38="","",AD38)</f>
        <v>#N/A</v>
      </c>
      <c r="F38" s="43" t="str">
        <f t="shared" si="10"/>
        <v/>
      </c>
      <c r="G38" s="29" t="str">
        <f t="shared" si="11"/>
        <v/>
      </c>
      <c r="H38" s="44" t="str">
        <f t="shared" si="12"/>
        <v/>
      </c>
      <c r="I38" s="45" t="str">
        <f t="shared" si="13"/>
        <v/>
      </c>
      <c r="J38" s="46"/>
      <c r="K38" s="37" t="str">
        <f t="shared" si="54"/>
        <v/>
      </c>
      <c r="L38" s="42" t="e">
        <f t="shared" si="14"/>
        <v>#N/A</v>
      </c>
      <c r="M38" s="47" t="str">
        <f t="shared" si="15"/>
        <v/>
      </c>
      <c r="N38" s="42" t="str">
        <f t="shared" si="16"/>
        <v/>
      </c>
      <c r="O38" s="43" t="str">
        <f t="shared" si="17"/>
        <v/>
      </c>
      <c r="P38" s="45" t="str">
        <f t="shared" si="18"/>
        <v/>
      </c>
      <c r="Q38" s="43" t="str">
        <f t="shared" si="19"/>
        <v/>
      </c>
      <c r="R38" s="45" t="str">
        <f t="shared" si="20"/>
        <v/>
      </c>
      <c r="S38" s="43" t="str">
        <f t="shared" si="21"/>
        <v/>
      </c>
      <c r="T38" s="45" t="str">
        <f t="shared" si="22"/>
        <v/>
      </c>
      <c r="U38" s="43" t="str">
        <f t="shared" si="23"/>
        <v/>
      </c>
      <c r="V38" s="45" t="str">
        <f t="shared" si="24"/>
        <v/>
      </c>
      <c r="W38" s="43" t="str">
        <f t="shared" si="25"/>
        <v/>
      </c>
      <c r="X38" s="42" t="str">
        <f t="shared" si="26"/>
        <v/>
      </c>
      <c r="Y38" s="48"/>
      <c r="Z38" s="49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3">
      <c r="A39" s="38"/>
      <c r="B39" s="39"/>
      <c r="C39" s="40"/>
      <c r="D39" s="41" t="str">
        <f t="shared" si="9"/>
        <v/>
      </c>
      <c r="E39" s="42" t="e">
        <f t="shared" si="55"/>
        <v>#N/A</v>
      </c>
      <c r="F39" s="43" t="str">
        <f t="shared" si="10"/>
        <v/>
      </c>
      <c r="G39" s="29" t="str">
        <f t="shared" si="11"/>
        <v/>
      </c>
      <c r="H39" s="44" t="str">
        <f t="shared" si="12"/>
        <v/>
      </c>
      <c r="I39" s="45" t="str">
        <f t="shared" si="13"/>
        <v/>
      </c>
      <c r="J39" s="46"/>
      <c r="K39" s="37" t="str">
        <f t="shared" si="54"/>
        <v/>
      </c>
      <c r="L39" s="42" t="e">
        <f t="shared" si="14"/>
        <v>#N/A</v>
      </c>
      <c r="M39" s="47" t="str">
        <f t="shared" si="15"/>
        <v/>
      </c>
      <c r="N39" s="42" t="str">
        <f t="shared" si="16"/>
        <v/>
      </c>
      <c r="O39" s="43" t="str">
        <f t="shared" si="17"/>
        <v/>
      </c>
      <c r="P39" s="45" t="str">
        <f t="shared" si="18"/>
        <v/>
      </c>
      <c r="Q39" s="43" t="str">
        <f t="shared" si="19"/>
        <v/>
      </c>
      <c r="R39" s="45" t="str">
        <f t="shared" si="20"/>
        <v/>
      </c>
      <c r="S39" s="43" t="str">
        <f t="shared" si="21"/>
        <v/>
      </c>
      <c r="T39" s="45" t="str">
        <f t="shared" si="22"/>
        <v/>
      </c>
      <c r="U39" s="43" t="str">
        <f t="shared" si="23"/>
        <v/>
      </c>
      <c r="V39" s="45" t="str">
        <f t="shared" si="24"/>
        <v/>
      </c>
      <c r="W39" s="43" t="str">
        <f t="shared" si="25"/>
        <v/>
      </c>
      <c r="X39" s="42" t="str">
        <f t="shared" si="26"/>
        <v/>
      </c>
      <c r="Y39" s="48"/>
      <c r="Z39" s="49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ht="14.25" customHeight="1" x14ac:dyDescent="0.3">
      <c r="A40" s="38"/>
      <c r="B40" s="39"/>
      <c r="C40" s="40"/>
      <c r="D40" s="41" t="str">
        <f t="shared" si="9"/>
        <v/>
      </c>
      <c r="E40" s="42" t="e">
        <f t="shared" si="55"/>
        <v>#N/A</v>
      </c>
      <c r="F40" s="43" t="str">
        <f t="shared" si="10"/>
        <v/>
      </c>
      <c r="G40" s="29" t="str">
        <f t="shared" si="11"/>
        <v/>
      </c>
      <c r="H40" s="44" t="str">
        <f t="shared" si="12"/>
        <v/>
      </c>
      <c r="I40" s="45" t="str">
        <f t="shared" si="13"/>
        <v/>
      </c>
      <c r="J40" s="46"/>
      <c r="K40" s="37" t="str">
        <f t="shared" si="54"/>
        <v/>
      </c>
      <c r="L40" s="42" t="e">
        <f t="shared" si="14"/>
        <v>#N/A</v>
      </c>
      <c r="M40" s="47" t="str">
        <f t="shared" si="15"/>
        <v/>
      </c>
      <c r="N40" s="42" t="str">
        <f t="shared" si="16"/>
        <v/>
      </c>
      <c r="O40" s="43" t="str">
        <f t="shared" si="17"/>
        <v/>
      </c>
      <c r="P40" s="45" t="str">
        <f t="shared" si="18"/>
        <v/>
      </c>
      <c r="Q40" s="43" t="str">
        <f t="shared" si="19"/>
        <v/>
      </c>
      <c r="R40" s="45" t="str">
        <f t="shared" si="20"/>
        <v/>
      </c>
      <c r="S40" s="43" t="str">
        <f t="shared" si="21"/>
        <v/>
      </c>
      <c r="T40" s="45" t="str">
        <f t="shared" si="22"/>
        <v/>
      </c>
      <c r="U40" s="43" t="str">
        <f t="shared" si="23"/>
        <v/>
      </c>
      <c r="V40" s="45" t="str">
        <f t="shared" si="24"/>
        <v/>
      </c>
      <c r="W40" s="43" t="str">
        <f t="shared" si="25"/>
        <v/>
      </c>
      <c r="X40" s="42" t="str">
        <f t="shared" si="26"/>
        <v/>
      </c>
      <c r="Y40" s="48"/>
      <c r="Z40" s="49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3">
      <c r="A41" s="50"/>
      <c r="B41" s="39"/>
      <c r="C41" s="40"/>
      <c r="D41" s="41" t="str">
        <f t="shared" si="9"/>
        <v/>
      </c>
      <c r="E41" s="42" t="e">
        <f t="shared" si="55"/>
        <v>#N/A</v>
      </c>
      <c r="F41" s="43" t="str">
        <f t="shared" si="10"/>
        <v/>
      </c>
      <c r="G41" s="29" t="str">
        <f t="shared" si="11"/>
        <v/>
      </c>
      <c r="H41" s="44" t="str">
        <f t="shared" si="12"/>
        <v/>
      </c>
      <c r="I41" s="45" t="str">
        <f t="shared" si="13"/>
        <v/>
      </c>
      <c r="J41" s="46"/>
      <c r="K41" s="37" t="str">
        <f t="shared" si="54"/>
        <v/>
      </c>
      <c r="L41" s="42" t="e">
        <f t="shared" si="14"/>
        <v>#N/A</v>
      </c>
      <c r="M41" s="47" t="str">
        <f t="shared" si="15"/>
        <v/>
      </c>
      <c r="N41" s="42" t="str">
        <f t="shared" si="16"/>
        <v/>
      </c>
      <c r="O41" s="43" t="str">
        <f t="shared" si="17"/>
        <v/>
      </c>
      <c r="P41" s="45" t="str">
        <f t="shared" si="18"/>
        <v/>
      </c>
      <c r="Q41" s="43" t="str">
        <f t="shared" si="19"/>
        <v/>
      </c>
      <c r="R41" s="45" t="str">
        <f t="shared" si="20"/>
        <v/>
      </c>
      <c r="S41" s="43" t="str">
        <f t="shared" si="21"/>
        <v/>
      </c>
      <c r="T41" s="45" t="str">
        <f t="shared" si="22"/>
        <v/>
      </c>
      <c r="U41" s="43" t="str">
        <f t="shared" si="23"/>
        <v/>
      </c>
      <c r="V41" s="45" t="str">
        <f t="shared" si="24"/>
        <v/>
      </c>
      <c r="W41" s="43" t="str">
        <f t="shared" si="25"/>
        <v/>
      </c>
      <c r="X41" s="42" t="str">
        <f t="shared" si="26"/>
        <v/>
      </c>
      <c r="Y41" s="48"/>
      <c r="Z41" s="49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3">
      <c r="A42" s="38"/>
      <c r="B42" s="39"/>
      <c r="C42" s="40"/>
      <c r="D42" s="41" t="str">
        <f t="shared" si="9"/>
        <v/>
      </c>
      <c r="E42" s="42" t="e">
        <f t="shared" si="55"/>
        <v>#N/A</v>
      </c>
      <c r="F42" s="43" t="str">
        <f t="shared" si="10"/>
        <v/>
      </c>
      <c r="G42" s="29" t="str">
        <f t="shared" si="11"/>
        <v/>
      </c>
      <c r="H42" s="44" t="str">
        <f t="shared" si="12"/>
        <v/>
      </c>
      <c r="I42" s="45" t="str">
        <f t="shared" si="13"/>
        <v/>
      </c>
      <c r="J42" s="46"/>
      <c r="K42" s="37" t="str">
        <f t="shared" si="54"/>
        <v/>
      </c>
      <c r="L42" s="42" t="e">
        <f t="shared" si="14"/>
        <v>#N/A</v>
      </c>
      <c r="M42" s="47" t="str">
        <f t="shared" si="15"/>
        <v/>
      </c>
      <c r="N42" s="42" t="str">
        <f t="shared" si="16"/>
        <v/>
      </c>
      <c r="O42" s="43" t="str">
        <f t="shared" si="17"/>
        <v/>
      </c>
      <c r="P42" s="45" t="str">
        <f t="shared" si="18"/>
        <v/>
      </c>
      <c r="Q42" s="43" t="str">
        <f t="shared" si="19"/>
        <v/>
      </c>
      <c r="R42" s="45" t="str">
        <f t="shared" si="20"/>
        <v/>
      </c>
      <c r="S42" s="43" t="str">
        <f t="shared" si="21"/>
        <v/>
      </c>
      <c r="T42" s="45" t="str">
        <f t="shared" si="22"/>
        <v/>
      </c>
      <c r="U42" s="43" t="str">
        <f t="shared" si="23"/>
        <v/>
      </c>
      <c r="V42" s="45" t="str">
        <f t="shared" si="24"/>
        <v/>
      </c>
      <c r="W42" s="43" t="str">
        <f t="shared" si="25"/>
        <v/>
      </c>
      <c r="X42" s="42" t="str">
        <f t="shared" si="26"/>
        <v/>
      </c>
      <c r="Y42" s="48"/>
      <c r="Z42" s="49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3">
      <c r="A43" s="38"/>
      <c r="B43" s="39"/>
      <c r="C43" s="40"/>
      <c r="D43" s="41" t="str">
        <f t="shared" si="9"/>
        <v/>
      </c>
      <c r="E43" s="42" t="e">
        <f t="shared" si="55"/>
        <v>#N/A</v>
      </c>
      <c r="F43" s="43" t="str">
        <f t="shared" si="10"/>
        <v/>
      </c>
      <c r="G43" s="29" t="str">
        <f t="shared" si="11"/>
        <v/>
      </c>
      <c r="H43" s="44" t="str">
        <f>I43</f>
        <v/>
      </c>
      <c r="I43" s="45" t="str">
        <f t="shared" si="13"/>
        <v/>
      </c>
      <c r="J43" s="46"/>
      <c r="K43" s="37" t="str">
        <f t="shared" si="54"/>
        <v/>
      </c>
      <c r="L43" s="42" t="e">
        <f t="shared" si="14"/>
        <v>#N/A</v>
      </c>
      <c r="M43" s="47" t="str">
        <f t="shared" si="15"/>
        <v/>
      </c>
      <c r="N43" s="42" t="str">
        <f t="shared" si="16"/>
        <v/>
      </c>
      <c r="O43" s="43" t="str">
        <f t="shared" si="17"/>
        <v/>
      </c>
      <c r="P43" s="45" t="str">
        <f t="shared" si="18"/>
        <v/>
      </c>
      <c r="Q43" s="43" t="str">
        <f t="shared" si="19"/>
        <v/>
      </c>
      <c r="R43" s="45" t="str">
        <f t="shared" si="20"/>
        <v/>
      </c>
      <c r="S43" s="43" t="str">
        <f t="shared" si="21"/>
        <v/>
      </c>
      <c r="T43" s="45" t="str">
        <f t="shared" si="22"/>
        <v/>
      </c>
      <c r="U43" s="43" t="str">
        <f t="shared" si="23"/>
        <v/>
      </c>
      <c r="V43" s="45" t="str">
        <f t="shared" si="24"/>
        <v/>
      </c>
      <c r="W43" s="43" t="str">
        <f t="shared" si="25"/>
        <v/>
      </c>
      <c r="X43" s="42" t="str">
        <f t="shared" si="26"/>
        <v/>
      </c>
      <c r="Y43" s="48"/>
      <c r="Z43" s="49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3">
      <c r="A44" s="38"/>
      <c r="B44" s="39"/>
      <c r="C44" s="40"/>
      <c r="D44" s="41" t="str">
        <f t="shared" si="9"/>
        <v/>
      </c>
      <c r="E44" s="42" t="e">
        <f t="shared" si="55"/>
        <v>#N/A</v>
      </c>
      <c r="F44" s="43" t="str">
        <f t="shared" si="10"/>
        <v/>
      </c>
      <c r="G44" s="29" t="str">
        <f t="shared" si="11"/>
        <v/>
      </c>
      <c r="H44" s="44" t="str">
        <f t="shared" ref="H44:H45" si="56">I44</f>
        <v/>
      </c>
      <c r="I44" s="45" t="str">
        <f t="shared" si="13"/>
        <v/>
      </c>
      <c r="J44" s="46"/>
      <c r="K44" s="37" t="str">
        <f t="shared" si="54"/>
        <v/>
      </c>
      <c r="L44" s="42" t="e">
        <f t="shared" si="14"/>
        <v>#N/A</v>
      </c>
      <c r="M44" s="47" t="str">
        <f t="shared" si="15"/>
        <v/>
      </c>
      <c r="N44" s="42" t="str">
        <f t="shared" si="16"/>
        <v/>
      </c>
      <c r="O44" s="43" t="str">
        <f t="shared" si="17"/>
        <v/>
      </c>
      <c r="P44" s="45" t="str">
        <f t="shared" si="18"/>
        <v/>
      </c>
      <c r="Q44" s="43" t="str">
        <f t="shared" si="19"/>
        <v/>
      </c>
      <c r="R44" s="45" t="str">
        <f t="shared" si="20"/>
        <v/>
      </c>
      <c r="S44" s="43" t="str">
        <f t="shared" si="21"/>
        <v/>
      </c>
      <c r="T44" s="45" t="str">
        <f t="shared" si="22"/>
        <v/>
      </c>
      <c r="U44" s="43" t="str">
        <f t="shared" si="23"/>
        <v/>
      </c>
      <c r="V44" s="45" t="str">
        <f t="shared" si="24"/>
        <v/>
      </c>
      <c r="W44" s="43" t="str">
        <f t="shared" si="25"/>
        <v/>
      </c>
      <c r="X44" s="42" t="str">
        <f t="shared" si="26"/>
        <v/>
      </c>
      <c r="Y44" s="48"/>
      <c r="Z44" s="49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thickBot="1" x14ac:dyDescent="0.35">
      <c r="A45" s="231"/>
      <c r="B45" s="232"/>
      <c r="C45" s="233"/>
      <c r="D45" s="234" t="str">
        <f t="shared" si="9"/>
        <v/>
      </c>
      <c r="E45" s="235" t="e">
        <f t="shared" si="55"/>
        <v>#N/A</v>
      </c>
      <c r="F45" s="236" t="str">
        <f t="shared" si="10"/>
        <v/>
      </c>
      <c r="G45" s="237" t="str">
        <f t="shared" si="11"/>
        <v/>
      </c>
      <c r="H45" s="238" t="str">
        <f t="shared" si="56"/>
        <v/>
      </c>
      <c r="I45" s="239" t="str">
        <f t="shared" si="13"/>
        <v/>
      </c>
      <c r="J45" s="240"/>
      <c r="K45" s="241" t="str">
        <f t="shared" si="54"/>
        <v/>
      </c>
      <c r="L45" s="235" t="e">
        <f t="shared" si="14"/>
        <v>#N/A</v>
      </c>
      <c r="M45" s="242" t="str">
        <f t="shared" si="15"/>
        <v/>
      </c>
      <c r="N45" s="235" t="str">
        <f t="shared" si="16"/>
        <v/>
      </c>
      <c r="O45" s="236" t="str">
        <f t="shared" si="17"/>
        <v/>
      </c>
      <c r="P45" s="239" t="str">
        <f t="shared" si="18"/>
        <v/>
      </c>
      <c r="Q45" s="236" t="str">
        <f t="shared" si="19"/>
        <v/>
      </c>
      <c r="R45" s="239" t="str">
        <f t="shared" si="20"/>
        <v/>
      </c>
      <c r="S45" s="236" t="str">
        <f t="shared" si="21"/>
        <v/>
      </c>
      <c r="T45" s="239" t="str">
        <f t="shared" si="22"/>
        <v/>
      </c>
      <c r="U45" s="236" t="str">
        <f t="shared" si="23"/>
        <v/>
      </c>
      <c r="V45" s="239" t="str">
        <f t="shared" si="24"/>
        <v/>
      </c>
      <c r="W45" s="236" t="str">
        <f t="shared" si="25"/>
        <v/>
      </c>
      <c r="X45" s="235" t="str">
        <f t="shared" si="26"/>
        <v/>
      </c>
      <c r="Y45" s="243"/>
      <c r="Z45" s="244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Top="1" x14ac:dyDescent="0.3">
      <c r="A46" s="67"/>
      <c r="B46" s="39"/>
      <c r="C46" s="68"/>
      <c r="D46" s="41" t="str">
        <f t="shared" si="0"/>
        <v/>
      </c>
      <c r="E46" s="42" t="e">
        <f>IF(AD46="","",AD46)</f>
        <v>#N/A</v>
      </c>
      <c r="F46" s="43" t="str">
        <f t="shared" ref="F46:F80" si="57">G46</f>
        <v/>
      </c>
      <c r="G46" s="29" t="str">
        <f t="shared" si="1"/>
        <v/>
      </c>
      <c r="H46" s="44" t="str">
        <f t="shared" ref="H46:H80" si="58">I46</f>
        <v/>
      </c>
      <c r="I46" s="45" t="str">
        <f t="shared" si="2"/>
        <v/>
      </c>
      <c r="J46" s="229"/>
      <c r="K46" s="37" t="str">
        <f>IF(B46="","",L46)</f>
        <v/>
      </c>
      <c r="L46" s="42" t="e">
        <f t="shared" ref="L46:L80" si="59">AE46</f>
        <v>#N/A</v>
      </c>
      <c r="M46" s="47" t="str">
        <f t="shared" ref="M46:M80" si="60">N46</f>
        <v/>
      </c>
      <c r="N46" s="42" t="str">
        <f t="shared" si="3"/>
        <v/>
      </c>
      <c r="O46" s="43" t="str">
        <f t="shared" ref="O46:O80" si="61">P46</f>
        <v/>
      </c>
      <c r="P46" s="45" t="str">
        <f t="shared" si="4"/>
        <v/>
      </c>
      <c r="Q46" s="43" t="str">
        <f t="shared" ref="Q46:Q80" si="62">R46</f>
        <v/>
      </c>
      <c r="R46" s="45" t="str">
        <f t="shared" si="5"/>
        <v/>
      </c>
      <c r="S46" s="43" t="str">
        <f t="shared" ref="S46:S80" si="63">T46</f>
        <v/>
      </c>
      <c r="T46" s="45" t="str">
        <f t="shared" si="6"/>
        <v/>
      </c>
      <c r="U46" s="43" t="str">
        <f t="shared" ref="U46:U80" si="64">V46</f>
        <v/>
      </c>
      <c r="V46" s="45" t="str">
        <f t="shared" si="7"/>
        <v/>
      </c>
      <c r="W46" s="43" t="str">
        <f t="shared" ref="W46:W80" si="65">X46</f>
        <v/>
      </c>
      <c r="X46" s="42" t="str">
        <f t="shared" si="8"/>
        <v/>
      </c>
      <c r="Y46" s="69"/>
      <c r="Z46" s="230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3">
      <c r="A47" s="38"/>
      <c r="B47" s="39"/>
      <c r="C47" s="40"/>
      <c r="D47" s="41" t="str">
        <f t="shared" si="0"/>
        <v/>
      </c>
      <c r="E47" s="42" t="e">
        <f>IF(AD47="","",AD47)</f>
        <v>#N/A</v>
      </c>
      <c r="F47" s="43" t="str">
        <f t="shared" si="57"/>
        <v/>
      </c>
      <c r="G47" s="29" t="str">
        <f t="shared" si="1"/>
        <v/>
      </c>
      <c r="H47" s="44" t="str">
        <f t="shared" si="58"/>
        <v/>
      </c>
      <c r="I47" s="45" t="str">
        <f t="shared" si="2"/>
        <v/>
      </c>
      <c r="J47" s="46"/>
      <c r="K47" s="37" t="str">
        <f t="shared" ref="K47:K80" si="66">IF(B47="","",L47)</f>
        <v/>
      </c>
      <c r="L47" s="42" t="e">
        <f t="shared" si="59"/>
        <v>#N/A</v>
      </c>
      <c r="M47" s="47" t="str">
        <f t="shared" si="60"/>
        <v/>
      </c>
      <c r="N47" s="42" t="str">
        <f t="shared" si="3"/>
        <v/>
      </c>
      <c r="O47" s="43" t="str">
        <f t="shared" si="61"/>
        <v/>
      </c>
      <c r="P47" s="45" t="str">
        <f t="shared" si="4"/>
        <v/>
      </c>
      <c r="Q47" s="43" t="str">
        <f t="shared" si="62"/>
        <v/>
      </c>
      <c r="R47" s="45" t="str">
        <f t="shared" si="5"/>
        <v/>
      </c>
      <c r="S47" s="43" t="str">
        <f t="shared" si="63"/>
        <v/>
      </c>
      <c r="T47" s="45" t="str">
        <f t="shared" si="6"/>
        <v/>
      </c>
      <c r="U47" s="43" t="str">
        <f t="shared" si="64"/>
        <v/>
      </c>
      <c r="V47" s="45" t="str">
        <f t="shared" si="7"/>
        <v/>
      </c>
      <c r="W47" s="43" t="str">
        <f t="shared" si="65"/>
        <v/>
      </c>
      <c r="X47" s="42" t="str">
        <f t="shared" si="8"/>
        <v/>
      </c>
      <c r="Y47" s="48"/>
      <c r="Z47" s="49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3">
      <c r="A48" s="38"/>
      <c r="B48" s="39"/>
      <c r="C48" s="40"/>
      <c r="D48" s="41" t="str">
        <f t="shared" si="0"/>
        <v/>
      </c>
      <c r="E48" s="42" t="e">
        <f t="shared" ref="E48:E63" si="67">IF(AD48="","",AD48)</f>
        <v>#N/A</v>
      </c>
      <c r="F48" s="43" t="str">
        <f t="shared" si="57"/>
        <v/>
      </c>
      <c r="G48" s="29" t="str">
        <f t="shared" si="1"/>
        <v/>
      </c>
      <c r="H48" s="44" t="str">
        <f t="shared" si="58"/>
        <v/>
      </c>
      <c r="I48" s="45" t="str">
        <f t="shared" si="2"/>
        <v/>
      </c>
      <c r="J48" s="46"/>
      <c r="K48" s="37" t="str">
        <f t="shared" si="66"/>
        <v/>
      </c>
      <c r="L48" s="42" t="e">
        <f t="shared" si="59"/>
        <v>#N/A</v>
      </c>
      <c r="M48" s="47" t="str">
        <f t="shared" si="60"/>
        <v/>
      </c>
      <c r="N48" s="42" t="str">
        <f t="shared" si="3"/>
        <v/>
      </c>
      <c r="O48" s="43" t="str">
        <f t="shared" si="61"/>
        <v/>
      </c>
      <c r="P48" s="45" t="str">
        <f t="shared" si="4"/>
        <v/>
      </c>
      <c r="Q48" s="43" t="str">
        <f t="shared" si="62"/>
        <v/>
      </c>
      <c r="R48" s="45" t="str">
        <f t="shared" si="5"/>
        <v/>
      </c>
      <c r="S48" s="43" t="str">
        <f t="shared" si="63"/>
        <v/>
      </c>
      <c r="T48" s="45" t="str">
        <f t="shared" si="6"/>
        <v/>
      </c>
      <c r="U48" s="43" t="str">
        <f>V48</f>
        <v/>
      </c>
      <c r="V48" s="45" t="str">
        <f t="shared" si="7"/>
        <v/>
      </c>
      <c r="W48" s="43" t="str">
        <f t="shared" si="65"/>
        <v/>
      </c>
      <c r="X48" s="42" t="str">
        <f t="shared" si="8"/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3">
      <c r="A49" s="38"/>
      <c r="B49" s="39"/>
      <c r="C49" s="40"/>
      <c r="D49" s="41" t="str">
        <f t="shared" si="0"/>
        <v/>
      </c>
      <c r="E49" s="42" t="e">
        <f t="shared" si="67"/>
        <v>#N/A</v>
      </c>
      <c r="F49" s="43" t="str">
        <f t="shared" si="57"/>
        <v/>
      </c>
      <c r="G49" s="29" t="str">
        <f t="shared" si="1"/>
        <v/>
      </c>
      <c r="H49" s="44" t="str">
        <f t="shared" si="58"/>
        <v/>
      </c>
      <c r="I49" s="45" t="str">
        <f t="shared" si="2"/>
        <v/>
      </c>
      <c r="J49" s="46"/>
      <c r="K49" s="37" t="str">
        <f t="shared" si="66"/>
        <v/>
      </c>
      <c r="L49" s="42" t="e">
        <f t="shared" si="59"/>
        <v>#N/A</v>
      </c>
      <c r="M49" s="47" t="str">
        <f t="shared" si="60"/>
        <v/>
      </c>
      <c r="N49" s="42" t="str">
        <f t="shared" si="3"/>
        <v/>
      </c>
      <c r="O49" s="43" t="str">
        <f t="shared" si="61"/>
        <v/>
      </c>
      <c r="P49" s="45" t="str">
        <f t="shared" si="4"/>
        <v/>
      </c>
      <c r="Q49" s="43" t="str">
        <f t="shared" si="62"/>
        <v/>
      </c>
      <c r="R49" s="45" t="str">
        <f t="shared" si="5"/>
        <v/>
      </c>
      <c r="S49" s="43" t="str">
        <f t="shared" si="63"/>
        <v/>
      </c>
      <c r="T49" s="45" t="str">
        <f t="shared" si="6"/>
        <v/>
      </c>
      <c r="U49" s="43" t="str">
        <f t="shared" si="64"/>
        <v/>
      </c>
      <c r="V49" s="45" t="str">
        <f t="shared" si="7"/>
        <v/>
      </c>
      <c r="W49" s="43" t="str">
        <f t="shared" si="65"/>
        <v/>
      </c>
      <c r="X49" s="42" t="str">
        <f t="shared" si="8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3">
      <c r="A50" s="38"/>
      <c r="B50" s="39"/>
      <c r="C50" s="40"/>
      <c r="D50" s="41" t="str">
        <f t="shared" si="0"/>
        <v/>
      </c>
      <c r="E50" s="42" t="e">
        <f t="shared" si="67"/>
        <v>#N/A</v>
      </c>
      <c r="F50" s="43" t="str">
        <f t="shared" si="57"/>
        <v/>
      </c>
      <c r="G50" s="29" t="str">
        <f t="shared" si="1"/>
        <v/>
      </c>
      <c r="H50" s="44" t="str">
        <f t="shared" si="58"/>
        <v/>
      </c>
      <c r="I50" s="45" t="str">
        <f t="shared" si="2"/>
        <v/>
      </c>
      <c r="J50" s="46"/>
      <c r="K50" s="37" t="str">
        <f t="shared" si="66"/>
        <v/>
      </c>
      <c r="L50" s="42" t="e">
        <f t="shared" si="59"/>
        <v>#N/A</v>
      </c>
      <c r="M50" s="47" t="str">
        <f t="shared" si="60"/>
        <v/>
      </c>
      <c r="N50" s="42" t="str">
        <f t="shared" si="3"/>
        <v/>
      </c>
      <c r="O50" s="43" t="str">
        <f t="shared" si="61"/>
        <v/>
      </c>
      <c r="P50" s="45" t="str">
        <f t="shared" si="4"/>
        <v/>
      </c>
      <c r="Q50" s="43" t="str">
        <f t="shared" si="62"/>
        <v/>
      </c>
      <c r="R50" s="45" t="str">
        <f t="shared" si="5"/>
        <v/>
      </c>
      <c r="S50" s="43" t="str">
        <f t="shared" si="63"/>
        <v/>
      </c>
      <c r="T50" s="45" t="str">
        <f t="shared" si="6"/>
        <v/>
      </c>
      <c r="U50" s="43" t="str">
        <f t="shared" si="64"/>
        <v/>
      </c>
      <c r="V50" s="45" t="str">
        <f t="shared" si="7"/>
        <v/>
      </c>
      <c r="W50" s="43" t="str">
        <f t="shared" si="65"/>
        <v/>
      </c>
      <c r="X50" s="42" t="str">
        <f t="shared" si="8"/>
        <v/>
      </c>
      <c r="Y50" s="48"/>
      <c r="Z50" s="49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3">
      <c r="A51" s="50"/>
      <c r="B51" s="39"/>
      <c r="C51" s="40"/>
      <c r="D51" s="41" t="str">
        <f t="shared" si="0"/>
        <v/>
      </c>
      <c r="E51" s="42" t="e">
        <f t="shared" si="67"/>
        <v>#N/A</v>
      </c>
      <c r="F51" s="43" t="str">
        <f t="shared" si="57"/>
        <v/>
      </c>
      <c r="G51" s="29" t="str">
        <f t="shared" si="1"/>
        <v/>
      </c>
      <c r="H51" s="44" t="str">
        <f t="shared" si="58"/>
        <v/>
      </c>
      <c r="I51" s="45" t="str">
        <f t="shared" si="2"/>
        <v/>
      </c>
      <c r="J51" s="46"/>
      <c r="K51" s="37" t="str">
        <f t="shared" si="66"/>
        <v/>
      </c>
      <c r="L51" s="42" t="e">
        <f t="shared" si="59"/>
        <v>#N/A</v>
      </c>
      <c r="M51" s="47" t="str">
        <f t="shared" si="60"/>
        <v/>
      </c>
      <c r="N51" s="42" t="str">
        <f t="shared" si="3"/>
        <v/>
      </c>
      <c r="O51" s="43" t="str">
        <f t="shared" si="61"/>
        <v/>
      </c>
      <c r="P51" s="45" t="str">
        <f t="shared" si="4"/>
        <v/>
      </c>
      <c r="Q51" s="43" t="str">
        <f t="shared" si="62"/>
        <v/>
      </c>
      <c r="R51" s="45" t="str">
        <f t="shared" si="5"/>
        <v/>
      </c>
      <c r="S51" s="43" t="str">
        <f t="shared" si="63"/>
        <v/>
      </c>
      <c r="T51" s="45" t="str">
        <f t="shared" si="6"/>
        <v/>
      </c>
      <c r="U51" s="43" t="str">
        <f t="shared" si="64"/>
        <v/>
      </c>
      <c r="V51" s="45" t="str">
        <f t="shared" si="7"/>
        <v/>
      </c>
      <c r="W51" s="43" t="str">
        <f t="shared" si="65"/>
        <v/>
      </c>
      <c r="X51" s="42" t="str">
        <f t="shared" si="8"/>
        <v/>
      </c>
      <c r="Y51" s="48"/>
      <c r="Z51" s="49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3">
      <c r="A52" s="38"/>
      <c r="B52" s="39"/>
      <c r="C52" s="40"/>
      <c r="D52" s="41" t="str">
        <f t="shared" si="0"/>
        <v/>
      </c>
      <c r="E52" s="42" t="e">
        <f t="shared" si="67"/>
        <v>#N/A</v>
      </c>
      <c r="F52" s="43" t="str">
        <f t="shared" si="57"/>
        <v/>
      </c>
      <c r="G52" s="29" t="str">
        <f t="shared" si="1"/>
        <v/>
      </c>
      <c r="H52" s="44" t="str">
        <f t="shared" si="58"/>
        <v/>
      </c>
      <c r="I52" s="45" t="str">
        <f t="shared" si="2"/>
        <v/>
      </c>
      <c r="J52" s="46"/>
      <c r="K52" s="37" t="str">
        <f t="shared" si="66"/>
        <v/>
      </c>
      <c r="L52" s="42" t="e">
        <f t="shared" si="59"/>
        <v>#N/A</v>
      </c>
      <c r="M52" s="47" t="str">
        <f t="shared" si="60"/>
        <v/>
      </c>
      <c r="N52" s="42" t="str">
        <f t="shared" si="3"/>
        <v/>
      </c>
      <c r="O52" s="43" t="str">
        <f t="shared" si="61"/>
        <v/>
      </c>
      <c r="P52" s="45" t="str">
        <f t="shared" si="4"/>
        <v/>
      </c>
      <c r="Q52" s="43" t="str">
        <f t="shared" si="62"/>
        <v/>
      </c>
      <c r="R52" s="45" t="str">
        <f t="shared" si="5"/>
        <v/>
      </c>
      <c r="S52" s="43" t="str">
        <f t="shared" si="63"/>
        <v/>
      </c>
      <c r="T52" s="45" t="str">
        <f t="shared" si="6"/>
        <v/>
      </c>
      <c r="U52" s="43" t="str">
        <f t="shared" si="64"/>
        <v/>
      </c>
      <c r="V52" s="45" t="str">
        <f t="shared" si="7"/>
        <v/>
      </c>
      <c r="W52" s="43" t="str">
        <f t="shared" si="65"/>
        <v/>
      </c>
      <c r="X52" s="42" t="str">
        <f t="shared" si="8"/>
        <v/>
      </c>
      <c r="Y52" s="48"/>
      <c r="Z52" s="49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3">
      <c r="A53" s="38"/>
      <c r="B53" s="39"/>
      <c r="C53" s="40"/>
      <c r="D53" s="41" t="str">
        <f t="shared" si="0"/>
        <v/>
      </c>
      <c r="E53" s="42" t="e">
        <f t="shared" si="67"/>
        <v>#N/A</v>
      </c>
      <c r="F53" s="43" t="str">
        <f t="shared" si="57"/>
        <v/>
      </c>
      <c r="G53" s="29" t="str">
        <f t="shared" si="1"/>
        <v/>
      </c>
      <c r="H53" s="44" t="str">
        <f>I53</f>
        <v/>
      </c>
      <c r="I53" s="45" t="str">
        <f t="shared" si="2"/>
        <v/>
      </c>
      <c r="J53" s="46"/>
      <c r="K53" s="37" t="str">
        <f t="shared" si="66"/>
        <v/>
      </c>
      <c r="L53" s="42" t="e">
        <f t="shared" si="59"/>
        <v>#N/A</v>
      </c>
      <c r="M53" s="47" t="str">
        <f t="shared" si="60"/>
        <v/>
      </c>
      <c r="N53" s="42" t="str">
        <f t="shared" si="3"/>
        <v/>
      </c>
      <c r="O53" s="43" t="str">
        <f t="shared" si="61"/>
        <v/>
      </c>
      <c r="P53" s="45" t="str">
        <f t="shared" si="4"/>
        <v/>
      </c>
      <c r="Q53" s="43" t="str">
        <f t="shared" si="62"/>
        <v/>
      </c>
      <c r="R53" s="45" t="str">
        <f t="shared" si="5"/>
        <v/>
      </c>
      <c r="S53" s="43" t="str">
        <f t="shared" si="63"/>
        <v/>
      </c>
      <c r="T53" s="45" t="str">
        <f t="shared" si="6"/>
        <v/>
      </c>
      <c r="U53" s="43" t="str">
        <f t="shared" si="64"/>
        <v/>
      </c>
      <c r="V53" s="45" t="str">
        <f t="shared" si="7"/>
        <v/>
      </c>
      <c r="W53" s="43" t="str">
        <f t="shared" si="65"/>
        <v/>
      </c>
      <c r="X53" s="42" t="str">
        <f t="shared" si="8"/>
        <v/>
      </c>
      <c r="Y53" s="48"/>
      <c r="Z53" s="49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3">
      <c r="A54" s="38"/>
      <c r="B54" s="39"/>
      <c r="C54" s="40"/>
      <c r="D54" s="41" t="str">
        <f t="shared" si="0"/>
        <v/>
      </c>
      <c r="E54" s="42" t="e">
        <f t="shared" si="67"/>
        <v>#N/A</v>
      </c>
      <c r="F54" s="43" t="str">
        <f t="shared" si="57"/>
        <v/>
      </c>
      <c r="G54" s="29" t="str">
        <f t="shared" si="1"/>
        <v/>
      </c>
      <c r="H54" s="44" t="str">
        <f t="shared" si="58"/>
        <v/>
      </c>
      <c r="I54" s="45" t="str">
        <f t="shared" si="2"/>
        <v/>
      </c>
      <c r="J54" s="46"/>
      <c r="K54" s="37" t="str">
        <f t="shared" si="66"/>
        <v/>
      </c>
      <c r="L54" s="42" t="e">
        <f t="shared" si="59"/>
        <v>#N/A</v>
      </c>
      <c r="M54" s="47" t="str">
        <f t="shared" si="60"/>
        <v/>
      </c>
      <c r="N54" s="42" t="str">
        <f t="shared" si="3"/>
        <v/>
      </c>
      <c r="O54" s="43" t="str">
        <f t="shared" si="61"/>
        <v/>
      </c>
      <c r="P54" s="45" t="str">
        <f t="shared" si="4"/>
        <v/>
      </c>
      <c r="Q54" s="43" t="str">
        <f t="shared" si="62"/>
        <v/>
      </c>
      <c r="R54" s="45" t="str">
        <f t="shared" si="5"/>
        <v/>
      </c>
      <c r="S54" s="43" t="str">
        <f t="shared" si="63"/>
        <v/>
      </c>
      <c r="T54" s="45" t="str">
        <f t="shared" si="6"/>
        <v/>
      </c>
      <c r="U54" s="43" t="str">
        <f t="shared" si="64"/>
        <v/>
      </c>
      <c r="V54" s="45" t="str">
        <f t="shared" si="7"/>
        <v/>
      </c>
      <c r="W54" s="43" t="str">
        <f t="shared" si="65"/>
        <v/>
      </c>
      <c r="X54" s="42" t="str">
        <f t="shared" si="8"/>
        <v/>
      </c>
      <c r="Y54" s="48"/>
      <c r="Z54" s="49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3">
      <c r="A55" s="38"/>
      <c r="B55" s="39"/>
      <c r="C55" s="40"/>
      <c r="D55" s="41" t="str">
        <f t="shared" si="0"/>
        <v/>
      </c>
      <c r="E55" s="42" t="e">
        <f t="shared" si="67"/>
        <v>#N/A</v>
      </c>
      <c r="F55" s="43" t="str">
        <f t="shared" si="57"/>
        <v/>
      </c>
      <c r="G55" s="29" t="str">
        <f t="shared" si="1"/>
        <v/>
      </c>
      <c r="H55" s="44" t="str">
        <f t="shared" si="58"/>
        <v/>
      </c>
      <c r="I55" s="45" t="str">
        <f t="shared" si="2"/>
        <v/>
      </c>
      <c r="J55" s="46"/>
      <c r="K55" s="37" t="str">
        <f t="shared" si="66"/>
        <v/>
      </c>
      <c r="L55" s="42" t="e">
        <f t="shared" si="59"/>
        <v>#N/A</v>
      </c>
      <c r="M55" s="47" t="str">
        <f t="shared" si="60"/>
        <v/>
      </c>
      <c r="N55" s="42" t="str">
        <f t="shared" si="3"/>
        <v/>
      </c>
      <c r="O55" s="43" t="str">
        <f t="shared" si="61"/>
        <v/>
      </c>
      <c r="P55" s="45" t="str">
        <f t="shared" si="4"/>
        <v/>
      </c>
      <c r="Q55" s="43" t="str">
        <f t="shared" si="62"/>
        <v/>
      </c>
      <c r="R55" s="45" t="str">
        <f t="shared" si="5"/>
        <v/>
      </c>
      <c r="S55" s="43" t="str">
        <f t="shared" si="63"/>
        <v/>
      </c>
      <c r="T55" s="45" t="str">
        <f t="shared" si="6"/>
        <v/>
      </c>
      <c r="U55" s="43" t="str">
        <f t="shared" si="64"/>
        <v/>
      </c>
      <c r="V55" s="45" t="str">
        <f t="shared" si="7"/>
        <v/>
      </c>
      <c r="W55" s="43" t="str">
        <f t="shared" si="65"/>
        <v/>
      </c>
      <c r="X55" s="42" t="str">
        <f t="shared" si="8"/>
        <v/>
      </c>
      <c r="Y55" s="48"/>
      <c r="Z55" s="49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3">
      <c r="A56" s="38"/>
      <c r="B56" s="39"/>
      <c r="C56" s="40"/>
      <c r="D56" s="41" t="str">
        <f t="shared" si="0"/>
        <v/>
      </c>
      <c r="E56" s="42" t="e">
        <f t="shared" si="67"/>
        <v>#N/A</v>
      </c>
      <c r="F56" s="43" t="str">
        <f t="shared" si="57"/>
        <v/>
      </c>
      <c r="G56" s="29" t="str">
        <f t="shared" si="1"/>
        <v/>
      </c>
      <c r="H56" s="44" t="str">
        <f t="shared" si="58"/>
        <v/>
      </c>
      <c r="I56" s="45" t="str">
        <f t="shared" si="2"/>
        <v/>
      </c>
      <c r="J56" s="46"/>
      <c r="K56" s="37" t="str">
        <f t="shared" si="66"/>
        <v/>
      </c>
      <c r="L56" s="42" t="e">
        <f t="shared" si="59"/>
        <v>#N/A</v>
      </c>
      <c r="M56" s="47" t="str">
        <f t="shared" si="60"/>
        <v/>
      </c>
      <c r="N56" s="42" t="str">
        <f t="shared" si="3"/>
        <v/>
      </c>
      <c r="O56" s="43" t="str">
        <f t="shared" si="61"/>
        <v/>
      </c>
      <c r="P56" s="45" t="str">
        <f t="shared" si="4"/>
        <v/>
      </c>
      <c r="Q56" s="43" t="str">
        <f t="shared" si="62"/>
        <v/>
      </c>
      <c r="R56" s="45" t="str">
        <f t="shared" si="5"/>
        <v/>
      </c>
      <c r="S56" s="43" t="str">
        <f t="shared" si="63"/>
        <v/>
      </c>
      <c r="T56" s="45" t="str">
        <f t="shared" si="6"/>
        <v/>
      </c>
      <c r="U56" s="43" t="str">
        <f t="shared" si="64"/>
        <v/>
      </c>
      <c r="V56" s="45" t="str">
        <f t="shared" si="7"/>
        <v/>
      </c>
      <c r="W56" s="43" t="str">
        <f t="shared" si="65"/>
        <v/>
      </c>
      <c r="X56" s="42" t="str">
        <f t="shared" si="8"/>
        <v/>
      </c>
      <c r="Y56" s="48"/>
      <c r="Z56" s="49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3">
      <c r="A57" s="38"/>
      <c r="B57" s="39"/>
      <c r="C57" s="40"/>
      <c r="D57" s="41" t="str">
        <f t="shared" si="0"/>
        <v/>
      </c>
      <c r="E57" s="42" t="e">
        <f t="shared" si="67"/>
        <v>#N/A</v>
      </c>
      <c r="F57" s="43" t="str">
        <f t="shared" si="57"/>
        <v/>
      </c>
      <c r="G57" s="29" t="str">
        <f t="shared" si="1"/>
        <v/>
      </c>
      <c r="H57" s="44" t="str">
        <f t="shared" si="58"/>
        <v/>
      </c>
      <c r="I57" s="45" t="str">
        <f t="shared" si="2"/>
        <v/>
      </c>
      <c r="J57" s="46"/>
      <c r="K57" s="37" t="str">
        <f t="shared" si="66"/>
        <v/>
      </c>
      <c r="L57" s="42" t="e">
        <f t="shared" si="59"/>
        <v>#N/A</v>
      </c>
      <c r="M57" s="47" t="str">
        <f t="shared" si="60"/>
        <v/>
      </c>
      <c r="N57" s="42" t="str">
        <f t="shared" si="3"/>
        <v/>
      </c>
      <c r="O57" s="43" t="str">
        <f t="shared" si="61"/>
        <v/>
      </c>
      <c r="P57" s="45" t="str">
        <f t="shared" si="4"/>
        <v/>
      </c>
      <c r="Q57" s="43" t="str">
        <f t="shared" si="62"/>
        <v/>
      </c>
      <c r="R57" s="45" t="str">
        <f t="shared" si="5"/>
        <v/>
      </c>
      <c r="S57" s="43" t="str">
        <f t="shared" si="63"/>
        <v/>
      </c>
      <c r="T57" s="45" t="str">
        <f t="shared" si="6"/>
        <v/>
      </c>
      <c r="U57" s="43" t="str">
        <f t="shared" si="64"/>
        <v/>
      </c>
      <c r="V57" s="45" t="str">
        <f t="shared" si="7"/>
        <v/>
      </c>
      <c r="W57" s="43" t="str">
        <f t="shared" si="65"/>
        <v/>
      </c>
      <c r="X57" s="42" t="str">
        <f t="shared" si="8"/>
        <v/>
      </c>
      <c r="Y57" s="48"/>
      <c r="Z57" s="51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3">
      <c r="A58" s="38"/>
      <c r="B58" s="39"/>
      <c r="C58" s="40"/>
      <c r="D58" s="41" t="str">
        <f t="shared" si="0"/>
        <v/>
      </c>
      <c r="E58" s="42" t="e">
        <f t="shared" si="67"/>
        <v>#N/A</v>
      </c>
      <c r="F58" s="43" t="str">
        <f t="shared" si="57"/>
        <v/>
      </c>
      <c r="G58" s="29" t="str">
        <f t="shared" si="1"/>
        <v/>
      </c>
      <c r="H58" s="44" t="str">
        <f t="shared" si="58"/>
        <v/>
      </c>
      <c r="I58" s="45" t="str">
        <f t="shared" si="2"/>
        <v/>
      </c>
      <c r="J58" s="46"/>
      <c r="K58" s="37" t="str">
        <f t="shared" si="66"/>
        <v/>
      </c>
      <c r="L58" s="42" t="e">
        <f t="shared" si="59"/>
        <v>#N/A</v>
      </c>
      <c r="M58" s="47" t="str">
        <f t="shared" si="60"/>
        <v/>
      </c>
      <c r="N58" s="42" t="str">
        <f t="shared" si="3"/>
        <v/>
      </c>
      <c r="O58" s="43" t="str">
        <f t="shared" si="61"/>
        <v/>
      </c>
      <c r="P58" s="45" t="str">
        <f t="shared" si="4"/>
        <v/>
      </c>
      <c r="Q58" s="43" t="str">
        <f t="shared" si="62"/>
        <v/>
      </c>
      <c r="R58" s="45" t="str">
        <f t="shared" si="5"/>
        <v/>
      </c>
      <c r="S58" s="43" t="str">
        <f t="shared" si="63"/>
        <v/>
      </c>
      <c r="T58" s="45" t="str">
        <f t="shared" si="6"/>
        <v/>
      </c>
      <c r="U58" s="43" t="str">
        <f t="shared" si="64"/>
        <v/>
      </c>
      <c r="V58" s="45" t="str">
        <f t="shared" si="7"/>
        <v/>
      </c>
      <c r="W58" s="43" t="str">
        <f t="shared" si="65"/>
        <v/>
      </c>
      <c r="X58" s="42" t="str">
        <f t="shared" si="8"/>
        <v/>
      </c>
      <c r="Y58" s="48"/>
      <c r="Z58" s="51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3">
      <c r="A59" s="38"/>
      <c r="B59" s="39"/>
      <c r="C59" s="40"/>
      <c r="D59" s="41" t="str">
        <f t="shared" si="0"/>
        <v/>
      </c>
      <c r="E59" s="42" t="e">
        <f t="shared" si="67"/>
        <v>#N/A</v>
      </c>
      <c r="F59" s="43" t="str">
        <f t="shared" si="57"/>
        <v/>
      </c>
      <c r="G59" s="29" t="str">
        <f t="shared" si="1"/>
        <v/>
      </c>
      <c r="H59" s="44" t="str">
        <f t="shared" si="58"/>
        <v/>
      </c>
      <c r="I59" s="45" t="str">
        <f t="shared" si="2"/>
        <v/>
      </c>
      <c r="J59" s="46"/>
      <c r="K59" s="37" t="str">
        <f t="shared" si="66"/>
        <v/>
      </c>
      <c r="L59" s="42" t="e">
        <f t="shared" si="59"/>
        <v>#N/A</v>
      </c>
      <c r="M59" s="47" t="str">
        <f t="shared" si="60"/>
        <v/>
      </c>
      <c r="N59" s="42" t="str">
        <f t="shared" si="3"/>
        <v/>
      </c>
      <c r="O59" s="43" t="str">
        <f t="shared" si="61"/>
        <v/>
      </c>
      <c r="P59" s="45" t="str">
        <f t="shared" si="4"/>
        <v/>
      </c>
      <c r="Q59" s="43" t="str">
        <f t="shared" si="62"/>
        <v/>
      </c>
      <c r="R59" s="45" t="str">
        <f t="shared" si="5"/>
        <v/>
      </c>
      <c r="S59" s="43" t="str">
        <f t="shared" si="63"/>
        <v/>
      </c>
      <c r="T59" s="45" t="str">
        <f t="shared" si="6"/>
        <v/>
      </c>
      <c r="U59" s="43" t="str">
        <f t="shared" si="64"/>
        <v/>
      </c>
      <c r="V59" s="45" t="str">
        <f t="shared" si="7"/>
        <v/>
      </c>
      <c r="W59" s="43" t="str">
        <f t="shared" si="65"/>
        <v/>
      </c>
      <c r="X59" s="42" t="str">
        <f t="shared" si="8"/>
        <v/>
      </c>
      <c r="Y59" s="48"/>
      <c r="Z59" s="51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3">
      <c r="A60" s="38"/>
      <c r="B60" s="39"/>
      <c r="C60" s="40"/>
      <c r="D60" s="41" t="str">
        <f t="shared" si="0"/>
        <v/>
      </c>
      <c r="E60" s="42" t="e">
        <f t="shared" si="67"/>
        <v>#N/A</v>
      </c>
      <c r="F60" s="43" t="str">
        <f t="shared" si="57"/>
        <v/>
      </c>
      <c r="G60" s="29" t="str">
        <f t="shared" si="1"/>
        <v/>
      </c>
      <c r="H60" s="44" t="str">
        <f t="shared" si="58"/>
        <v/>
      </c>
      <c r="I60" s="45" t="str">
        <f t="shared" si="2"/>
        <v/>
      </c>
      <c r="J60" s="46"/>
      <c r="K60" s="37" t="str">
        <f t="shared" si="66"/>
        <v/>
      </c>
      <c r="L60" s="42" t="e">
        <f t="shared" si="59"/>
        <v>#N/A</v>
      </c>
      <c r="M60" s="47" t="str">
        <f t="shared" si="60"/>
        <v/>
      </c>
      <c r="N60" s="42" t="str">
        <f t="shared" si="3"/>
        <v/>
      </c>
      <c r="O60" s="43" t="str">
        <f t="shared" si="61"/>
        <v/>
      </c>
      <c r="P60" s="45" t="str">
        <f t="shared" si="4"/>
        <v/>
      </c>
      <c r="Q60" s="43" t="str">
        <f t="shared" si="62"/>
        <v/>
      </c>
      <c r="R60" s="45" t="str">
        <f t="shared" si="5"/>
        <v/>
      </c>
      <c r="S60" s="43" t="str">
        <f t="shared" si="63"/>
        <v/>
      </c>
      <c r="T60" s="45" t="str">
        <f t="shared" si="6"/>
        <v/>
      </c>
      <c r="U60" s="43" t="str">
        <f t="shared" si="64"/>
        <v/>
      </c>
      <c r="V60" s="45" t="str">
        <f t="shared" si="7"/>
        <v/>
      </c>
      <c r="W60" s="43" t="str">
        <f t="shared" si="65"/>
        <v/>
      </c>
      <c r="X60" s="42" t="str">
        <f t="shared" si="8"/>
        <v/>
      </c>
      <c r="Y60" s="48"/>
      <c r="Z60" s="52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3">
      <c r="A61" s="38"/>
      <c r="B61" s="39"/>
      <c r="C61" s="40"/>
      <c r="D61" s="41" t="str">
        <f t="shared" si="0"/>
        <v/>
      </c>
      <c r="E61" s="42" t="e">
        <f t="shared" si="67"/>
        <v>#N/A</v>
      </c>
      <c r="F61" s="43" t="str">
        <f t="shared" si="57"/>
        <v/>
      </c>
      <c r="G61" s="29" t="str">
        <f t="shared" si="1"/>
        <v/>
      </c>
      <c r="H61" s="44" t="str">
        <f t="shared" si="58"/>
        <v/>
      </c>
      <c r="I61" s="45" t="str">
        <f t="shared" si="2"/>
        <v/>
      </c>
      <c r="J61" s="46"/>
      <c r="K61" s="37" t="str">
        <f t="shared" si="66"/>
        <v/>
      </c>
      <c r="L61" s="42" t="e">
        <f t="shared" si="59"/>
        <v>#N/A</v>
      </c>
      <c r="M61" s="47" t="str">
        <f t="shared" si="60"/>
        <v/>
      </c>
      <c r="N61" s="42" t="str">
        <f t="shared" si="3"/>
        <v/>
      </c>
      <c r="O61" s="43" t="str">
        <f t="shared" si="61"/>
        <v/>
      </c>
      <c r="P61" s="45" t="str">
        <f t="shared" si="4"/>
        <v/>
      </c>
      <c r="Q61" s="43" t="str">
        <f t="shared" si="62"/>
        <v/>
      </c>
      <c r="R61" s="45" t="str">
        <f t="shared" si="5"/>
        <v/>
      </c>
      <c r="S61" s="43" t="str">
        <f t="shared" si="63"/>
        <v/>
      </c>
      <c r="T61" s="45" t="str">
        <f t="shared" si="6"/>
        <v/>
      </c>
      <c r="U61" s="43" t="str">
        <f t="shared" si="64"/>
        <v/>
      </c>
      <c r="V61" s="45" t="str">
        <f t="shared" si="7"/>
        <v/>
      </c>
      <c r="W61" s="43" t="str">
        <f t="shared" si="65"/>
        <v/>
      </c>
      <c r="X61" s="42" t="str">
        <f t="shared" si="8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3">
      <c r="A62" s="38"/>
      <c r="B62" s="39"/>
      <c r="C62" s="40"/>
      <c r="D62" s="41" t="str">
        <f t="shared" si="0"/>
        <v/>
      </c>
      <c r="E62" s="42" t="e">
        <f t="shared" si="67"/>
        <v>#N/A</v>
      </c>
      <c r="F62" s="43" t="str">
        <f t="shared" si="57"/>
        <v/>
      </c>
      <c r="G62" s="29" t="str">
        <f t="shared" si="1"/>
        <v/>
      </c>
      <c r="H62" s="44" t="str">
        <f t="shared" si="58"/>
        <v/>
      </c>
      <c r="I62" s="45" t="str">
        <f t="shared" si="2"/>
        <v/>
      </c>
      <c r="J62" s="46"/>
      <c r="K62" s="37" t="str">
        <f>IF(B62="","",L62)</f>
        <v/>
      </c>
      <c r="L62" s="42" t="e">
        <f t="shared" si="59"/>
        <v>#N/A</v>
      </c>
      <c r="M62" s="47" t="str">
        <f t="shared" si="60"/>
        <v/>
      </c>
      <c r="N62" s="42" t="str">
        <f t="shared" si="3"/>
        <v/>
      </c>
      <c r="O62" s="43" t="str">
        <f t="shared" si="61"/>
        <v/>
      </c>
      <c r="P62" s="45" t="str">
        <f t="shared" si="4"/>
        <v/>
      </c>
      <c r="Q62" s="43" t="str">
        <f t="shared" si="62"/>
        <v/>
      </c>
      <c r="R62" s="45" t="str">
        <f t="shared" si="5"/>
        <v/>
      </c>
      <c r="S62" s="43" t="str">
        <f t="shared" si="63"/>
        <v/>
      </c>
      <c r="T62" s="45" t="str">
        <f t="shared" si="6"/>
        <v/>
      </c>
      <c r="U62" s="43" t="str">
        <f t="shared" si="64"/>
        <v/>
      </c>
      <c r="V62" s="45" t="str">
        <f t="shared" si="7"/>
        <v/>
      </c>
      <c r="W62" s="43" t="str">
        <f t="shared" si="65"/>
        <v/>
      </c>
      <c r="X62" s="42" t="str">
        <f t="shared" si="8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3">
      <c r="A63" s="50"/>
      <c r="B63" s="39"/>
      <c r="C63" s="40"/>
      <c r="D63" s="41" t="str">
        <f t="shared" si="0"/>
        <v/>
      </c>
      <c r="E63" s="42" t="e">
        <f t="shared" si="67"/>
        <v>#N/A</v>
      </c>
      <c r="F63" s="43" t="str">
        <f t="shared" si="57"/>
        <v/>
      </c>
      <c r="G63" s="29" t="str">
        <f t="shared" si="1"/>
        <v/>
      </c>
      <c r="H63" s="44" t="str">
        <f t="shared" si="58"/>
        <v/>
      </c>
      <c r="I63" s="45" t="str">
        <f t="shared" si="2"/>
        <v/>
      </c>
      <c r="J63" s="46"/>
      <c r="K63" s="37" t="str">
        <f t="shared" si="66"/>
        <v/>
      </c>
      <c r="L63" s="42" t="e">
        <f t="shared" si="59"/>
        <v>#N/A</v>
      </c>
      <c r="M63" s="47" t="str">
        <f t="shared" si="60"/>
        <v/>
      </c>
      <c r="N63" s="42" t="str">
        <f t="shared" si="3"/>
        <v/>
      </c>
      <c r="O63" s="43" t="str">
        <f t="shared" si="61"/>
        <v/>
      </c>
      <c r="P63" s="45" t="str">
        <f t="shared" si="4"/>
        <v/>
      </c>
      <c r="Q63" s="43" t="str">
        <f t="shared" si="62"/>
        <v/>
      </c>
      <c r="R63" s="45" t="str">
        <f t="shared" si="5"/>
        <v/>
      </c>
      <c r="S63" s="43" t="str">
        <f t="shared" si="63"/>
        <v/>
      </c>
      <c r="T63" s="45" t="str">
        <f t="shared" si="6"/>
        <v/>
      </c>
      <c r="U63" s="43" t="str">
        <f t="shared" si="64"/>
        <v/>
      </c>
      <c r="V63" s="45" t="str">
        <f t="shared" si="7"/>
        <v/>
      </c>
      <c r="W63" s="43" t="str">
        <f t="shared" si="65"/>
        <v/>
      </c>
      <c r="X63" s="42" t="str">
        <f t="shared" si="8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3">
      <c r="A64" s="50"/>
      <c r="B64" s="39"/>
      <c r="C64" s="40"/>
      <c r="D64" s="41" t="str">
        <f t="shared" si="0"/>
        <v/>
      </c>
      <c r="E64" s="42" t="e">
        <f>IF(AD64="","",AD64)</f>
        <v>#N/A</v>
      </c>
      <c r="F64" s="43" t="str">
        <f t="shared" si="57"/>
        <v/>
      </c>
      <c r="G64" s="29" t="str">
        <f t="shared" si="1"/>
        <v/>
      </c>
      <c r="H64" s="44" t="str">
        <f t="shared" si="58"/>
        <v/>
      </c>
      <c r="I64" s="45" t="str">
        <f t="shared" si="2"/>
        <v/>
      </c>
      <c r="J64" s="46"/>
      <c r="K64" s="37" t="str">
        <f t="shared" si="66"/>
        <v/>
      </c>
      <c r="L64" s="42" t="e">
        <f t="shared" si="59"/>
        <v>#N/A</v>
      </c>
      <c r="M64" s="47" t="str">
        <f t="shared" si="60"/>
        <v/>
      </c>
      <c r="N64" s="42" t="str">
        <f t="shared" si="3"/>
        <v/>
      </c>
      <c r="O64" s="43" t="str">
        <f t="shared" si="61"/>
        <v/>
      </c>
      <c r="P64" s="45" t="str">
        <f t="shared" si="4"/>
        <v/>
      </c>
      <c r="Q64" s="43" t="str">
        <f t="shared" si="62"/>
        <v/>
      </c>
      <c r="R64" s="45" t="str">
        <f t="shared" si="5"/>
        <v/>
      </c>
      <c r="S64" s="43" t="str">
        <f t="shared" si="63"/>
        <v/>
      </c>
      <c r="T64" s="45" t="str">
        <f t="shared" si="6"/>
        <v/>
      </c>
      <c r="U64" s="43" t="str">
        <f>V64</f>
        <v/>
      </c>
      <c r="V64" s="45" t="str">
        <f t="shared" si="7"/>
        <v/>
      </c>
      <c r="W64" s="43" t="str">
        <f t="shared" si="65"/>
        <v/>
      </c>
      <c r="X64" s="42" t="str">
        <f t="shared" si="8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9" ht="14.25" customHeight="1" x14ac:dyDescent="0.3">
      <c r="A65" s="38"/>
      <c r="B65" s="39"/>
      <c r="C65" s="40"/>
      <c r="D65" s="41" t="str">
        <f t="shared" si="0"/>
        <v/>
      </c>
      <c r="E65" s="42" t="e">
        <f>IF(AD65="","",AD65)</f>
        <v>#N/A</v>
      </c>
      <c r="F65" s="43" t="str">
        <f t="shared" si="57"/>
        <v/>
      </c>
      <c r="G65" s="29" t="str">
        <f t="shared" si="1"/>
        <v/>
      </c>
      <c r="H65" s="44" t="str">
        <f t="shared" si="58"/>
        <v/>
      </c>
      <c r="I65" s="45" t="str">
        <f t="shared" si="2"/>
        <v/>
      </c>
      <c r="J65" s="46"/>
      <c r="K65" s="37" t="str">
        <f t="shared" si="66"/>
        <v/>
      </c>
      <c r="L65" s="42" t="e">
        <f t="shared" si="59"/>
        <v>#N/A</v>
      </c>
      <c r="M65" s="47" t="str">
        <f t="shared" si="60"/>
        <v/>
      </c>
      <c r="N65" s="42" t="str">
        <f t="shared" si="3"/>
        <v/>
      </c>
      <c r="O65" s="43" t="str">
        <f>P65</f>
        <v/>
      </c>
      <c r="P65" s="45" t="str">
        <f t="shared" si="4"/>
        <v/>
      </c>
      <c r="Q65" s="43" t="str">
        <f t="shared" si="62"/>
        <v/>
      </c>
      <c r="R65" s="45" t="str">
        <f t="shared" si="5"/>
        <v/>
      </c>
      <c r="S65" s="43" t="str">
        <f t="shared" si="63"/>
        <v/>
      </c>
      <c r="T65" s="45" t="str">
        <f t="shared" si="6"/>
        <v/>
      </c>
      <c r="U65" s="43" t="str">
        <f t="shared" si="64"/>
        <v/>
      </c>
      <c r="V65" s="45" t="str">
        <f t="shared" si="7"/>
        <v/>
      </c>
      <c r="W65" s="43" t="str">
        <f t="shared" si="65"/>
        <v/>
      </c>
      <c r="X65" s="42" t="str">
        <f t="shared" si="8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9" ht="14.25" customHeight="1" x14ac:dyDescent="0.3">
      <c r="A66" s="38"/>
      <c r="B66" s="39"/>
      <c r="C66" s="40"/>
      <c r="D66" s="41" t="str">
        <f t="shared" si="0"/>
        <v/>
      </c>
      <c r="E66" s="42" t="e">
        <f>IF(AD66="","",AD66)</f>
        <v>#N/A</v>
      </c>
      <c r="F66" s="43" t="str">
        <f t="shared" si="57"/>
        <v/>
      </c>
      <c r="G66" s="29" t="str">
        <f t="shared" si="1"/>
        <v/>
      </c>
      <c r="H66" s="44" t="str">
        <f t="shared" si="58"/>
        <v/>
      </c>
      <c r="I66" s="45" t="str">
        <f t="shared" si="2"/>
        <v/>
      </c>
      <c r="J66" s="46"/>
      <c r="K66" s="37" t="str">
        <f t="shared" si="66"/>
        <v/>
      </c>
      <c r="L66" s="42" t="e">
        <f t="shared" si="59"/>
        <v>#N/A</v>
      </c>
      <c r="M66" s="47" t="str">
        <f t="shared" si="60"/>
        <v/>
      </c>
      <c r="N66" s="42" t="str">
        <f t="shared" si="3"/>
        <v/>
      </c>
      <c r="O66" s="43" t="str">
        <f t="shared" si="61"/>
        <v/>
      </c>
      <c r="P66" s="45" t="str">
        <f t="shared" si="4"/>
        <v/>
      </c>
      <c r="Q66" s="43" t="str">
        <f t="shared" si="62"/>
        <v/>
      </c>
      <c r="R66" s="45" t="str">
        <f t="shared" si="5"/>
        <v/>
      </c>
      <c r="S66" s="43" t="str">
        <f t="shared" si="63"/>
        <v/>
      </c>
      <c r="T66" s="45" t="str">
        <f t="shared" si="6"/>
        <v/>
      </c>
      <c r="U66" s="43" t="str">
        <f t="shared" si="64"/>
        <v/>
      </c>
      <c r="V66" s="45" t="str">
        <f t="shared" si="7"/>
        <v/>
      </c>
      <c r="W66" s="43" t="str">
        <f t="shared" si="65"/>
        <v/>
      </c>
      <c r="X66" s="42" t="str">
        <f t="shared" si="8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9" ht="14.25" customHeight="1" x14ac:dyDescent="0.3">
      <c r="A67" s="38"/>
      <c r="B67" s="39"/>
      <c r="C67" s="40"/>
      <c r="D67" s="41" t="str">
        <f t="shared" si="0"/>
        <v/>
      </c>
      <c r="E67" s="42" t="e">
        <f t="shared" ref="E67:E80" si="68">IF(AD67="","",AD67)</f>
        <v>#N/A</v>
      </c>
      <c r="F67" s="43" t="str">
        <f t="shared" si="57"/>
        <v/>
      </c>
      <c r="G67" s="29" t="str">
        <f t="shared" si="1"/>
        <v/>
      </c>
      <c r="H67" s="44" t="str">
        <f t="shared" si="58"/>
        <v/>
      </c>
      <c r="I67" s="45" t="str">
        <f t="shared" si="2"/>
        <v/>
      </c>
      <c r="J67" s="46"/>
      <c r="K67" s="37" t="str">
        <f t="shared" si="66"/>
        <v/>
      </c>
      <c r="L67" s="42" t="e">
        <f t="shared" si="59"/>
        <v>#N/A</v>
      </c>
      <c r="M67" s="47" t="str">
        <f t="shared" si="60"/>
        <v/>
      </c>
      <c r="N67" s="42" t="str">
        <f t="shared" si="3"/>
        <v/>
      </c>
      <c r="O67" s="43" t="str">
        <f t="shared" si="61"/>
        <v/>
      </c>
      <c r="P67" s="45" t="str">
        <f t="shared" si="4"/>
        <v/>
      </c>
      <c r="Q67" s="43" t="str">
        <f>R67</f>
        <v/>
      </c>
      <c r="R67" s="45" t="str">
        <f t="shared" si="5"/>
        <v/>
      </c>
      <c r="S67" s="43" t="str">
        <f t="shared" si="63"/>
        <v/>
      </c>
      <c r="T67" s="45" t="str">
        <f t="shared" si="6"/>
        <v/>
      </c>
      <c r="U67" s="43" t="str">
        <f t="shared" si="64"/>
        <v/>
      </c>
      <c r="V67" s="45" t="str">
        <f t="shared" si="7"/>
        <v/>
      </c>
      <c r="W67" s="43" t="str">
        <f t="shared" si="65"/>
        <v/>
      </c>
      <c r="X67" s="42" t="str">
        <f t="shared" si="8"/>
        <v/>
      </c>
      <c r="Y67" s="48"/>
      <c r="Z67" s="53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9" ht="14.25" customHeight="1" x14ac:dyDescent="0.3">
      <c r="A68" s="38"/>
      <c r="B68" s="39"/>
      <c r="C68" s="40"/>
      <c r="D68" s="41" t="str">
        <f t="shared" si="0"/>
        <v/>
      </c>
      <c r="E68" s="42" t="e">
        <f t="shared" si="68"/>
        <v>#N/A</v>
      </c>
      <c r="F68" s="43" t="str">
        <f t="shared" si="57"/>
        <v/>
      </c>
      <c r="G68" s="29" t="str">
        <f t="shared" si="1"/>
        <v/>
      </c>
      <c r="H68" s="44" t="str">
        <f t="shared" si="58"/>
        <v/>
      </c>
      <c r="I68" s="45" t="str">
        <f t="shared" si="2"/>
        <v/>
      </c>
      <c r="J68" s="46"/>
      <c r="K68" s="37" t="str">
        <f t="shared" si="66"/>
        <v/>
      </c>
      <c r="L68" s="42" t="e">
        <f t="shared" si="59"/>
        <v>#N/A</v>
      </c>
      <c r="M68" s="47" t="str">
        <f t="shared" si="60"/>
        <v/>
      </c>
      <c r="N68" s="42" t="str">
        <f t="shared" si="3"/>
        <v/>
      </c>
      <c r="O68" s="43" t="str">
        <f t="shared" si="61"/>
        <v/>
      </c>
      <c r="P68" s="45" t="str">
        <f t="shared" si="4"/>
        <v/>
      </c>
      <c r="Q68" s="43" t="str">
        <f t="shared" si="62"/>
        <v/>
      </c>
      <c r="R68" s="45" t="str">
        <f t="shared" si="5"/>
        <v/>
      </c>
      <c r="S68" s="43" t="str">
        <f t="shared" si="63"/>
        <v/>
      </c>
      <c r="T68" s="45" t="str">
        <f t="shared" si="6"/>
        <v/>
      </c>
      <c r="U68" s="43" t="str">
        <f t="shared" si="64"/>
        <v/>
      </c>
      <c r="V68" s="45" t="str">
        <f t="shared" si="7"/>
        <v/>
      </c>
      <c r="W68" s="43" t="str">
        <f t="shared" si="65"/>
        <v/>
      </c>
      <c r="X68" s="42" t="str">
        <f t="shared" si="8"/>
        <v/>
      </c>
      <c r="Y68" s="48"/>
      <c r="Z68" s="53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9" ht="14.25" customHeight="1" x14ac:dyDescent="0.3">
      <c r="A69" s="38"/>
      <c r="B69" s="39"/>
      <c r="C69" s="40"/>
      <c r="D69" s="41" t="str">
        <f t="shared" si="0"/>
        <v/>
      </c>
      <c r="E69" s="42" t="e">
        <f t="shared" si="68"/>
        <v>#N/A</v>
      </c>
      <c r="F69" s="43" t="str">
        <f t="shared" si="57"/>
        <v/>
      </c>
      <c r="G69" s="29" t="str">
        <f t="shared" si="1"/>
        <v/>
      </c>
      <c r="H69" s="44" t="str">
        <f t="shared" si="58"/>
        <v/>
      </c>
      <c r="I69" s="45" t="str">
        <f t="shared" si="2"/>
        <v/>
      </c>
      <c r="J69" s="46"/>
      <c r="K69" s="37" t="str">
        <f t="shared" si="66"/>
        <v/>
      </c>
      <c r="L69" s="42" t="e">
        <f t="shared" si="59"/>
        <v>#N/A</v>
      </c>
      <c r="M69" s="47" t="str">
        <f t="shared" si="60"/>
        <v/>
      </c>
      <c r="N69" s="42" t="str">
        <f t="shared" si="3"/>
        <v/>
      </c>
      <c r="O69" s="43" t="str">
        <f t="shared" si="61"/>
        <v/>
      </c>
      <c r="P69" s="45" t="str">
        <f t="shared" si="4"/>
        <v/>
      </c>
      <c r="Q69" s="43" t="str">
        <f t="shared" si="62"/>
        <v/>
      </c>
      <c r="R69" s="45" t="str">
        <f t="shared" si="5"/>
        <v/>
      </c>
      <c r="S69" s="43" t="str">
        <f t="shared" si="63"/>
        <v/>
      </c>
      <c r="T69" s="45" t="str">
        <f t="shared" si="6"/>
        <v/>
      </c>
      <c r="U69" s="43" t="str">
        <f t="shared" si="64"/>
        <v/>
      </c>
      <c r="V69" s="45" t="str">
        <f t="shared" si="7"/>
        <v/>
      </c>
      <c r="W69" s="43" t="str">
        <f t="shared" si="65"/>
        <v/>
      </c>
      <c r="X69" s="42" t="str">
        <f t="shared" si="8"/>
        <v/>
      </c>
      <c r="Y69" s="48"/>
      <c r="Z69" s="53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9" ht="14.25" customHeight="1" x14ac:dyDescent="0.3">
      <c r="A70" s="38"/>
      <c r="B70" s="39"/>
      <c r="C70" s="40"/>
      <c r="D70" s="41" t="str">
        <f t="shared" si="0"/>
        <v/>
      </c>
      <c r="E70" s="42" t="e">
        <f t="shared" si="68"/>
        <v>#N/A</v>
      </c>
      <c r="F70" s="43" t="str">
        <f t="shared" si="57"/>
        <v/>
      </c>
      <c r="G70" s="29" t="str">
        <f t="shared" si="1"/>
        <v/>
      </c>
      <c r="H70" s="44" t="str">
        <f t="shared" si="58"/>
        <v/>
      </c>
      <c r="I70" s="45" t="str">
        <f t="shared" si="2"/>
        <v/>
      </c>
      <c r="J70" s="46"/>
      <c r="K70" s="37" t="str">
        <f t="shared" si="66"/>
        <v/>
      </c>
      <c r="L70" s="42" t="e">
        <f t="shared" si="59"/>
        <v>#N/A</v>
      </c>
      <c r="M70" s="47" t="str">
        <f t="shared" si="60"/>
        <v/>
      </c>
      <c r="N70" s="42" t="str">
        <f t="shared" si="3"/>
        <v/>
      </c>
      <c r="O70" s="43" t="str">
        <f t="shared" si="61"/>
        <v/>
      </c>
      <c r="P70" s="45" t="str">
        <f t="shared" si="4"/>
        <v/>
      </c>
      <c r="Q70" s="43" t="str">
        <f t="shared" si="62"/>
        <v/>
      </c>
      <c r="R70" s="45" t="str">
        <f t="shared" si="5"/>
        <v/>
      </c>
      <c r="S70" s="43" t="str">
        <f t="shared" si="63"/>
        <v/>
      </c>
      <c r="T70" s="45" t="str">
        <f t="shared" si="6"/>
        <v/>
      </c>
      <c r="U70" s="43" t="str">
        <f t="shared" si="64"/>
        <v/>
      </c>
      <c r="V70" s="45" t="str">
        <f t="shared" si="7"/>
        <v/>
      </c>
      <c r="W70" s="43" t="str">
        <f t="shared" si="65"/>
        <v/>
      </c>
      <c r="X70" s="42" t="str">
        <f t="shared" si="8"/>
        <v/>
      </c>
      <c r="Y70" s="48"/>
      <c r="Z70" s="53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9" ht="14.25" customHeight="1" x14ac:dyDescent="0.3">
      <c r="A71" s="38"/>
      <c r="B71" s="39"/>
      <c r="C71" s="40"/>
      <c r="D71" s="41" t="str">
        <f t="shared" si="0"/>
        <v/>
      </c>
      <c r="E71" s="42" t="e">
        <f t="shared" si="68"/>
        <v>#N/A</v>
      </c>
      <c r="F71" s="43" t="str">
        <f t="shared" si="57"/>
        <v/>
      </c>
      <c r="G71" s="29" t="str">
        <f t="shared" si="1"/>
        <v/>
      </c>
      <c r="H71" s="44" t="str">
        <f t="shared" si="58"/>
        <v/>
      </c>
      <c r="I71" s="45" t="str">
        <f t="shared" si="2"/>
        <v/>
      </c>
      <c r="J71" s="46"/>
      <c r="K71" s="37" t="str">
        <f t="shared" si="66"/>
        <v/>
      </c>
      <c r="L71" s="42" t="e">
        <f t="shared" si="59"/>
        <v>#N/A</v>
      </c>
      <c r="M71" s="47" t="str">
        <f t="shared" si="60"/>
        <v/>
      </c>
      <c r="N71" s="42" t="str">
        <f t="shared" si="3"/>
        <v/>
      </c>
      <c r="O71" s="43" t="str">
        <f t="shared" si="61"/>
        <v/>
      </c>
      <c r="P71" s="45" t="str">
        <f t="shared" si="4"/>
        <v/>
      </c>
      <c r="Q71" s="43" t="str">
        <f t="shared" si="62"/>
        <v/>
      </c>
      <c r="R71" s="45" t="str">
        <f t="shared" si="5"/>
        <v/>
      </c>
      <c r="S71" s="43" t="str">
        <f t="shared" si="63"/>
        <v/>
      </c>
      <c r="T71" s="45" t="str">
        <f t="shared" si="6"/>
        <v/>
      </c>
      <c r="U71" s="43" t="str">
        <f t="shared" si="64"/>
        <v/>
      </c>
      <c r="V71" s="45" t="str">
        <f t="shared" si="7"/>
        <v/>
      </c>
      <c r="W71" s="43" t="str">
        <f t="shared" si="65"/>
        <v/>
      </c>
      <c r="X71" s="42" t="str">
        <f t="shared" si="8"/>
        <v/>
      </c>
      <c r="Y71" s="48"/>
      <c r="Z71" s="53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9" ht="14.25" customHeight="1" x14ac:dyDescent="0.3">
      <c r="A72" s="38"/>
      <c r="B72" s="39"/>
      <c r="C72" s="40"/>
      <c r="D72" s="41" t="str">
        <f t="shared" si="0"/>
        <v/>
      </c>
      <c r="E72" s="42" t="e">
        <f t="shared" si="68"/>
        <v>#N/A</v>
      </c>
      <c r="F72" s="43" t="str">
        <f t="shared" si="57"/>
        <v/>
      </c>
      <c r="G72" s="29" t="str">
        <f t="shared" si="1"/>
        <v/>
      </c>
      <c r="H72" s="44" t="str">
        <f t="shared" si="58"/>
        <v/>
      </c>
      <c r="I72" s="45" t="str">
        <f t="shared" si="2"/>
        <v/>
      </c>
      <c r="J72" s="46"/>
      <c r="K72" s="37" t="str">
        <f t="shared" si="66"/>
        <v/>
      </c>
      <c r="L72" s="42" t="e">
        <f t="shared" si="59"/>
        <v>#N/A</v>
      </c>
      <c r="M72" s="47" t="str">
        <f t="shared" si="60"/>
        <v/>
      </c>
      <c r="N72" s="42" t="str">
        <f t="shared" si="3"/>
        <v/>
      </c>
      <c r="O72" s="43" t="str">
        <f t="shared" si="61"/>
        <v/>
      </c>
      <c r="P72" s="45" t="str">
        <f t="shared" si="4"/>
        <v/>
      </c>
      <c r="Q72" s="43" t="str">
        <f t="shared" si="62"/>
        <v/>
      </c>
      <c r="R72" s="45" t="str">
        <f t="shared" si="5"/>
        <v/>
      </c>
      <c r="S72" s="43" t="str">
        <f t="shared" si="63"/>
        <v/>
      </c>
      <c r="T72" s="45" t="str">
        <f t="shared" si="6"/>
        <v/>
      </c>
      <c r="U72" s="43" t="str">
        <f t="shared" si="64"/>
        <v/>
      </c>
      <c r="V72" s="45" t="str">
        <f t="shared" si="7"/>
        <v/>
      </c>
      <c r="W72" s="43" t="str">
        <f t="shared" si="65"/>
        <v/>
      </c>
      <c r="X72" s="42" t="str">
        <f t="shared" si="8"/>
        <v/>
      </c>
      <c r="Y72" s="48"/>
      <c r="Z72" s="53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9" ht="14.25" customHeight="1" x14ac:dyDescent="0.3">
      <c r="A73" s="38"/>
      <c r="B73" s="39"/>
      <c r="C73" s="40"/>
      <c r="D73" s="41" t="str">
        <f t="shared" si="0"/>
        <v/>
      </c>
      <c r="E73" s="42" t="e">
        <f t="shared" si="68"/>
        <v>#N/A</v>
      </c>
      <c r="F73" s="43" t="str">
        <f t="shared" si="57"/>
        <v/>
      </c>
      <c r="G73" s="29" t="str">
        <f t="shared" si="1"/>
        <v/>
      </c>
      <c r="H73" s="44" t="str">
        <f t="shared" si="58"/>
        <v/>
      </c>
      <c r="I73" s="45" t="str">
        <f t="shared" si="2"/>
        <v/>
      </c>
      <c r="J73" s="46"/>
      <c r="K73" s="37" t="str">
        <f t="shared" si="66"/>
        <v/>
      </c>
      <c r="L73" s="42" t="e">
        <f t="shared" si="59"/>
        <v>#N/A</v>
      </c>
      <c r="M73" s="47" t="str">
        <f t="shared" si="60"/>
        <v/>
      </c>
      <c r="N73" s="42" t="str">
        <f t="shared" si="3"/>
        <v/>
      </c>
      <c r="O73" s="43" t="str">
        <f t="shared" si="61"/>
        <v/>
      </c>
      <c r="P73" s="45" t="str">
        <f t="shared" si="4"/>
        <v/>
      </c>
      <c r="Q73" s="43" t="str">
        <f t="shared" si="62"/>
        <v/>
      </c>
      <c r="R73" s="45" t="str">
        <f t="shared" si="5"/>
        <v/>
      </c>
      <c r="S73" s="43" t="str">
        <f t="shared" si="63"/>
        <v/>
      </c>
      <c r="T73" s="45" t="str">
        <f t="shared" si="6"/>
        <v/>
      </c>
      <c r="U73" s="43" t="str">
        <f t="shared" si="64"/>
        <v/>
      </c>
      <c r="V73" s="45" t="str">
        <f t="shared" si="7"/>
        <v/>
      </c>
      <c r="W73" s="43" t="str">
        <f t="shared" si="65"/>
        <v/>
      </c>
      <c r="X73" s="42" t="str">
        <f t="shared" si="8"/>
        <v/>
      </c>
      <c r="Y73" s="48"/>
      <c r="Z73" s="53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9" ht="14.25" customHeight="1" x14ac:dyDescent="0.3">
      <c r="A74" s="38"/>
      <c r="B74" s="39"/>
      <c r="C74" s="40"/>
      <c r="D74" s="41" t="str">
        <f t="shared" si="0"/>
        <v/>
      </c>
      <c r="E74" s="42" t="e">
        <f t="shared" si="68"/>
        <v>#N/A</v>
      </c>
      <c r="F74" s="43" t="str">
        <f t="shared" si="57"/>
        <v/>
      </c>
      <c r="G74" s="29" t="str">
        <f t="shared" si="1"/>
        <v/>
      </c>
      <c r="H74" s="44" t="str">
        <f t="shared" si="58"/>
        <v/>
      </c>
      <c r="I74" s="45" t="str">
        <f t="shared" si="2"/>
        <v/>
      </c>
      <c r="J74" s="46"/>
      <c r="K74" s="37" t="str">
        <f t="shared" si="66"/>
        <v/>
      </c>
      <c r="L74" s="42" t="e">
        <f t="shared" si="59"/>
        <v>#N/A</v>
      </c>
      <c r="M74" s="47" t="str">
        <f t="shared" si="60"/>
        <v/>
      </c>
      <c r="N74" s="42" t="str">
        <f t="shared" si="3"/>
        <v/>
      </c>
      <c r="O74" s="43" t="str">
        <f t="shared" si="61"/>
        <v/>
      </c>
      <c r="P74" s="45" t="str">
        <f t="shared" si="4"/>
        <v/>
      </c>
      <c r="Q74" s="43" t="str">
        <f t="shared" si="62"/>
        <v/>
      </c>
      <c r="R74" s="45" t="str">
        <f t="shared" si="5"/>
        <v/>
      </c>
      <c r="S74" s="43" t="str">
        <f t="shared" si="63"/>
        <v/>
      </c>
      <c r="T74" s="45" t="str">
        <f t="shared" si="6"/>
        <v/>
      </c>
      <c r="U74" s="43" t="str">
        <f t="shared" si="64"/>
        <v/>
      </c>
      <c r="V74" s="45" t="str">
        <f t="shared" si="7"/>
        <v/>
      </c>
      <c r="W74" s="43" t="str">
        <f t="shared" si="65"/>
        <v/>
      </c>
      <c r="X74" s="42" t="str">
        <f t="shared" si="8"/>
        <v/>
      </c>
      <c r="Y74" s="48"/>
      <c r="Z74" s="51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9" ht="14.25" customHeight="1" x14ac:dyDescent="0.3">
      <c r="A75" s="54"/>
      <c r="B75" s="39"/>
      <c r="C75" s="40"/>
      <c r="D75" s="41" t="str">
        <f t="shared" si="0"/>
        <v/>
      </c>
      <c r="E75" s="42" t="e">
        <f t="shared" si="68"/>
        <v>#N/A</v>
      </c>
      <c r="F75" s="43" t="str">
        <f t="shared" si="57"/>
        <v/>
      </c>
      <c r="G75" s="29" t="str">
        <f t="shared" si="1"/>
        <v/>
      </c>
      <c r="H75" s="44" t="str">
        <f t="shared" si="58"/>
        <v/>
      </c>
      <c r="I75" s="45" t="str">
        <f t="shared" si="2"/>
        <v/>
      </c>
      <c r="J75" s="46"/>
      <c r="K75" s="37" t="str">
        <f t="shared" si="66"/>
        <v/>
      </c>
      <c r="L75" s="42" t="e">
        <f t="shared" si="59"/>
        <v>#N/A</v>
      </c>
      <c r="M75" s="47" t="str">
        <f t="shared" si="60"/>
        <v/>
      </c>
      <c r="N75" s="42" t="str">
        <f t="shared" si="3"/>
        <v/>
      </c>
      <c r="O75" s="43" t="str">
        <f t="shared" si="61"/>
        <v/>
      </c>
      <c r="P75" s="45" t="str">
        <f t="shared" si="4"/>
        <v/>
      </c>
      <c r="Q75" s="43" t="str">
        <f t="shared" si="62"/>
        <v/>
      </c>
      <c r="R75" s="45" t="str">
        <f t="shared" si="5"/>
        <v/>
      </c>
      <c r="S75" s="43" t="str">
        <f t="shared" si="63"/>
        <v/>
      </c>
      <c r="T75" s="45" t="str">
        <f t="shared" si="6"/>
        <v/>
      </c>
      <c r="U75" s="43" t="str">
        <f t="shared" si="64"/>
        <v/>
      </c>
      <c r="V75" s="45" t="str">
        <f t="shared" si="7"/>
        <v/>
      </c>
      <c r="W75" s="43" t="str">
        <f t="shared" si="65"/>
        <v/>
      </c>
      <c r="X75" s="42" t="str">
        <f t="shared" si="8"/>
        <v/>
      </c>
      <c r="Y75" s="48"/>
      <c r="Z75" s="51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9" ht="14.25" customHeight="1" x14ac:dyDescent="0.3">
      <c r="A76" s="54"/>
      <c r="B76" s="39"/>
      <c r="C76" s="40"/>
      <c r="D76" s="41" t="str">
        <f t="shared" si="0"/>
        <v/>
      </c>
      <c r="E76" s="42" t="e">
        <f t="shared" si="68"/>
        <v>#N/A</v>
      </c>
      <c r="F76" s="43" t="str">
        <f t="shared" si="57"/>
        <v/>
      </c>
      <c r="G76" s="29" t="str">
        <f t="shared" si="1"/>
        <v/>
      </c>
      <c r="H76" s="44" t="str">
        <f t="shared" si="58"/>
        <v/>
      </c>
      <c r="I76" s="45" t="str">
        <f t="shared" si="2"/>
        <v/>
      </c>
      <c r="J76" s="46"/>
      <c r="K76" s="37" t="str">
        <f>IF(B76="","",L76)</f>
        <v/>
      </c>
      <c r="L76" s="42" t="e">
        <f t="shared" si="59"/>
        <v>#N/A</v>
      </c>
      <c r="M76" s="47" t="str">
        <f t="shared" si="60"/>
        <v/>
      </c>
      <c r="N76" s="42" t="str">
        <f t="shared" si="3"/>
        <v/>
      </c>
      <c r="O76" s="43" t="str">
        <f t="shared" si="61"/>
        <v/>
      </c>
      <c r="P76" s="45" t="str">
        <f t="shared" si="4"/>
        <v/>
      </c>
      <c r="Q76" s="43" t="str">
        <f t="shared" si="62"/>
        <v/>
      </c>
      <c r="R76" s="45" t="str">
        <f t="shared" si="5"/>
        <v/>
      </c>
      <c r="S76" s="43" t="str">
        <f t="shared" si="63"/>
        <v/>
      </c>
      <c r="T76" s="45" t="str">
        <f t="shared" si="6"/>
        <v/>
      </c>
      <c r="U76" s="43" t="str">
        <f t="shared" si="64"/>
        <v/>
      </c>
      <c r="V76" s="45" t="str">
        <f t="shared" si="7"/>
        <v/>
      </c>
      <c r="W76" s="43" t="str">
        <f t="shared" si="65"/>
        <v/>
      </c>
      <c r="X76" s="42" t="str">
        <f t="shared" si="8"/>
        <v/>
      </c>
      <c r="Y76" s="48"/>
      <c r="Z76" s="51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9" s="5" customFormat="1" ht="14.25" customHeight="1" x14ac:dyDescent="0.3">
      <c r="A77" s="54"/>
      <c r="B77" s="39"/>
      <c r="C77" s="40"/>
      <c r="D77" s="41" t="str">
        <f t="shared" si="0"/>
        <v/>
      </c>
      <c r="E77" s="42" t="e">
        <f t="shared" si="68"/>
        <v>#N/A</v>
      </c>
      <c r="F77" s="43" t="str">
        <f t="shared" si="57"/>
        <v/>
      </c>
      <c r="G77" s="29" t="str">
        <f t="shared" si="1"/>
        <v/>
      </c>
      <c r="H77" s="44" t="str">
        <f t="shared" si="58"/>
        <v/>
      </c>
      <c r="I77" s="45" t="str">
        <f t="shared" si="2"/>
        <v/>
      </c>
      <c r="J77" s="46"/>
      <c r="K77" s="37" t="str">
        <f t="shared" si="66"/>
        <v/>
      </c>
      <c r="L77" s="42" t="e">
        <f t="shared" si="59"/>
        <v>#N/A</v>
      </c>
      <c r="M77" s="47" t="str">
        <f t="shared" si="60"/>
        <v/>
      </c>
      <c r="N77" s="42" t="str">
        <f t="shared" si="3"/>
        <v/>
      </c>
      <c r="O77" s="43" t="str">
        <f t="shared" si="61"/>
        <v/>
      </c>
      <c r="P77" s="45" t="str">
        <f t="shared" si="4"/>
        <v/>
      </c>
      <c r="Q77" s="43" t="str">
        <f t="shared" si="62"/>
        <v/>
      </c>
      <c r="R77" s="45" t="str">
        <f t="shared" si="5"/>
        <v/>
      </c>
      <c r="S77" s="43" t="str">
        <f t="shared" si="63"/>
        <v/>
      </c>
      <c r="T77" s="45" t="str">
        <f t="shared" si="6"/>
        <v/>
      </c>
      <c r="U77" s="43" t="str">
        <f t="shared" si="64"/>
        <v/>
      </c>
      <c r="V77" s="45" t="str">
        <f t="shared" si="7"/>
        <v/>
      </c>
      <c r="W77" s="43" t="str">
        <f t="shared" si="65"/>
        <v/>
      </c>
      <c r="X77" s="42" t="str">
        <f t="shared" si="8"/>
        <v/>
      </c>
      <c r="Y77" s="48"/>
      <c r="Z77" s="55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  <c r="AM77" s="1"/>
    </row>
    <row r="78" spans="1:39" ht="14.25" customHeight="1" x14ac:dyDescent="0.3">
      <c r="A78" s="38"/>
      <c r="B78" s="39"/>
      <c r="C78" s="40"/>
      <c r="D78" s="41" t="str">
        <f t="shared" si="0"/>
        <v/>
      </c>
      <c r="E78" s="42" t="e">
        <f t="shared" si="68"/>
        <v>#N/A</v>
      </c>
      <c r="F78" s="43" t="str">
        <f t="shared" si="57"/>
        <v/>
      </c>
      <c r="G78" s="29" t="str">
        <f t="shared" si="1"/>
        <v/>
      </c>
      <c r="H78" s="44" t="str">
        <f t="shared" si="58"/>
        <v/>
      </c>
      <c r="I78" s="45" t="str">
        <f t="shared" si="2"/>
        <v/>
      </c>
      <c r="J78" s="46"/>
      <c r="K78" s="37" t="str">
        <f t="shared" si="66"/>
        <v/>
      </c>
      <c r="L78" s="42" t="e">
        <f t="shared" si="59"/>
        <v>#N/A</v>
      </c>
      <c r="M78" s="47" t="str">
        <f t="shared" si="60"/>
        <v/>
      </c>
      <c r="N78" s="42" t="str">
        <f t="shared" si="3"/>
        <v/>
      </c>
      <c r="O78" s="43" t="str">
        <f t="shared" si="61"/>
        <v/>
      </c>
      <c r="P78" s="45" t="str">
        <f t="shared" si="4"/>
        <v/>
      </c>
      <c r="Q78" s="43" t="str">
        <f t="shared" si="62"/>
        <v/>
      </c>
      <c r="R78" s="45" t="str">
        <f t="shared" si="5"/>
        <v/>
      </c>
      <c r="S78" s="43" t="str">
        <f t="shared" si="63"/>
        <v/>
      </c>
      <c r="T78" s="45" t="str">
        <f t="shared" si="6"/>
        <v/>
      </c>
      <c r="U78" s="43" t="str">
        <f t="shared" si="64"/>
        <v/>
      </c>
      <c r="V78" s="45" t="str">
        <f t="shared" si="7"/>
        <v/>
      </c>
      <c r="W78" s="43" t="str">
        <f t="shared" si="65"/>
        <v/>
      </c>
      <c r="X78" s="42" t="str">
        <f t="shared" si="8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9" ht="14.25" customHeight="1" x14ac:dyDescent="0.3">
      <c r="A79" s="38"/>
      <c r="B79" s="39"/>
      <c r="C79" s="40"/>
      <c r="D79" s="41" t="str">
        <f t="shared" si="0"/>
        <v/>
      </c>
      <c r="E79" s="42" t="e">
        <f t="shared" si="68"/>
        <v>#N/A</v>
      </c>
      <c r="F79" s="43" t="str">
        <f t="shared" si="57"/>
        <v/>
      </c>
      <c r="G79" s="29" t="str">
        <f t="shared" si="1"/>
        <v/>
      </c>
      <c r="H79" s="44" t="str">
        <f t="shared" si="58"/>
        <v/>
      </c>
      <c r="I79" s="45" t="str">
        <f t="shared" si="2"/>
        <v/>
      </c>
      <c r="J79" s="46"/>
      <c r="K79" s="37" t="str">
        <f t="shared" si="66"/>
        <v/>
      </c>
      <c r="L79" s="42" t="e">
        <f t="shared" si="59"/>
        <v>#N/A</v>
      </c>
      <c r="M79" s="47" t="str">
        <f t="shared" si="60"/>
        <v/>
      </c>
      <c r="N79" s="42" t="str">
        <f t="shared" si="3"/>
        <v/>
      </c>
      <c r="O79" s="43" t="str">
        <f t="shared" si="61"/>
        <v/>
      </c>
      <c r="P79" s="45" t="str">
        <f t="shared" si="4"/>
        <v/>
      </c>
      <c r="Q79" s="43" t="str">
        <f t="shared" si="62"/>
        <v/>
      </c>
      <c r="R79" s="45" t="str">
        <f t="shared" si="5"/>
        <v/>
      </c>
      <c r="S79" s="43" t="str">
        <f t="shared" si="63"/>
        <v/>
      </c>
      <c r="T79" s="45" t="str">
        <f t="shared" si="6"/>
        <v/>
      </c>
      <c r="U79" s="43" t="str">
        <f t="shared" si="64"/>
        <v/>
      </c>
      <c r="V79" s="45" t="str">
        <f t="shared" si="7"/>
        <v/>
      </c>
      <c r="W79" s="43" t="str">
        <f t="shared" si="65"/>
        <v/>
      </c>
      <c r="X79" s="42" t="str">
        <f t="shared" si="8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9" ht="14.25" customHeight="1" x14ac:dyDescent="0.3">
      <c r="A80" s="38"/>
      <c r="B80" s="58"/>
      <c r="C80" s="40"/>
      <c r="D80" s="59" t="str">
        <f t="shared" si="0"/>
        <v/>
      </c>
      <c r="E80" s="60" t="e">
        <f t="shared" si="68"/>
        <v>#N/A</v>
      </c>
      <c r="F80" s="61" t="str">
        <f t="shared" si="57"/>
        <v/>
      </c>
      <c r="G80" s="62" t="str">
        <f t="shared" si="1"/>
        <v/>
      </c>
      <c r="H80" s="63" t="str">
        <f t="shared" si="58"/>
        <v/>
      </c>
      <c r="I80" s="64" t="str">
        <f t="shared" si="2"/>
        <v/>
      </c>
      <c r="J80" s="46"/>
      <c r="K80" s="65" t="str">
        <f t="shared" si="66"/>
        <v/>
      </c>
      <c r="L80" s="60" t="e">
        <f t="shared" si="59"/>
        <v>#N/A</v>
      </c>
      <c r="M80" s="66" t="str">
        <f t="shared" si="60"/>
        <v/>
      </c>
      <c r="N80" s="60" t="str">
        <f t="shared" si="3"/>
        <v/>
      </c>
      <c r="O80" s="61" t="str">
        <f t="shared" si="61"/>
        <v/>
      </c>
      <c r="P80" s="64" t="str">
        <f t="shared" si="4"/>
        <v/>
      </c>
      <c r="Q80" s="61" t="str">
        <f t="shared" si="62"/>
        <v/>
      </c>
      <c r="R80" s="64" t="str">
        <f t="shared" si="5"/>
        <v/>
      </c>
      <c r="S80" s="61" t="str">
        <f t="shared" si="63"/>
        <v/>
      </c>
      <c r="T80" s="64" t="str">
        <f t="shared" si="6"/>
        <v/>
      </c>
      <c r="U80" s="61" t="str">
        <f t="shared" si="64"/>
        <v/>
      </c>
      <c r="V80" s="64" t="str">
        <f t="shared" si="7"/>
        <v/>
      </c>
      <c r="W80" s="61" t="str">
        <f t="shared" si="65"/>
        <v/>
      </c>
      <c r="X80" s="60" t="str">
        <f t="shared" si="8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x14ac:dyDescent="0.3">
      <c r="A81" s="67"/>
      <c r="B81" s="39"/>
      <c r="C81" s="68"/>
      <c r="D81" s="41" t="str">
        <f>IF(B81="","",E81)</f>
        <v/>
      </c>
      <c r="E81" s="42" t="e">
        <f>IF(AD81="","",AD81)</f>
        <v>#N/A</v>
      </c>
      <c r="F81" s="43" t="str">
        <f>G81</f>
        <v/>
      </c>
      <c r="G81" s="29" t="str">
        <f>IF(B81="","",J81/((100-K81)/100))</f>
        <v/>
      </c>
      <c r="H81" s="44" t="str">
        <f>I81</f>
        <v/>
      </c>
      <c r="I81" s="45" t="str">
        <f>IF(B81="","",ROUND(G81*AF81,1))</f>
        <v/>
      </c>
      <c r="J81" s="46"/>
      <c r="K81" s="37" t="str">
        <f>IF(B81="","",L81)</f>
        <v/>
      </c>
      <c r="L81" s="42" t="e">
        <f>AE81</f>
        <v>#N/A</v>
      </c>
      <c r="M81" s="47" t="str">
        <f>N81</f>
        <v/>
      </c>
      <c r="N81" s="42" t="str">
        <f>IF(B81="","",ROUND((J81*AG81)/100,0))</f>
        <v/>
      </c>
      <c r="O81" s="43" t="str">
        <f>P81</f>
        <v/>
      </c>
      <c r="P81" s="45" t="str">
        <f>IF(B81="","",ROUND((J81*AH81)/100,1))</f>
        <v/>
      </c>
      <c r="Q81" s="43" t="str">
        <f>R81</f>
        <v/>
      </c>
      <c r="R81" s="45" t="str">
        <f>IF(B81="","",ROUND((J81*AI81)/100,1))</f>
        <v/>
      </c>
      <c r="S81" s="43" t="str">
        <f>T81</f>
        <v/>
      </c>
      <c r="T81" s="45" t="str">
        <f>IF(B81="","",ROUND((J81*AJ81)/100,1))</f>
        <v/>
      </c>
      <c r="U81" s="43" t="str">
        <f>V81</f>
        <v/>
      </c>
      <c r="V81" s="45" t="str">
        <f>IF(B81="","",ROUND((J81*AK81)/100,1))</f>
        <v/>
      </c>
      <c r="W81" s="43" t="str">
        <f>X81</f>
        <v/>
      </c>
      <c r="X81" s="42" t="str">
        <f>IF(B81="","",ROUND((J81*AL81)/100,1))</f>
        <v/>
      </c>
      <c r="Y81" s="69"/>
      <c r="Z81" s="70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ht="14.25" customHeight="1" x14ac:dyDescent="0.3">
      <c r="A82" s="38"/>
      <c r="B82" s="39"/>
      <c r="C82" s="40"/>
      <c r="D82" s="41" t="str">
        <f>IF(B82="","",E82)</f>
        <v/>
      </c>
      <c r="E82" s="42" t="e">
        <f>IF(AD82="","",AD82)</f>
        <v>#N/A</v>
      </c>
      <c r="F82" s="43" t="str">
        <f>G82</f>
        <v/>
      </c>
      <c r="G82" s="29" t="str">
        <f>IF(B82="","",J82/((100-K82)/100))</f>
        <v/>
      </c>
      <c r="H82" s="44" t="str">
        <f>I82</f>
        <v/>
      </c>
      <c r="I82" s="45" t="str">
        <f>IF(B82="","",ROUND(G82*AF82,1))</f>
        <v/>
      </c>
      <c r="J82" s="46"/>
      <c r="K82" s="37" t="str">
        <f>IF(B82="","",L82)</f>
        <v/>
      </c>
      <c r="L82" s="42" t="e">
        <f>AE82</f>
        <v>#N/A</v>
      </c>
      <c r="M82" s="47" t="str">
        <f>N82</f>
        <v/>
      </c>
      <c r="N82" s="42" t="str">
        <f>IF(B82="","",ROUND((J82*AG82)/100,0))</f>
        <v/>
      </c>
      <c r="O82" s="43" t="str">
        <f>P82</f>
        <v/>
      </c>
      <c r="P82" s="45" t="str">
        <f>IF(B82="","",ROUND((J82*AH82)/100,1))</f>
        <v/>
      </c>
      <c r="Q82" s="43" t="str">
        <f>R82</f>
        <v/>
      </c>
      <c r="R82" s="45" t="str">
        <f>IF(B82="","",ROUND((J82*AI82)/100,1))</f>
        <v/>
      </c>
      <c r="S82" s="43" t="str">
        <f>T82</f>
        <v/>
      </c>
      <c r="T82" s="45" t="str">
        <f>IF(B82="","",ROUND((J82*AJ82)/100,1))</f>
        <v/>
      </c>
      <c r="U82" s="43" t="str">
        <f>V82</f>
        <v/>
      </c>
      <c r="V82" s="45" t="str">
        <f>IF(B82="","",ROUND((J82*AK82)/100,1))</f>
        <v/>
      </c>
      <c r="W82" s="43" t="str">
        <f>X82</f>
        <v/>
      </c>
      <c r="X82" s="42" t="str">
        <f>IF(B82="","",ROUND((J82*AL82)/100,1))</f>
        <v/>
      </c>
      <c r="Y82" s="48"/>
      <c r="Z82" s="49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ht="14.25" customHeight="1" thickBot="1" x14ac:dyDescent="0.35">
      <c r="A83" s="71"/>
      <c r="B83" s="72"/>
      <c r="C83" s="73"/>
      <c r="D83" s="74" t="str">
        <f>IF(B83="","",E83)</f>
        <v/>
      </c>
      <c r="E83" s="75" t="e">
        <f>IF(AD83="","",AD83)</f>
        <v>#N/A</v>
      </c>
      <c r="F83" s="76" t="str">
        <f>G83</f>
        <v/>
      </c>
      <c r="G83" s="77" t="str">
        <f>IF(B83="","",J83/((100-K83)/100))</f>
        <v/>
      </c>
      <c r="H83" s="78" t="str">
        <f>I83</f>
        <v/>
      </c>
      <c r="I83" s="79" t="str">
        <f>IF(B83="","",ROUND(G83*AF83,1))</f>
        <v/>
      </c>
      <c r="J83" s="80"/>
      <c r="K83" s="81" t="str">
        <f>IF(B83="","",L83)</f>
        <v/>
      </c>
      <c r="L83" s="75" t="e">
        <f>AE83</f>
        <v>#N/A</v>
      </c>
      <c r="M83" s="82" t="str">
        <f>N83</f>
        <v/>
      </c>
      <c r="N83" s="75" t="str">
        <f>IF(B83="","",ROUND((J83*AG83)/100,0))</f>
        <v/>
      </c>
      <c r="O83" s="76" t="str">
        <f>P83</f>
        <v/>
      </c>
      <c r="P83" s="79" t="str">
        <f>IF(B83="","",ROUND((J83*AH83)/100,1))</f>
        <v/>
      </c>
      <c r="Q83" s="76" t="str">
        <f>R83</f>
        <v/>
      </c>
      <c r="R83" s="79" t="str">
        <f>IF(B83="","",ROUND((J83*AI83)/100,1))</f>
        <v/>
      </c>
      <c r="S83" s="76" t="str">
        <f>T83</f>
        <v/>
      </c>
      <c r="T83" s="79" t="str">
        <f>IF(B83="","",ROUND((J83*AJ83)/100,1))</f>
        <v/>
      </c>
      <c r="U83" s="76" t="str">
        <f>V83</f>
        <v/>
      </c>
      <c r="V83" s="79" t="str">
        <f>IF(B83="","",ROUND((J83*AK83)/100,1))</f>
        <v/>
      </c>
      <c r="W83" s="76" t="str">
        <f>X83</f>
        <v/>
      </c>
      <c r="X83" s="75" t="str">
        <f>IF(B83="","",ROUND((J83*AL83)/100,1))</f>
        <v/>
      </c>
      <c r="Y83" s="83"/>
      <c r="Z83" s="84"/>
      <c r="AC83" s="37" t="e">
        <f>VLOOKUP($B83,食材マスタ!$A:$R,4,FALSE)</f>
        <v>#N/A</v>
      </c>
      <c r="AD83" s="37" t="e">
        <f>VLOOKUP($B83,食材マスタ!$A:$R,5,FALSE)</f>
        <v>#N/A</v>
      </c>
      <c r="AE83" s="37" t="e">
        <f>VLOOKUP($B83,食材マスタ!$A:$R,12,FALSE)</f>
        <v>#N/A</v>
      </c>
      <c r="AF83" s="37" t="e">
        <f>VLOOKUP($B83,食材マスタ!$A:$R,11,FALSE)</f>
        <v>#N/A</v>
      </c>
      <c r="AG83" s="37" t="e">
        <f>VLOOKUP($B83,食材マスタ!$A:$R,13,FALSE)</f>
        <v>#N/A</v>
      </c>
      <c r="AH83" s="37" t="e">
        <f>VLOOKUP($B83,食材マスタ!$A:$R,14,FALSE)</f>
        <v>#N/A</v>
      </c>
      <c r="AI83" s="37" t="e">
        <f>VLOOKUP($B83,食材マスタ!$A:$R,15,FALSE)</f>
        <v>#N/A</v>
      </c>
      <c r="AJ83" s="37" t="e">
        <f>VLOOKUP($B83,食材マスタ!$A:$R,16,FALSE)</f>
        <v>#N/A</v>
      </c>
      <c r="AK83" s="37" t="e">
        <f>VLOOKUP($B83,食材マスタ!$A:$R,17,FALSE)</f>
        <v>#N/A</v>
      </c>
      <c r="AL83" s="37" t="e">
        <f>VLOOKUP($B83,食材マスタ!$A:$R,18,FALSE)</f>
        <v>#N/A</v>
      </c>
    </row>
    <row r="84" spans="1:38" ht="14.25" customHeight="1" x14ac:dyDescent="0.3">
      <c r="A84" s="23"/>
      <c r="B84" s="85"/>
      <c r="C84" s="25"/>
      <c r="D84" s="26" t="str">
        <f>IF(B84="","",E84)</f>
        <v/>
      </c>
      <c r="E84" s="27" t="e">
        <f>IF(AD84="","",AD84)</f>
        <v>#N/A</v>
      </c>
      <c r="F84" s="28" t="str">
        <f>G84</f>
        <v/>
      </c>
      <c r="G84" s="86" t="str">
        <f>IF(B84="","",J84/((100-K84)/100))</f>
        <v/>
      </c>
      <c r="H84" s="30" t="str">
        <f>I84</f>
        <v/>
      </c>
      <c r="I84" s="31" t="str">
        <f>IF(B84="","",ROUND(G84*AF84,1))</f>
        <v/>
      </c>
      <c r="J84" s="32"/>
      <c r="K84" s="33" t="str">
        <f>IF(B84="","",L84)</f>
        <v/>
      </c>
      <c r="L84" s="27" t="e">
        <f>AE84</f>
        <v>#N/A</v>
      </c>
      <c r="M84" s="34" t="str">
        <f>N84</f>
        <v/>
      </c>
      <c r="N84" s="27" t="str">
        <f>IF(B84="","",ROUND((J84*AG84)/100,0))</f>
        <v/>
      </c>
      <c r="O84" s="28" t="str">
        <f>P84</f>
        <v/>
      </c>
      <c r="P84" s="31" t="str">
        <f>IF(B84="","",ROUND((J84*AH84)/100,1))</f>
        <v/>
      </c>
      <c r="Q84" s="28" t="str">
        <f>R84</f>
        <v/>
      </c>
      <c r="R84" s="31" t="str">
        <f>IF(B84="","",ROUND((J84*AI84)/100,1))</f>
        <v/>
      </c>
      <c r="S84" s="28" t="str">
        <f>T84</f>
        <v/>
      </c>
      <c r="T84" s="31" t="str">
        <f>IF(B84="","",ROUND((J84*AJ84)/100,1))</f>
        <v/>
      </c>
      <c r="U84" s="28" t="str">
        <f>V84</f>
        <v/>
      </c>
      <c r="V84" s="31" t="str">
        <f>IF(B84="","",ROUND((J84*AK84)/100,1))</f>
        <v/>
      </c>
      <c r="W84" s="28" t="str">
        <f>X84</f>
        <v/>
      </c>
      <c r="X84" s="27" t="str">
        <f>IF(B84="","",ROUND((J84*AL84)/100,1))</f>
        <v/>
      </c>
      <c r="Y84" s="35"/>
      <c r="Z84" s="87"/>
      <c r="AC84" s="37" t="e">
        <f>VLOOKUP($B84,食材マスタ!$A:$R,4,FALSE)</f>
        <v>#N/A</v>
      </c>
      <c r="AD84" s="37" t="e">
        <f>VLOOKUP($B84,食材マスタ!$A:$R,5,FALSE)</f>
        <v>#N/A</v>
      </c>
      <c r="AE84" s="37" t="e">
        <f>VLOOKUP($B84,食材マスタ!$A:$R,12,FALSE)</f>
        <v>#N/A</v>
      </c>
      <c r="AF84" s="37" t="e">
        <f>VLOOKUP($B84,食材マスタ!$A:$R,11,FALSE)</f>
        <v>#N/A</v>
      </c>
      <c r="AG84" s="37" t="e">
        <f>VLOOKUP($B84,食材マスタ!$A:$R,13,FALSE)</f>
        <v>#N/A</v>
      </c>
      <c r="AH84" s="37" t="e">
        <f>VLOOKUP($B84,食材マスタ!$A:$R,14,FALSE)</f>
        <v>#N/A</v>
      </c>
      <c r="AI84" s="37" t="e">
        <f>VLOOKUP($B84,食材マスタ!$A:$R,15,FALSE)</f>
        <v>#N/A</v>
      </c>
      <c r="AJ84" s="37" t="e">
        <f>VLOOKUP($B84,食材マスタ!$A:$R,16,FALSE)</f>
        <v>#N/A</v>
      </c>
      <c r="AK84" s="37" t="e">
        <f>VLOOKUP($B84,食材マスタ!$A:$R,17,FALSE)</f>
        <v>#N/A</v>
      </c>
      <c r="AL84" s="37" t="e">
        <f>VLOOKUP($B84,食材マスタ!$A:$R,18,FALSE)</f>
        <v>#N/A</v>
      </c>
    </row>
    <row r="85" spans="1:38" ht="14.25" customHeight="1" x14ac:dyDescent="0.3">
      <c r="A85" s="38"/>
      <c r="B85" s="39"/>
      <c r="C85" s="40"/>
      <c r="D85" s="41" t="str">
        <f t="shared" ref="D85:D118" si="69">IF(B85="","",E85)</f>
        <v/>
      </c>
      <c r="E85" s="42" t="e">
        <f t="shared" ref="E85:E118" si="70">IF(AD85="","",AD85)</f>
        <v>#N/A</v>
      </c>
      <c r="F85" s="43" t="str">
        <f t="shared" ref="F85:F118" si="71">G85</f>
        <v/>
      </c>
      <c r="G85" s="29" t="str">
        <f t="shared" ref="G85:G118" si="72">IF(B85="","",J85/((100-K85)/100))</f>
        <v/>
      </c>
      <c r="H85" s="44" t="str">
        <f t="shared" ref="H85:H118" si="73">I85</f>
        <v/>
      </c>
      <c r="I85" s="45" t="str">
        <f t="shared" ref="I85:I118" si="74">IF(B85="","",ROUND(G85*AF85,1))</f>
        <v/>
      </c>
      <c r="J85" s="46"/>
      <c r="K85" s="37" t="str">
        <f t="shared" ref="K85:K91" si="75">IF(B85="","",L85)</f>
        <v/>
      </c>
      <c r="L85" s="42" t="e">
        <f t="shared" ref="L85:L118" si="76">AE85</f>
        <v>#N/A</v>
      </c>
      <c r="M85" s="47" t="str">
        <f t="shared" ref="M85:M118" si="77">N85</f>
        <v/>
      </c>
      <c r="N85" s="42" t="str">
        <f t="shared" ref="N85:N118" si="78">IF(B85="","",ROUND((J85*AG85)/100,0))</f>
        <v/>
      </c>
      <c r="O85" s="43" t="str">
        <f t="shared" ref="O85:O118" si="79">P85</f>
        <v/>
      </c>
      <c r="P85" s="45" t="str">
        <f t="shared" ref="P85:P118" si="80">IF(B85="","",ROUND((J85*AH85)/100,1))</f>
        <v/>
      </c>
      <c r="Q85" s="43" t="str">
        <f t="shared" ref="Q85:Q118" si="81">R85</f>
        <v/>
      </c>
      <c r="R85" s="45" t="str">
        <f t="shared" ref="R85:R118" si="82">IF(B85="","",ROUND((J85*AI85)/100,1))</f>
        <v/>
      </c>
      <c r="S85" s="43" t="str">
        <f t="shared" ref="S85:S118" si="83">T85</f>
        <v/>
      </c>
      <c r="T85" s="45" t="str">
        <f t="shared" ref="T85:T118" si="84">IF(B85="","",ROUND((J85*AJ85)/100,1))</f>
        <v/>
      </c>
      <c r="U85" s="43" t="str">
        <f t="shared" ref="U85:U118" si="85">V85</f>
        <v/>
      </c>
      <c r="V85" s="45" t="str">
        <f t="shared" ref="V85:V118" si="86">IF(B85="","",ROUND((J85*AK85)/100,1))</f>
        <v/>
      </c>
      <c r="W85" s="43" t="str">
        <f t="shared" ref="W85:W118" si="87">X85</f>
        <v/>
      </c>
      <c r="X85" s="42" t="str">
        <f t="shared" ref="X85:X118" si="88">IF(B85="","",ROUND((J85*AL85)/100,1))</f>
        <v/>
      </c>
      <c r="Y85" s="48"/>
      <c r="Z85" s="49"/>
      <c r="AC85" s="37" t="e">
        <f>VLOOKUP($B85,食材マスタ!$A:$R,4,FALSE)</f>
        <v>#N/A</v>
      </c>
      <c r="AD85" s="37" t="e">
        <f>VLOOKUP($B85,食材マスタ!$A:$R,5,FALSE)</f>
        <v>#N/A</v>
      </c>
      <c r="AE85" s="37" t="e">
        <f>VLOOKUP($B85,食材マスタ!$A:$R,12,FALSE)</f>
        <v>#N/A</v>
      </c>
      <c r="AF85" s="37" t="e">
        <f>VLOOKUP($B85,食材マスタ!$A:$R,11,FALSE)</f>
        <v>#N/A</v>
      </c>
      <c r="AG85" s="37" t="e">
        <f>VLOOKUP($B85,食材マスタ!$A:$R,13,FALSE)</f>
        <v>#N/A</v>
      </c>
      <c r="AH85" s="37" t="e">
        <f>VLOOKUP($B85,食材マスタ!$A:$R,14,FALSE)</f>
        <v>#N/A</v>
      </c>
      <c r="AI85" s="37" t="e">
        <f>VLOOKUP($B85,食材マスタ!$A:$R,15,FALSE)</f>
        <v>#N/A</v>
      </c>
      <c r="AJ85" s="37" t="e">
        <f>VLOOKUP($B85,食材マスタ!$A:$R,16,FALSE)</f>
        <v>#N/A</v>
      </c>
      <c r="AK85" s="37" t="e">
        <f>VLOOKUP($B85,食材マスタ!$A:$R,17,FALSE)</f>
        <v>#N/A</v>
      </c>
      <c r="AL85" s="37" t="e">
        <f>VLOOKUP($B85,食材マスタ!$A:$R,18,FALSE)</f>
        <v>#N/A</v>
      </c>
    </row>
    <row r="86" spans="1:38" ht="14.25" customHeight="1" x14ac:dyDescent="0.3">
      <c r="A86" s="38"/>
      <c r="B86" s="39"/>
      <c r="C86" s="40"/>
      <c r="D86" s="41" t="str">
        <f t="shared" si="69"/>
        <v/>
      </c>
      <c r="E86" s="42" t="e">
        <f t="shared" si="70"/>
        <v>#N/A</v>
      </c>
      <c r="F86" s="43" t="str">
        <f t="shared" si="71"/>
        <v/>
      </c>
      <c r="G86" s="29" t="str">
        <f t="shared" si="72"/>
        <v/>
      </c>
      <c r="H86" s="44" t="str">
        <f t="shared" si="73"/>
        <v/>
      </c>
      <c r="I86" s="45" t="str">
        <f t="shared" si="74"/>
        <v/>
      </c>
      <c r="J86" s="46"/>
      <c r="K86" s="37" t="str">
        <f t="shared" si="75"/>
        <v/>
      </c>
      <c r="L86" s="42" t="e">
        <f t="shared" si="76"/>
        <v>#N/A</v>
      </c>
      <c r="M86" s="47" t="str">
        <f t="shared" si="77"/>
        <v/>
      </c>
      <c r="N86" s="42" t="str">
        <f t="shared" si="78"/>
        <v/>
      </c>
      <c r="O86" s="43" t="str">
        <f t="shared" si="79"/>
        <v/>
      </c>
      <c r="P86" s="45" t="str">
        <f t="shared" si="80"/>
        <v/>
      </c>
      <c r="Q86" s="43" t="str">
        <f t="shared" si="81"/>
        <v/>
      </c>
      <c r="R86" s="45" t="str">
        <f t="shared" si="82"/>
        <v/>
      </c>
      <c r="S86" s="43" t="str">
        <f t="shared" si="83"/>
        <v/>
      </c>
      <c r="T86" s="45" t="str">
        <f t="shared" si="84"/>
        <v/>
      </c>
      <c r="U86" s="43" t="str">
        <f t="shared" si="85"/>
        <v/>
      </c>
      <c r="V86" s="45" t="str">
        <f t="shared" si="86"/>
        <v/>
      </c>
      <c r="W86" s="43" t="str">
        <f t="shared" si="87"/>
        <v/>
      </c>
      <c r="X86" s="42" t="str">
        <f t="shared" si="88"/>
        <v/>
      </c>
      <c r="Y86" s="48"/>
      <c r="Z86" s="49"/>
      <c r="AC86" s="37" t="e">
        <f>VLOOKUP($B86,食材マスタ!$A:$R,4,FALSE)</f>
        <v>#N/A</v>
      </c>
      <c r="AD86" s="37" t="e">
        <f>VLOOKUP($B86,食材マスタ!$A:$R,5,FALSE)</f>
        <v>#N/A</v>
      </c>
      <c r="AE86" s="37" t="e">
        <f>VLOOKUP($B86,食材マスタ!$A:$R,12,FALSE)</f>
        <v>#N/A</v>
      </c>
      <c r="AF86" s="37" t="e">
        <f>VLOOKUP($B86,食材マスタ!$A:$R,11,FALSE)</f>
        <v>#N/A</v>
      </c>
      <c r="AG86" s="37" t="e">
        <f>VLOOKUP($B86,食材マスタ!$A:$R,13,FALSE)</f>
        <v>#N/A</v>
      </c>
      <c r="AH86" s="37" t="e">
        <f>VLOOKUP($B86,食材マスタ!$A:$R,14,FALSE)</f>
        <v>#N/A</v>
      </c>
      <c r="AI86" s="37" t="e">
        <f>VLOOKUP($B86,食材マスタ!$A:$R,15,FALSE)</f>
        <v>#N/A</v>
      </c>
      <c r="AJ86" s="37" t="e">
        <f>VLOOKUP($B86,食材マスタ!$A:$R,16,FALSE)</f>
        <v>#N/A</v>
      </c>
      <c r="AK86" s="37" t="e">
        <f>VLOOKUP($B86,食材マスタ!$A:$R,17,FALSE)</f>
        <v>#N/A</v>
      </c>
      <c r="AL86" s="37" t="e">
        <f>VLOOKUP($B86,食材マスタ!$A:$R,18,FALSE)</f>
        <v>#N/A</v>
      </c>
    </row>
    <row r="87" spans="1:38" ht="14.25" customHeight="1" x14ac:dyDescent="0.3">
      <c r="A87" s="38"/>
      <c r="B87" s="39"/>
      <c r="C87" s="40"/>
      <c r="D87" s="41" t="str">
        <f t="shared" si="69"/>
        <v/>
      </c>
      <c r="E87" s="42" t="e">
        <f t="shared" si="70"/>
        <v>#N/A</v>
      </c>
      <c r="F87" s="43" t="str">
        <f t="shared" si="71"/>
        <v/>
      </c>
      <c r="G87" s="29" t="str">
        <f t="shared" si="72"/>
        <v/>
      </c>
      <c r="H87" s="44" t="str">
        <f t="shared" si="73"/>
        <v/>
      </c>
      <c r="I87" s="45" t="str">
        <f t="shared" si="74"/>
        <v/>
      </c>
      <c r="J87" s="46"/>
      <c r="K87" s="37" t="str">
        <f t="shared" si="75"/>
        <v/>
      </c>
      <c r="L87" s="42" t="e">
        <f t="shared" si="76"/>
        <v>#N/A</v>
      </c>
      <c r="M87" s="47" t="str">
        <f t="shared" si="77"/>
        <v/>
      </c>
      <c r="N87" s="42" t="str">
        <f t="shared" si="78"/>
        <v/>
      </c>
      <c r="O87" s="43" t="str">
        <f t="shared" si="79"/>
        <v/>
      </c>
      <c r="P87" s="45" t="str">
        <f t="shared" si="80"/>
        <v/>
      </c>
      <c r="Q87" s="43" t="str">
        <f t="shared" si="81"/>
        <v/>
      </c>
      <c r="R87" s="45" t="str">
        <f t="shared" si="82"/>
        <v/>
      </c>
      <c r="S87" s="43" t="str">
        <f t="shared" si="83"/>
        <v/>
      </c>
      <c r="T87" s="45" t="str">
        <f t="shared" si="84"/>
        <v/>
      </c>
      <c r="U87" s="43" t="str">
        <f t="shared" si="85"/>
        <v/>
      </c>
      <c r="V87" s="45" t="str">
        <f t="shared" si="86"/>
        <v/>
      </c>
      <c r="W87" s="43" t="str">
        <f t="shared" si="87"/>
        <v/>
      </c>
      <c r="X87" s="42" t="str">
        <f t="shared" si="88"/>
        <v/>
      </c>
      <c r="Y87" s="48"/>
      <c r="Z87" s="51"/>
      <c r="AC87" s="37" t="e">
        <f>VLOOKUP($B87,食材マスタ!$A:$R,4,FALSE)</f>
        <v>#N/A</v>
      </c>
      <c r="AD87" s="37" t="e">
        <f>VLOOKUP($B87,食材マスタ!$A:$R,5,FALSE)</f>
        <v>#N/A</v>
      </c>
      <c r="AE87" s="37" t="e">
        <f>VLOOKUP($B87,食材マスタ!$A:$R,12,FALSE)</f>
        <v>#N/A</v>
      </c>
      <c r="AF87" s="37" t="e">
        <f>VLOOKUP($B87,食材マスタ!$A:$R,11,FALSE)</f>
        <v>#N/A</v>
      </c>
      <c r="AG87" s="37" t="e">
        <f>VLOOKUP($B87,食材マスタ!$A:$R,13,FALSE)</f>
        <v>#N/A</v>
      </c>
      <c r="AH87" s="37" t="e">
        <f>VLOOKUP($B87,食材マスタ!$A:$R,14,FALSE)</f>
        <v>#N/A</v>
      </c>
      <c r="AI87" s="37" t="e">
        <f>VLOOKUP($B87,食材マスタ!$A:$R,15,FALSE)</f>
        <v>#N/A</v>
      </c>
      <c r="AJ87" s="37" t="e">
        <f>VLOOKUP($B87,食材マスタ!$A:$R,16,FALSE)</f>
        <v>#N/A</v>
      </c>
      <c r="AK87" s="37" t="e">
        <f>VLOOKUP($B87,食材マスタ!$A:$R,17,FALSE)</f>
        <v>#N/A</v>
      </c>
      <c r="AL87" s="37" t="e">
        <f>VLOOKUP($B87,食材マスタ!$A:$R,18,FALSE)</f>
        <v>#N/A</v>
      </c>
    </row>
    <row r="88" spans="1:38" ht="14.25" customHeight="1" x14ac:dyDescent="0.3">
      <c r="A88" s="38"/>
      <c r="B88" s="39"/>
      <c r="C88" s="40"/>
      <c r="D88" s="41" t="str">
        <f t="shared" si="69"/>
        <v/>
      </c>
      <c r="E88" s="42" t="e">
        <f t="shared" si="70"/>
        <v>#N/A</v>
      </c>
      <c r="F88" s="43" t="str">
        <f t="shared" si="71"/>
        <v/>
      </c>
      <c r="G88" s="29" t="str">
        <f t="shared" si="72"/>
        <v/>
      </c>
      <c r="H88" s="44" t="str">
        <f t="shared" si="73"/>
        <v/>
      </c>
      <c r="I88" s="45" t="str">
        <f t="shared" si="74"/>
        <v/>
      </c>
      <c r="J88" s="46"/>
      <c r="K88" s="37" t="str">
        <f t="shared" si="75"/>
        <v/>
      </c>
      <c r="L88" s="42" t="e">
        <f t="shared" si="76"/>
        <v>#N/A</v>
      </c>
      <c r="M88" s="47" t="str">
        <f t="shared" si="77"/>
        <v/>
      </c>
      <c r="N88" s="42" t="str">
        <f t="shared" si="78"/>
        <v/>
      </c>
      <c r="O88" s="43" t="str">
        <f t="shared" si="79"/>
        <v/>
      </c>
      <c r="P88" s="45" t="str">
        <f t="shared" si="80"/>
        <v/>
      </c>
      <c r="Q88" s="43" t="str">
        <f t="shared" si="81"/>
        <v/>
      </c>
      <c r="R88" s="45" t="str">
        <f t="shared" si="82"/>
        <v/>
      </c>
      <c r="S88" s="43" t="str">
        <f t="shared" si="83"/>
        <v/>
      </c>
      <c r="T88" s="45" t="str">
        <f t="shared" si="84"/>
        <v/>
      </c>
      <c r="U88" s="43" t="str">
        <f t="shared" si="85"/>
        <v/>
      </c>
      <c r="V88" s="45" t="str">
        <f t="shared" si="86"/>
        <v/>
      </c>
      <c r="W88" s="43" t="str">
        <f t="shared" si="87"/>
        <v/>
      </c>
      <c r="X88" s="42" t="str">
        <f t="shared" si="88"/>
        <v/>
      </c>
      <c r="Y88" s="48"/>
      <c r="Z88" s="51"/>
      <c r="AC88" s="37" t="e">
        <f>VLOOKUP($B88,食材マスタ!$A:$R,4,FALSE)</f>
        <v>#N/A</v>
      </c>
      <c r="AD88" s="37" t="e">
        <f>VLOOKUP($B88,食材マスタ!$A:$R,5,FALSE)</f>
        <v>#N/A</v>
      </c>
      <c r="AE88" s="37" t="e">
        <f>VLOOKUP($B88,食材マスタ!$A:$R,12,FALSE)</f>
        <v>#N/A</v>
      </c>
      <c r="AF88" s="37" t="e">
        <f>VLOOKUP($B88,食材マスタ!$A:$R,11,FALSE)</f>
        <v>#N/A</v>
      </c>
      <c r="AG88" s="37" t="e">
        <f>VLOOKUP($B88,食材マスタ!$A:$R,13,FALSE)</f>
        <v>#N/A</v>
      </c>
      <c r="AH88" s="37" t="e">
        <f>VLOOKUP($B88,食材マスタ!$A:$R,14,FALSE)</f>
        <v>#N/A</v>
      </c>
      <c r="AI88" s="37" t="e">
        <f>VLOOKUP($B88,食材マスタ!$A:$R,15,FALSE)</f>
        <v>#N/A</v>
      </c>
      <c r="AJ88" s="37" t="e">
        <f>VLOOKUP($B88,食材マスタ!$A:$R,16,FALSE)</f>
        <v>#N/A</v>
      </c>
      <c r="AK88" s="37" t="e">
        <f>VLOOKUP($B88,食材マスタ!$A:$R,17,FALSE)</f>
        <v>#N/A</v>
      </c>
      <c r="AL88" s="37" t="e">
        <f>VLOOKUP($B88,食材マスタ!$A:$R,18,FALSE)</f>
        <v>#N/A</v>
      </c>
    </row>
    <row r="89" spans="1:38" ht="14.25" customHeight="1" x14ac:dyDescent="0.3">
      <c r="A89" s="38"/>
      <c r="B89" s="39"/>
      <c r="C89" s="40"/>
      <c r="D89" s="41" t="str">
        <f t="shared" si="69"/>
        <v/>
      </c>
      <c r="E89" s="42" t="e">
        <f t="shared" si="70"/>
        <v>#N/A</v>
      </c>
      <c r="F89" s="43" t="str">
        <f t="shared" si="71"/>
        <v/>
      </c>
      <c r="G89" s="29" t="str">
        <f t="shared" si="72"/>
        <v/>
      </c>
      <c r="H89" s="44" t="str">
        <f t="shared" si="73"/>
        <v/>
      </c>
      <c r="I89" s="45" t="str">
        <f t="shared" si="74"/>
        <v/>
      </c>
      <c r="J89" s="46"/>
      <c r="K89" s="37" t="str">
        <f t="shared" si="75"/>
        <v/>
      </c>
      <c r="L89" s="42" t="e">
        <f t="shared" si="76"/>
        <v>#N/A</v>
      </c>
      <c r="M89" s="47" t="str">
        <f t="shared" si="77"/>
        <v/>
      </c>
      <c r="N89" s="42" t="str">
        <f t="shared" si="78"/>
        <v/>
      </c>
      <c r="O89" s="43" t="str">
        <f t="shared" si="79"/>
        <v/>
      </c>
      <c r="P89" s="45" t="str">
        <f t="shared" si="80"/>
        <v/>
      </c>
      <c r="Q89" s="43" t="str">
        <f t="shared" si="81"/>
        <v/>
      </c>
      <c r="R89" s="45" t="str">
        <f t="shared" si="82"/>
        <v/>
      </c>
      <c r="S89" s="43" t="str">
        <f t="shared" si="83"/>
        <v/>
      </c>
      <c r="T89" s="45" t="str">
        <f t="shared" si="84"/>
        <v/>
      </c>
      <c r="U89" s="43" t="str">
        <f t="shared" si="85"/>
        <v/>
      </c>
      <c r="V89" s="45" t="str">
        <f t="shared" si="86"/>
        <v/>
      </c>
      <c r="W89" s="43" t="str">
        <f t="shared" si="87"/>
        <v/>
      </c>
      <c r="X89" s="42" t="str">
        <f t="shared" si="88"/>
        <v/>
      </c>
      <c r="Y89" s="48"/>
      <c r="Z89" s="51"/>
      <c r="AC89" s="37" t="e">
        <f>VLOOKUP($B89,食材マスタ!$A:$R,4,FALSE)</f>
        <v>#N/A</v>
      </c>
      <c r="AD89" s="37" t="e">
        <f>VLOOKUP($B89,食材マスタ!$A:$R,5,FALSE)</f>
        <v>#N/A</v>
      </c>
      <c r="AE89" s="37" t="e">
        <f>VLOOKUP($B89,食材マスタ!$A:$R,12,FALSE)</f>
        <v>#N/A</v>
      </c>
      <c r="AF89" s="37" t="e">
        <f>VLOOKUP($B89,食材マスタ!$A:$R,11,FALSE)</f>
        <v>#N/A</v>
      </c>
      <c r="AG89" s="37" t="e">
        <f>VLOOKUP($B89,食材マスタ!$A:$R,13,FALSE)</f>
        <v>#N/A</v>
      </c>
      <c r="AH89" s="37" t="e">
        <f>VLOOKUP($B89,食材マスタ!$A:$R,14,FALSE)</f>
        <v>#N/A</v>
      </c>
      <c r="AI89" s="37" t="e">
        <f>VLOOKUP($B89,食材マスタ!$A:$R,15,FALSE)</f>
        <v>#N/A</v>
      </c>
      <c r="AJ89" s="37" t="e">
        <f>VLOOKUP($B89,食材マスタ!$A:$R,16,FALSE)</f>
        <v>#N/A</v>
      </c>
      <c r="AK89" s="37" t="e">
        <f>VLOOKUP($B89,食材マスタ!$A:$R,17,FALSE)</f>
        <v>#N/A</v>
      </c>
      <c r="AL89" s="37" t="e">
        <f>VLOOKUP($B89,食材マスタ!$A:$R,18,FALSE)</f>
        <v>#N/A</v>
      </c>
    </row>
    <row r="90" spans="1:38" ht="14.25" customHeight="1" x14ac:dyDescent="0.3">
      <c r="A90" s="38"/>
      <c r="B90" s="39"/>
      <c r="C90" s="40"/>
      <c r="D90" s="41" t="str">
        <f t="shared" si="69"/>
        <v/>
      </c>
      <c r="E90" s="42" t="e">
        <f t="shared" si="70"/>
        <v>#N/A</v>
      </c>
      <c r="F90" s="43" t="str">
        <f t="shared" si="71"/>
        <v/>
      </c>
      <c r="G90" s="29" t="str">
        <f t="shared" si="72"/>
        <v/>
      </c>
      <c r="H90" s="44" t="str">
        <f t="shared" si="73"/>
        <v/>
      </c>
      <c r="I90" s="45" t="str">
        <f t="shared" si="74"/>
        <v/>
      </c>
      <c r="J90" s="46"/>
      <c r="K90" s="37" t="str">
        <f t="shared" si="75"/>
        <v/>
      </c>
      <c r="L90" s="42" t="e">
        <f t="shared" si="76"/>
        <v>#N/A</v>
      </c>
      <c r="M90" s="47" t="str">
        <f t="shared" si="77"/>
        <v/>
      </c>
      <c r="N90" s="42" t="str">
        <f t="shared" si="78"/>
        <v/>
      </c>
      <c r="O90" s="43" t="str">
        <f t="shared" si="79"/>
        <v/>
      </c>
      <c r="P90" s="45" t="str">
        <f t="shared" si="80"/>
        <v/>
      </c>
      <c r="Q90" s="43" t="str">
        <f t="shared" si="81"/>
        <v/>
      </c>
      <c r="R90" s="45" t="str">
        <f t="shared" si="82"/>
        <v/>
      </c>
      <c r="S90" s="43" t="str">
        <f t="shared" si="83"/>
        <v/>
      </c>
      <c r="T90" s="45" t="str">
        <f t="shared" si="84"/>
        <v/>
      </c>
      <c r="U90" s="43" t="str">
        <f t="shared" si="85"/>
        <v/>
      </c>
      <c r="V90" s="45" t="str">
        <f t="shared" si="86"/>
        <v/>
      </c>
      <c r="W90" s="43" t="str">
        <f t="shared" si="87"/>
        <v/>
      </c>
      <c r="X90" s="42" t="str">
        <f t="shared" si="88"/>
        <v/>
      </c>
      <c r="Y90" s="48"/>
      <c r="Z90" s="52"/>
      <c r="AC90" s="37" t="e">
        <f>VLOOKUP($B90,食材マスタ!$A:$R,4,FALSE)</f>
        <v>#N/A</v>
      </c>
      <c r="AD90" s="37" t="e">
        <f>VLOOKUP($B90,食材マスタ!$A:$R,5,FALSE)</f>
        <v>#N/A</v>
      </c>
      <c r="AE90" s="37" t="e">
        <f>VLOOKUP($B90,食材マスタ!$A:$R,12,FALSE)</f>
        <v>#N/A</v>
      </c>
      <c r="AF90" s="37" t="e">
        <f>VLOOKUP($B90,食材マスタ!$A:$R,11,FALSE)</f>
        <v>#N/A</v>
      </c>
      <c r="AG90" s="37" t="e">
        <f>VLOOKUP($B90,食材マスタ!$A:$R,13,FALSE)</f>
        <v>#N/A</v>
      </c>
      <c r="AH90" s="37" t="e">
        <f>VLOOKUP($B90,食材マスタ!$A:$R,14,FALSE)</f>
        <v>#N/A</v>
      </c>
      <c r="AI90" s="37" t="e">
        <f>VLOOKUP($B90,食材マスタ!$A:$R,15,FALSE)</f>
        <v>#N/A</v>
      </c>
      <c r="AJ90" s="37" t="e">
        <f>VLOOKUP($B90,食材マスタ!$A:$R,16,FALSE)</f>
        <v>#N/A</v>
      </c>
      <c r="AK90" s="37" t="e">
        <f>VLOOKUP($B90,食材マスタ!$A:$R,17,FALSE)</f>
        <v>#N/A</v>
      </c>
      <c r="AL90" s="37" t="e">
        <f>VLOOKUP($B90,食材マスタ!$A:$R,18,FALSE)</f>
        <v>#N/A</v>
      </c>
    </row>
    <row r="91" spans="1:38" ht="14.25" customHeight="1" x14ac:dyDescent="0.3">
      <c r="A91" s="38"/>
      <c r="B91" s="39"/>
      <c r="C91" s="40"/>
      <c r="D91" s="41" t="str">
        <f t="shared" si="69"/>
        <v/>
      </c>
      <c r="E91" s="42" t="e">
        <f t="shared" si="70"/>
        <v>#N/A</v>
      </c>
      <c r="F91" s="43" t="str">
        <f t="shared" si="71"/>
        <v/>
      </c>
      <c r="G91" s="29" t="str">
        <f t="shared" si="72"/>
        <v/>
      </c>
      <c r="H91" s="44" t="str">
        <f t="shared" si="73"/>
        <v/>
      </c>
      <c r="I91" s="45" t="str">
        <f t="shared" si="74"/>
        <v/>
      </c>
      <c r="J91" s="46"/>
      <c r="K91" s="37" t="str">
        <f t="shared" si="75"/>
        <v/>
      </c>
      <c r="L91" s="42" t="e">
        <f t="shared" si="76"/>
        <v>#N/A</v>
      </c>
      <c r="M91" s="47" t="str">
        <f t="shared" si="77"/>
        <v/>
      </c>
      <c r="N91" s="42" t="str">
        <f t="shared" si="78"/>
        <v/>
      </c>
      <c r="O91" s="43" t="str">
        <f t="shared" si="79"/>
        <v/>
      </c>
      <c r="P91" s="45" t="str">
        <f t="shared" si="80"/>
        <v/>
      </c>
      <c r="Q91" s="43" t="str">
        <f t="shared" si="81"/>
        <v/>
      </c>
      <c r="R91" s="45" t="str">
        <f t="shared" si="82"/>
        <v/>
      </c>
      <c r="S91" s="43" t="str">
        <f t="shared" si="83"/>
        <v/>
      </c>
      <c r="T91" s="45" t="str">
        <f t="shared" si="84"/>
        <v/>
      </c>
      <c r="U91" s="43" t="str">
        <f t="shared" si="85"/>
        <v/>
      </c>
      <c r="V91" s="45" t="str">
        <f t="shared" si="86"/>
        <v/>
      </c>
      <c r="W91" s="43" t="str">
        <f t="shared" si="87"/>
        <v/>
      </c>
      <c r="X91" s="42" t="str">
        <f t="shared" si="88"/>
        <v/>
      </c>
      <c r="Y91" s="48"/>
      <c r="Z91" s="53"/>
      <c r="AC91" s="37" t="e">
        <f>VLOOKUP($B91,食材マスタ!$A:$R,4,FALSE)</f>
        <v>#N/A</v>
      </c>
      <c r="AD91" s="37" t="e">
        <f>VLOOKUP($B91,食材マスタ!$A:$R,5,FALSE)</f>
        <v>#N/A</v>
      </c>
      <c r="AE91" s="37" t="e">
        <f>VLOOKUP($B91,食材マスタ!$A:$R,12,FALSE)</f>
        <v>#N/A</v>
      </c>
      <c r="AF91" s="37" t="e">
        <f>VLOOKUP($B91,食材マスタ!$A:$R,11,FALSE)</f>
        <v>#N/A</v>
      </c>
      <c r="AG91" s="37" t="e">
        <f>VLOOKUP($B91,食材マスタ!$A:$R,13,FALSE)</f>
        <v>#N/A</v>
      </c>
      <c r="AH91" s="37" t="e">
        <f>VLOOKUP($B91,食材マスタ!$A:$R,14,FALSE)</f>
        <v>#N/A</v>
      </c>
      <c r="AI91" s="37" t="e">
        <f>VLOOKUP($B91,食材マスタ!$A:$R,15,FALSE)</f>
        <v>#N/A</v>
      </c>
      <c r="AJ91" s="37" t="e">
        <f>VLOOKUP($B91,食材マスタ!$A:$R,16,FALSE)</f>
        <v>#N/A</v>
      </c>
      <c r="AK91" s="37" t="e">
        <f>VLOOKUP($B91,食材マスタ!$A:$R,17,FALSE)</f>
        <v>#N/A</v>
      </c>
      <c r="AL91" s="37" t="e">
        <f>VLOOKUP($B91,食材マスタ!$A:$R,18,FALSE)</f>
        <v>#N/A</v>
      </c>
    </row>
    <row r="92" spans="1:38" ht="14.25" customHeight="1" x14ac:dyDescent="0.3">
      <c r="A92" s="38"/>
      <c r="B92" s="39"/>
      <c r="C92" s="40"/>
      <c r="D92" s="41" t="str">
        <f t="shared" si="69"/>
        <v/>
      </c>
      <c r="E92" s="42" t="e">
        <f t="shared" si="70"/>
        <v>#N/A</v>
      </c>
      <c r="F92" s="43" t="str">
        <f t="shared" si="71"/>
        <v/>
      </c>
      <c r="G92" s="29" t="str">
        <f t="shared" si="72"/>
        <v/>
      </c>
      <c r="H92" s="44" t="str">
        <f t="shared" si="73"/>
        <v/>
      </c>
      <c r="I92" s="45" t="str">
        <f t="shared" si="74"/>
        <v/>
      </c>
      <c r="J92" s="46"/>
      <c r="K92" s="37" t="str">
        <f>IF(B92="","",L92)</f>
        <v/>
      </c>
      <c r="L92" s="42" t="e">
        <f t="shared" si="76"/>
        <v>#N/A</v>
      </c>
      <c r="M92" s="47" t="str">
        <f t="shared" si="77"/>
        <v/>
      </c>
      <c r="N92" s="42" t="str">
        <f t="shared" si="78"/>
        <v/>
      </c>
      <c r="O92" s="43" t="str">
        <f t="shared" si="79"/>
        <v/>
      </c>
      <c r="P92" s="45" t="str">
        <f t="shared" si="80"/>
        <v/>
      </c>
      <c r="Q92" s="43" t="str">
        <f t="shared" si="81"/>
        <v/>
      </c>
      <c r="R92" s="45" t="str">
        <f t="shared" si="82"/>
        <v/>
      </c>
      <c r="S92" s="43" t="str">
        <f t="shared" si="83"/>
        <v/>
      </c>
      <c r="T92" s="45" t="str">
        <f t="shared" si="84"/>
        <v/>
      </c>
      <c r="U92" s="43" t="str">
        <f t="shared" si="85"/>
        <v/>
      </c>
      <c r="V92" s="45" t="str">
        <f t="shared" si="86"/>
        <v/>
      </c>
      <c r="W92" s="43" t="str">
        <f t="shared" si="87"/>
        <v/>
      </c>
      <c r="X92" s="42" t="str">
        <f t="shared" si="88"/>
        <v/>
      </c>
      <c r="Y92" s="48"/>
      <c r="Z92" s="53"/>
      <c r="AC92" s="37" t="e">
        <f>VLOOKUP($B92,食材マスタ!$A:$R,4,FALSE)</f>
        <v>#N/A</v>
      </c>
      <c r="AD92" s="37" t="e">
        <f>VLOOKUP($B92,食材マスタ!$A:$R,5,FALSE)</f>
        <v>#N/A</v>
      </c>
      <c r="AE92" s="37" t="e">
        <f>VLOOKUP($B92,食材マスタ!$A:$R,12,FALSE)</f>
        <v>#N/A</v>
      </c>
      <c r="AF92" s="37" t="e">
        <f>VLOOKUP($B92,食材マスタ!$A:$R,11,FALSE)</f>
        <v>#N/A</v>
      </c>
      <c r="AG92" s="37" t="e">
        <f>VLOOKUP($B92,食材マスタ!$A:$R,13,FALSE)</f>
        <v>#N/A</v>
      </c>
      <c r="AH92" s="37" t="e">
        <f>VLOOKUP($B92,食材マスタ!$A:$R,14,FALSE)</f>
        <v>#N/A</v>
      </c>
      <c r="AI92" s="37" t="e">
        <f>VLOOKUP($B92,食材マスタ!$A:$R,15,FALSE)</f>
        <v>#N/A</v>
      </c>
      <c r="AJ92" s="37" t="e">
        <f>VLOOKUP($B92,食材マスタ!$A:$R,16,FALSE)</f>
        <v>#N/A</v>
      </c>
      <c r="AK92" s="37" t="e">
        <f>VLOOKUP($B92,食材マスタ!$A:$R,17,FALSE)</f>
        <v>#N/A</v>
      </c>
      <c r="AL92" s="37" t="e">
        <f>VLOOKUP($B92,食材マスタ!$A:$R,18,FALSE)</f>
        <v>#N/A</v>
      </c>
    </row>
    <row r="93" spans="1:38" ht="14.25" customHeight="1" x14ac:dyDescent="0.3">
      <c r="A93" s="50"/>
      <c r="B93" s="39"/>
      <c r="C93" s="40"/>
      <c r="D93" s="41" t="str">
        <f t="shared" si="69"/>
        <v/>
      </c>
      <c r="E93" s="42" t="e">
        <f t="shared" si="70"/>
        <v>#N/A</v>
      </c>
      <c r="F93" s="43" t="str">
        <f t="shared" si="71"/>
        <v/>
      </c>
      <c r="G93" s="29" t="str">
        <f t="shared" si="72"/>
        <v/>
      </c>
      <c r="H93" s="44" t="str">
        <f t="shared" si="73"/>
        <v/>
      </c>
      <c r="I93" s="45" t="str">
        <f t="shared" si="74"/>
        <v/>
      </c>
      <c r="J93" s="46"/>
      <c r="K93" s="37" t="str">
        <f t="shared" ref="K93:K105" si="89">IF(B93="","",L93)</f>
        <v/>
      </c>
      <c r="L93" s="42" t="e">
        <f t="shared" si="76"/>
        <v>#N/A</v>
      </c>
      <c r="M93" s="47" t="str">
        <f t="shared" si="77"/>
        <v/>
      </c>
      <c r="N93" s="42" t="str">
        <f t="shared" si="78"/>
        <v/>
      </c>
      <c r="O93" s="43" t="str">
        <f t="shared" si="79"/>
        <v/>
      </c>
      <c r="P93" s="45" t="str">
        <f t="shared" si="80"/>
        <v/>
      </c>
      <c r="Q93" s="43" t="str">
        <f t="shared" si="81"/>
        <v/>
      </c>
      <c r="R93" s="45" t="str">
        <f t="shared" si="82"/>
        <v/>
      </c>
      <c r="S93" s="43" t="str">
        <f t="shared" si="83"/>
        <v/>
      </c>
      <c r="T93" s="45" t="str">
        <f t="shared" si="84"/>
        <v/>
      </c>
      <c r="U93" s="43" t="str">
        <f t="shared" si="85"/>
        <v/>
      </c>
      <c r="V93" s="45" t="str">
        <f t="shared" si="86"/>
        <v/>
      </c>
      <c r="W93" s="43" t="str">
        <f t="shared" si="87"/>
        <v/>
      </c>
      <c r="X93" s="42" t="str">
        <f t="shared" si="88"/>
        <v/>
      </c>
      <c r="Y93" s="48"/>
      <c r="Z93" s="53"/>
      <c r="AC93" s="37" t="e">
        <f>VLOOKUP($B93,食材マスタ!$A:$R,4,FALSE)</f>
        <v>#N/A</v>
      </c>
      <c r="AD93" s="37" t="e">
        <f>VLOOKUP($B93,食材マスタ!$A:$R,5,FALSE)</f>
        <v>#N/A</v>
      </c>
      <c r="AE93" s="37" t="e">
        <f>VLOOKUP($B93,食材マスタ!$A:$R,12,FALSE)</f>
        <v>#N/A</v>
      </c>
      <c r="AF93" s="37" t="e">
        <f>VLOOKUP($B93,食材マスタ!$A:$R,11,FALSE)</f>
        <v>#N/A</v>
      </c>
      <c r="AG93" s="37" t="e">
        <f>VLOOKUP($B93,食材マスタ!$A:$R,13,FALSE)</f>
        <v>#N/A</v>
      </c>
      <c r="AH93" s="37" t="e">
        <f>VLOOKUP($B93,食材マスタ!$A:$R,14,FALSE)</f>
        <v>#N/A</v>
      </c>
      <c r="AI93" s="37" t="e">
        <f>VLOOKUP($B93,食材マスタ!$A:$R,15,FALSE)</f>
        <v>#N/A</v>
      </c>
      <c r="AJ93" s="37" t="e">
        <f>VLOOKUP($B93,食材マスタ!$A:$R,16,FALSE)</f>
        <v>#N/A</v>
      </c>
      <c r="AK93" s="37" t="e">
        <f>VLOOKUP($B93,食材マスタ!$A:$R,17,FALSE)</f>
        <v>#N/A</v>
      </c>
      <c r="AL93" s="37" t="e">
        <f>VLOOKUP($B93,食材マスタ!$A:$R,18,FALSE)</f>
        <v>#N/A</v>
      </c>
    </row>
    <row r="94" spans="1:38" ht="14.25" customHeight="1" x14ac:dyDescent="0.3">
      <c r="A94" s="50"/>
      <c r="B94" s="39"/>
      <c r="C94" s="40"/>
      <c r="D94" s="41" t="str">
        <f t="shared" si="69"/>
        <v/>
      </c>
      <c r="E94" s="42" t="e">
        <f t="shared" si="70"/>
        <v>#N/A</v>
      </c>
      <c r="F94" s="43" t="str">
        <f t="shared" si="71"/>
        <v/>
      </c>
      <c r="G94" s="29" t="str">
        <f t="shared" si="72"/>
        <v/>
      </c>
      <c r="H94" s="44" t="str">
        <f t="shared" si="73"/>
        <v/>
      </c>
      <c r="I94" s="45" t="str">
        <f t="shared" si="74"/>
        <v/>
      </c>
      <c r="J94" s="46"/>
      <c r="K94" s="37" t="str">
        <f t="shared" si="89"/>
        <v/>
      </c>
      <c r="L94" s="42" t="e">
        <f t="shared" si="76"/>
        <v>#N/A</v>
      </c>
      <c r="M94" s="47" t="str">
        <f t="shared" si="77"/>
        <v/>
      </c>
      <c r="N94" s="42" t="str">
        <f t="shared" si="78"/>
        <v/>
      </c>
      <c r="O94" s="43" t="str">
        <f t="shared" si="79"/>
        <v/>
      </c>
      <c r="P94" s="45" t="str">
        <f t="shared" si="80"/>
        <v/>
      </c>
      <c r="Q94" s="43" t="str">
        <f t="shared" si="81"/>
        <v/>
      </c>
      <c r="R94" s="45" t="str">
        <f t="shared" si="82"/>
        <v/>
      </c>
      <c r="S94" s="43" t="str">
        <f t="shared" si="83"/>
        <v/>
      </c>
      <c r="T94" s="45" t="str">
        <f t="shared" si="84"/>
        <v/>
      </c>
      <c r="U94" s="43" t="str">
        <f t="shared" si="85"/>
        <v/>
      </c>
      <c r="V94" s="45" t="str">
        <f t="shared" si="86"/>
        <v/>
      </c>
      <c r="W94" s="43" t="str">
        <f t="shared" si="87"/>
        <v/>
      </c>
      <c r="X94" s="42" t="str">
        <f t="shared" si="88"/>
        <v/>
      </c>
      <c r="Y94" s="48"/>
      <c r="Z94" s="53"/>
      <c r="AC94" s="37" t="e">
        <f>VLOOKUP($B94,食材マスタ!$A:$R,4,FALSE)</f>
        <v>#N/A</v>
      </c>
      <c r="AD94" s="37" t="e">
        <f>VLOOKUP($B94,食材マスタ!$A:$R,5,FALSE)</f>
        <v>#N/A</v>
      </c>
      <c r="AE94" s="37" t="e">
        <f>VLOOKUP($B94,食材マスタ!$A:$R,12,FALSE)</f>
        <v>#N/A</v>
      </c>
      <c r="AF94" s="37" t="e">
        <f>VLOOKUP($B94,食材マスタ!$A:$R,11,FALSE)</f>
        <v>#N/A</v>
      </c>
      <c r="AG94" s="37" t="e">
        <f>VLOOKUP($B94,食材マスタ!$A:$R,13,FALSE)</f>
        <v>#N/A</v>
      </c>
      <c r="AH94" s="37" t="e">
        <f>VLOOKUP($B94,食材マスタ!$A:$R,14,FALSE)</f>
        <v>#N/A</v>
      </c>
      <c r="AI94" s="37" t="e">
        <f>VLOOKUP($B94,食材マスタ!$A:$R,15,FALSE)</f>
        <v>#N/A</v>
      </c>
      <c r="AJ94" s="37" t="e">
        <f>VLOOKUP($B94,食材マスタ!$A:$R,16,FALSE)</f>
        <v>#N/A</v>
      </c>
      <c r="AK94" s="37" t="e">
        <f>VLOOKUP($B94,食材マスタ!$A:$R,17,FALSE)</f>
        <v>#N/A</v>
      </c>
      <c r="AL94" s="37" t="e">
        <f>VLOOKUP($B94,食材マスタ!$A:$R,18,FALSE)</f>
        <v>#N/A</v>
      </c>
    </row>
    <row r="95" spans="1:38" ht="14.25" customHeight="1" x14ac:dyDescent="0.3">
      <c r="A95" s="38"/>
      <c r="B95" s="39"/>
      <c r="C95" s="40"/>
      <c r="D95" s="41" t="str">
        <f t="shared" si="69"/>
        <v/>
      </c>
      <c r="E95" s="42" t="e">
        <f t="shared" si="70"/>
        <v>#N/A</v>
      </c>
      <c r="F95" s="43" t="str">
        <f t="shared" si="71"/>
        <v/>
      </c>
      <c r="G95" s="29" t="str">
        <f t="shared" si="72"/>
        <v/>
      </c>
      <c r="H95" s="44" t="str">
        <f t="shared" si="73"/>
        <v/>
      </c>
      <c r="I95" s="45" t="str">
        <f t="shared" si="74"/>
        <v/>
      </c>
      <c r="J95" s="46"/>
      <c r="K95" s="37" t="str">
        <f t="shared" si="89"/>
        <v/>
      </c>
      <c r="L95" s="42" t="e">
        <f t="shared" si="76"/>
        <v>#N/A</v>
      </c>
      <c r="M95" s="47" t="str">
        <f t="shared" si="77"/>
        <v/>
      </c>
      <c r="N95" s="42" t="str">
        <f t="shared" si="78"/>
        <v/>
      </c>
      <c r="O95" s="43" t="str">
        <f t="shared" si="79"/>
        <v/>
      </c>
      <c r="P95" s="45" t="str">
        <f t="shared" si="80"/>
        <v/>
      </c>
      <c r="Q95" s="43" t="str">
        <f>R95</f>
        <v/>
      </c>
      <c r="R95" s="45" t="str">
        <f t="shared" si="82"/>
        <v/>
      </c>
      <c r="S95" s="43" t="str">
        <f t="shared" si="83"/>
        <v/>
      </c>
      <c r="T95" s="45" t="str">
        <f t="shared" si="84"/>
        <v/>
      </c>
      <c r="U95" s="43" t="str">
        <f t="shared" si="85"/>
        <v/>
      </c>
      <c r="V95" s="45" t="str">
        <f t="shared" si="86"/>
        <v/>
      </c>
      <c r="W95" s="43" t="str">
        <f t="shared" si="87"/>
        <v/>
      </c>
      <c r="X95" s="42" t="str">
        <f t="shared" si="88"/>
        <v/>
      </c>
      <c r="Y95" s="48"/>
      <c r="Z95" s="53"/>
      <c r="AC95" s="37" t="e">
        <f>VLOOKUP($B95,食材マスタ!$A:$R,4,FALSE)</f>
        <v>#N/A</v>
      </c>
      <c r="AD95" s="37" t="e">
        <f>VLOOKUP($B95,食材マスタ!$A:$R,5,FALSE)</f>
        <v>#N/A</v>
      </c>
      <c r="AE95" s="37" t="e">
        <f>VLOOKUP($B95,食材マスタ!$A:$R,12,FALSE)</f>
        <v>#N/A</v>
      </c>
      <c r="AF95" s="37" t="e">
        <f>VLOOKUP($B95,食材マスタ!$A:$R,11,FALSE)</f>
        <v>#N/A</v>
      </c>
      <c r="AG95" s="37" t="e">
        <f>VLOOKUP($B95,食材マスタ!$A:$R,13,FALSE)</f>
        <v>#N/A</v>
      </c>
      <c r="AH95" s="37" t="e">
        <f>VLOOKUP($B95,食材マスタ!$A:$R,14,FALSE)</f>
        <v>#N/A</v>
      </c>
      <c r="AI95" s="37" t="e">
        <f>VLOOKUP($B95,食材マスタ!$A:$R,15,FALSE)</f>
        <v>#N/A</v>
      </c>
      <c r="AJ95" s="37" t="e">
        <f>VLOOKUP($B95,食材マスタ!$A:$R,16,FALSE)</f>
        <v>#N/A</v>
      </c>
      <c r="AK95" s="37" t="e">
        <f>VLOOKUP($B95,食材マスタ!$A:$R,17,FALSE)</f>
        <v>#N/A</v>
      </c>
      <c r="AL95" s="37" t="e">
        <f>VLOOKUP($B95,食材マスタ!$A:$R,18,FALSE)</f>
        <v>#N/A</v>
      </c>
    </row>
    <row r="96" spans="1:38" ht="14.25" customHeight="1" x14ac:dyDescent="0.3">
      <c r="A96" s="38"/>
      <c r="B96" s="39"/>
      <c r="C96" s="40"/>
      <c r="D96" s="41" t="str">
        <f t="shared" si="69"/>
        <v/>
      </c>
      <c r="E96" s="42" t="e">
        <f t="shared" si="70"/>
        <v>#N/A</v>
      </c>
      <c r="F96" s="43" t="str">
        <f t="shared" si="71"/>
        <v/>
      </c>
      <c r="G96" s="29" t="str">
        <f t="shared" si="72"/>
        <v/>
      </c>
      <c r="H96" s="44" t="str">
        <f t="shared" si="73"/>
        <v/>
      </c>
      <c r="I96" s="45" t="str">
        <f t="shared" si="74"/>
        <v/>
      </c>
      <c r="J96" s="46"/>
      <c r="K96" s="37" t="str">
        <f t="shared" si="89"/>
        <v/>
      </c>
      <c r="L96" s="42" t="e">
        <f t="shared" si="76"/>
        <v>#N/A</v>
      </c>
      <c r="M96" s="47" t="str">
        <f t="shared" si="77"/>
        <v/>
      </c>
      <c r="N96" s="42" t="str">
        <f t="shared" si="78"/>
        <v/>
      </c>
      <c r="O96" s="43" t="str">
        <f t="shared" si="79"/>
        <v/>
      </c>
      <c r="P96" s="45" t="str">
        <f t="shared" si="80"/>
        <v/>
      </c>
      <c r="Q96" s="43" t="str">
        <f t="shared" si="81"/>
        <v/>
      </c>
      <c r="R96" s="45" t="str">
        <f t="shared" si="82"/>
        <v/>
      </c>
      <c r="S96" s="43" t="str">
        <f t="shared" si="83"/>
        <v/>
      </c>
      <c r="T96" s="45" t="str">
        <f t="shared" si="84"/>
        <v/>
      </c>
      <c r="U96" s="43" t="str">
        <f t="shared" si="85"/>
        <v/>
      </c>
      <c r="V96" s="45" t="str">
        <f t="shared" si="86"/>
        <v/>
      </c>
      <c r="W96" s="43" t="str">
        <f t="shared" si="87"/>
        <v/>
      </c>
      <c r="X96" s="42" t="str">
        <f t="shared" si="88"/>
        <v/>
      </c>
      <c r="Y96" s="48"/>
      <c r="Z96" s="53"/>
      <c r="AC96" s="37" t="e">
        <f>VLOOKUP($B96,食材マスタ!$A:$R,4,FALSE)</f>
        <v>#N/A</v>
      </c>
      <c r="AD96" s="37" t="e">
        <f>VLOOKUP($B96,食材マスタ!$A:$R,5,FALSE)</f>
        <v>#N/A</v>
      </c>
      <c r="AE96" s="37" t="e">
        <f>VLOOKUP($B96,食材マスタ!$A:$R,12,FALSE)</f>
        <v>#N/A</v>
      </c>
      <c r="AF96" s="37" t="e">
        <f>VLOOKUP($B96,食材マスタ!$A:$R,11,FALSE)</f>
        <v>#N/A</v>
      </c>
      <c r="AG96" s="37" t="e">
        <f>VLOOKUP($B96,食材マスタ!$A:$R,13,FALSE)</f>
        <v>#N/A</v>
      </c>
      <c r="AH96" s="37" t="e">
        <f>VLOOKUP($B96,食材マスタ!$A:$R,14,FALSE)</f>
        <v>#N/A</v>
      </c>
      <c r="AI96" s="37" t="e">
        <f>VLOOKUP($B96,食材マスタ!$A:$R,15,FALSE)</f>
        <v>#N/A</v>
      </c>
      <c r="AJ96" s="37" t="e">
        <f>VLOOKUP($B96,食材マスタ!$A:$R,16,FALSE)</f>
        <v>#N/A</v>
      </c>
      <c r="AK96" s="37" t="e">
        <f>VLOOKUP($B96,食材マスタ!$A:$R,17,FALSE)</f>
        <v>#N/A</v>
      </c>
      <c r="AL96" s="37" t="e">
        <f>VLOOKUP($B96,食材マスタ!$A:$R,18,FALSE)</f>
        <v>#N/A</v>
      </c>
    </row>
    <row r="97" spans="1:38" ht="14.25" customHeight="1" x14ac:dyDescent="0.3">
      <c r="A97" s="38"/>
      <c r="B97" s="39"/>
      <c r="C97" s="40"/>
      <c r="D97" s="41" t="str">
        <f t="shared" si="69"/>
        <v/>
      </c>
      <c r="E97" s="42" t="e">
        <f t="shared" si="70"/>
        <v>#N/A</v>
      </c>
      <c r="F97" s="43" t="str">
        <f t="shared" si="71"/>
        <v/>
      </c>
      <c r="G97" s="29" t="str">
        <f t="shared" si="72"/>
        <v/>
      </c>
      <c r="H97" s="44" t="str">
        <f t="shared" si="73"/>
        <v/>
      </c>
      <c r="I97" s="45" t="str">
        <f t="shared" si="74"/>
        <v/>
      </c>
      <c r="J97" s="46"/>
      <c r="K97" s="37" t="str">
        <f t="shared" si="89"/>
        <v/>
      </c>
      <c r="L97" s="42" t="e">
        <f t="shared" si="76"/>
        <v>#N/A</v>
      </c>
      <c r="M97" s="47" t="str">
        <f t="shared" si="77"/>
        <v/>
      </c>
      <c r="N97" s="42" t="str">
        <f t="shared" si="78"/>
        <v/>
      </c>
      <c r="O97" s="43" t="str">
        <f t="shared" si="79"/>
        <v/>
      </c>
      <c r="P97" s="45" t="str">
        <f t="shared" si="80"/>
        <v/>
      </c>
      <c r="Q97" s="43" t="str">
        <f t="shared" si="81"/>
        <v/>
      </c>
      <c r="R97" s="45" t="str">
        <f t="shared" si="82"/>
        <v/>
      </c>
      <c r="S97" s="43" t="str">
        <f t="shared" si="83"/>
        <v/>
      </c>
      <c r="T97" s="45" t="str">
        <f t="shared" si="84"/>
        <v/>
      </c>
      <c r="U97" s="43" t="str">
        <f t="shared" si="85"/>
        <v/>
      </c>
      <c r="V97" s="45" t="str">
        <f t="shared" si="86"/>
        <v/>
      </c>
      <c r="W97" s="43" t="str">
        <f t="shared" si="87"/>
        <v/>
      </c>
      <c r="X97" s="42" t="str">
        <f t="shared" si="88"/>
        <v/>
      </c>
      <c r="Y97" s="48"/>
      <c r="Z97" s="53"/>
      <c r="AC97" s="37" t="e">
        <f>VLOOKUP($B97,食材マスタ!$A:$R,4,FALSE)</f>
        <v>#N/A</v>
      </c>
      <c r="AD97" s="37" t="e">
        <f>VLOOKUP($B97,食材マスタ!$A:$R,5,FALSE)</f>
        <v>#N/A</v>
      </c>
      <c r="AE97" s="37" t="e">
        <f>VLOOKUP($B97,食材マスタ!$A:$R,12,FALSE)</f>
        <v>#N/A</v>
      </c>
      <c r="AF97" s="37" t="e">
        <f>VLOOKUP($B97,食材マスタ!$A:$R,11,FALSE)</f>
        <v>#N/A</v>
      </c>
      <c r="AG97" s="37" t="e">
        <f>VLOOKUP($B97,食材マスタ!$A:$R,13,FALSE)</f>
        <v>#N/A</v>
      </c>
      <c r="AH97" s="37" t="e">
        <f>VLOOKUP($B97,食材マスタ!$A:$R,14,FALSE)</f>
        <v>#N/A</v>
      </c>
      <c r="AI97" s="37" t="e">
        <f>VLOOKUP($B97,食材マスタ!$A:$R,15,FALSE)</f>
        <v>#N/A</v>
      </c>
      <c r="AJ97" s="37" t="e">
        <f>VLOOKUP($B97,食材マスタ!$A:$R,16,FALSE)</f>
        <v>#N/A</v>
      </c>
      <c r="AK97" s="37" t="e">
        <f>VLOOKUP($B97,食材マスタ!$A:$R,17,FALSE)</f>
        <v>#N/A</v>
      </c>
      <c r="AL97" s="37" t="e">
        <f>VLOOKUP($B97,食材マスタ!$A:$R,18,FALSE)</f>
        <v>#N/A</v>
      </c>
    </row>
    <row r="98" spans="1:38" ht="14.25" customHeight="1" x14ac:dyDescent="0.3">
      <c r="A98" s="38"/>
      <c r="B98" s="39"/>
      <c r="C98" s="40"/>
      <c r="D98" s="41" t="str">
        <f t="shared" si="69"/>
        <v/>
      </c>
      <c r="E98" s="42" t="e">
        <f t="shared" si="70"/>
        <v>#N/A</v>
      </c>
      <c r="F98" s="43" t="str">
        <f t="shared" si="71"/>
        <v/>
      </c>
      <c r="G98" s="29" t="str">
        <f t="shared" si="72"/>
        <v/>
      </c>
      <c r="H98" s="44" t="str">
        <f t="shared" si="73"/>
        <v/>
      </c>
      <c r="I98" s="45" t="str">
        <f t="shared" si="74"/>
        <v/>
      </c>
      <c r="J98" s="46"/>
      <c r="K98" s="37" t="str">
        <f t="shared" si="89"/>
        <v/>
      </c>
      <c r="L98" s="42" t="e">
        <f t="shared" si="76"/>
        <v>#N/A</v>
      </c>
      <c r="M98" s="47" t="str">
        <f t="shared" si="77"/>
        <v/>
      </c>
      <c r="N98" s="42" t="str">
        <f t="shared" si="78"/>
        <v/>
      </c>
      <c r="O98" s="43" t="str">
        <f t="shared" si="79"/>
        <v/>
      </c>
      <c r="P98" s="45" t="str">
        <f t="shared" si="80"/>
        <v/>
      </c>
      <c r="Q98" s="43" t="str">
        <f t="shared" si="81"/>
        <v/>
      </c>
      <c r="R98" s="45" t="str">
        <f t="shared" si="82"/>
        <v/>
      </c>
      <c r="S98" s="43" t="str">
        <f t="shared" si="83"/>
        <v/>
      </c>
      <c r="T98" s="45" t="str">
        <f t="shared" si="84"/>
        <v/>
      </c>
      <c r="U98" s="43" t="str">
        <f t="shared" si="85"/>
        <v/>
      </c>
      <c r="V98" s="45" t="str">
        <f t="shared" si="86"/>
        <v/>
      </c>
      <c r="W98" s="43" t="str">
        <f t="shared" si="87"/>
        <v/>
      </c>
      <c r="X98" s="42" t="str">
        <f t="shared" si="88"/>
        <v/>
      </c>
      <c r="Y98" s="48"/>
      <c r="Z98" s="53"/>
      <c r="AC98" s="37" t="e">
        <f>VLOOKUP($B98,食材マスタ!$A:$R,4,FALSE)</f>
        <v>#N/A</v>
      </c>
      <c r="AD98" s="37" t="e">
        <f>VLOOKUP($B98,食材マスタ!$A:$R,5,FALSE)</f>
        <v>#N/A</v>
      </c>
      <c r="AE98" s="37" t="e">
        <f>VLOOKUP($B98,食材マスタ!$A:$R,12,FALSE)</f>
        <v>#N/A</v>
      </c>
      <c r="AF98" s="37" t="e">
        <f>VLOOKUP($B98,食材マスタ!$A:$R,11,FALSE)</f>
        <v>#N/A</v>
      </c>
      <c r="AG98" s="37" t="e">
        <f>VLOOKUP($B98,食材マスタ!$A:$R,13,FALSE)</f>
        <v>#N/A</v>
      </c>
      <c r="AH98" s="37" t="e">
        <f>VLOOKUP($B98,食材マスタ!$A:$R,14,FALSE)</f>
        <v>#N/A</v>
      </c>
      <c r="AI98" s="37" t="e">
        <f>VLOOKUP($B98,食材マスタ!$A:$R,15,FALSE)</f>
        <v>#N/A</v>
      </c>
      <c r="AJ98" s="37" t="e">
        <f>VLOOKUP($B98,食材マスタ!$A:$R,16,FALSE)</f>
        <v>#N/A</v>
      </c>
      <c r="AK98" s="37" t="e">
        <f>VLOOKUP($B98,食材マスタ!$A:$R,17,FALSE)</f>
        <v>#N/A</v>
      </c>
      <c r="AL98" s="37" t="e">
        <f>VLOOKUP($B98,食材マスタ!$A:$R,18,FALSE)</f>
        <v>#N/A</v>
      </c>
    </row>
    <row r="99" spans="1:38" ht="14.25" customHeight="1" x14ac:dyDescent="0.3">
      <c r="A99" s="38"/>
      <c r="B99" s="39"/>
      <c r="C99" s="40"/>
      <c r="D99" s="41" t="str">
        <f t="shared" si="69"/>
        <v/>
      </c>
      <c r="E99" s="42" t="e">
        <f t="shared" si="70"/>
        <v>#N/A</v>
      </c>
      <c r="F99" s="43" t="str">
        <f t="shared" si="71"/>
        <v/>
      </c>
      <c r="G99" s="29" t="str">
        <f t="shared" si="72"/>
        <v/>
      </c>
      <c r="H99" s="44" t="str">
        <f t="shared" si="73"/>
        <v/>
      </c>
      <c r="I99" s="45" t="str">
        <f t="shared" si="74"/>
        <v/>
      </c>
      <c r="J99" s="46"/>
      <c r="K99" s="37" t="str">
        <f t="shared" si="89"/>
        <v/>
      </c>
      <c r="L99" s="42" t="e">
        <f t="shared" si="76"/>
        <v>#N/A</v>
      </c>
      <c r="M99" s="47" t="str">
        <f t="shared" si="77"/>
        <v/>
      </c>
      <c r="N99" s="42" t="str">
        <f t="shared" si="78"/>
        <v/>
      </c>
      <c r="O99" s="43" t="str">
        <f t="shared" si="79"/>
        <v/>
      </c>
      <c r="P99" s="45" t="str">
        <f t="shared" si="80"/>
        <v/>
      </c>
      <c r="Q99" s="43" t="str">
        <f t="shared" si="81"/>
        <v/>
      </c>
      <c r="R99" s="45" t="str">
        <f t="shared" si="82"/>
        <v/>
      </c>
      <c r="S99" s="43" t="str">
        <f t="shared" si="83"/>
        <v/>
      </c>
      <c r="T99" s="45" t="str">
        <f t="shared" si="84"/>
        <v/>
      </c>
      <c r="U99" s="43" t="str">
        <f t="shared" si="85"/>
        <v/>
      </c>
      <c r="V99" s="45" t="str">
        <f t="shared" si="86"/>
        <v/>
      </c>
      <c r="W99" s="43" t="str">
        <f t="shared" si="87"/>
        <v/>
      </c>
      <c r="X99" s="42" t="str">
        <f t="shared" si="88"/>
        <v/>
      </c>
      <c r="Y99" s="48"/>
      <c r="Z99" s="53"/>
      <c r="AC99" s="37" t="e">
        <f>VLOOKUP($B99,食材マスタ!$A:$R,4,FALSE)</f>
        <v>#N/A</v>
      </c>
      <c r="AD99" s="37" t="e">
        <f>VLOOKUP($B99,食材マスタ!$A:$R,5,FALSE)</f>
        <v>#N/A</v>
      </c>
      <c r="AE99" s="37" t="e">
        <f>VLOOKUP($B99,食材マスタ!$A:$R,12,FALSE)</f>
        <v>#N/A</v>
      </c>
      <c r="AF99" s="37" t="e">
        <f>VLOOKUP($B99,食材マスタ!$A:$R,11,FALSE)</f>
        <v>#N/A</v>
      </c>
      <c r="AG99" s="37" t="e">
        <f>VLOOKUP($B99,食材マスタ!$A:$R,13,FALSE)</f>
        <v>#N/A</v>
      </c>
      <c r="AH99" s="37" t="e">
        <f>VLOOKUP($B99,食材マスタ!$A:$R,14,FALSE)</f>
        <v>#N/A</v>
      </c>
      <c r="AI99" s="37" t="e">
        <f>VLOOKUP($B99,食材マスタ!$A:$R,15,FALSE)</f>
        <v>#N/A</v>
      </c>
      <c r="AJ99" s="37" t="e">
        <f>VLOOKUP($B99,食材マスタ!$A:$R,16,FALSE)</f>
        <v>#N/A</v>
      </c>
      <c r="AK99" s="37" t="e">
        <f>VLOOKUP($B99,食材マスタ!$A:$R,17,FALSE)</f>
        <v>#N/A</v>
      </c>
      <c r="AL99" s="37" t="e">
        <f>VLOOKUP($B99,食材マスタ!$A:$R,18,FALSE)</f>
        <v>#N/A</v>
      </c>
    </row>
    <row r="100" spans="1:38" ht="14.25" customHeight="1" x14ac:dyDescent="0.3">
      <c r="A100" s="38"/>
      <c r="B100" s="39"/>
      <c r="C100" s="40"/>
      <c r="D100" s="41" t="str">
        <f t="shared" si="69"/>
        <v/>
      </c>
      <c r="E100" s="42" t="e">
        <f t="shared" si="70"/>
        <v>#N/A</v>
      </c>
      <c r="F100" s="43" t="str">
        <f t="shared" si="71"/>
        <v/>
      </c>
      <c r="G100" s="29" t="str">
        <f t="shared" si="72"/>
        <v/>
      </c>
      <c r="H100" s="44" t="str">
        <f t="shared" si="73"/>
        <v/>
      </c>
      <c r="I100" s="45" t="str">
        <f t="shared" si="74"/>
        <v/>
      </c>
      <c r="J100" s="46"/>
      <c r="K100" s="37" t="str">
        <f t="shared" si="89"/>
        <v/>
      </c>
      <c r="L100" s="42" t="e">
        <f t="shared" si="76"/>
        <v>#N/A</v>
      </c>
      <c r="M100" s="47" t="str">
        <f t="shared" si="77"/>
        <v/>
      </c>
      <c r="N100" s="42" t="str">
        <f t="shared" si="78"/>
        <v/>
      </c>
      <c r="O100" s="43" t="str">
        <f t="shared" si="79"/>
        <v/>
      </c>
      <c r="P100" s="45" t="str">
        <f t="shared" si="80"/>
        <v/>
      </c>
      <c r="Q100" s="43" t="str">
        <f t="shared" si="81"/>
        <v/>
      </c>
      <c r="R100" s="45" t="str">
        <f t="shared" si="82"/>
        <v/>
      </c>
      <c r="S100" s="43" t="str">
        <f t="shared" si="83"/>
        <v/>
      </c>
      <c r="T100" s="45" t="str">
        <f t="shared" si="84"/>
        <v/>
      </c>
      <c r="U100" s="43" t="str">
        <f t="shared" si="85"/>
        <v/>
      </c>
      <c r="V100" s="45" t="str">
        <f t="shared" si="86"/>
        <v/>
      </c>
      <c r="W100" s="43" t="str">
        <f t="shared" si="87"/>
        <v/>
      </c>
      <c r="X100" s="42" t="str">
        <f t="shared" si="88"/>
        <v/>
      </c>
      <c r="Y100" s="48"/>
      <c r="Z100" s="53"/>
      <c r="AC100" s="37" t="e">
        <f>VLOOKUP($B100,食材マスタ!$A:$R,4,FALSE)</f>
        <v>#N/A</v>
      </c>
      <c r="AD100" s="37" t="e">
        <f>VLOOKUP($B100,食材マスタ!$A:$R,5,FALSE)</f>
        <v>#N/A</v>
      </c>
      <c r="AE100" s="37" t="e">
        <f>VLOOKUP($B100,食材マスタ!$A:$R,12,FALSE)</f>
        <v>#N/A</v>
      </c>
      <c r="AF100" s="37" t="e">
        <f>VLOOKUP($B100,食材マスタ!$A:$R,11,FALSE)</f>
        <v>#N/A</v>
      </c>
      <c r="AG100" s="37" t="e">
        <f>VLOOKUP($B100,食材マスタ!$A:$R,13,FALSE)</f>
        <v>#N/A</v>
      </c>
      <c r="AH100" s="37" t="e">
        <f>VLOOKUP($B100,食材マスタ!$A:$R,14,FALSE)</f>
        <v>#N/A</v>
      </c>
      <c r="AI100" s="37" t="e">
        <f>VLOOKUP($B100,食材マスタ!$A:$R,15,FALSE)</f>
        <v>#N/A</v>
      </c>
      <c r="AJ100" s="37" t="e">
        <f>VLOOKUP($B100,食材マスタ!$A:$R,16,FALSE)</f>
        <v>#N/A</v>
      </c>
      <c r="AK100" s="37" t="e">
        <f>VLOOKUP($B100,食材マスタ!$A:$R,17,FALSE)</f>
        <v>#N/A</v>
      </c>
      <c r="AL100" s="37" t="e">
        <f>VLOOKUP($B100,食材マスタ!$A:$R,18,FALSE)</f>
        <v>#N/A</v>
      </c>
    </row>
    <row r="101" spans="1:38" ht="14.25" customHeight="1" x14ac:dyDescent="0.3">
      <c r="A101" s="38"/>
      <c r="B101" s="39"/>
      <c r="C101" s="40"/>
      <c r="D101" s="41" t="str">
        <f t="shared" si="69"/>
        <v/>
      </c>
      <c r="E101" s="42" t="e">
        <f t="shared" si="70"/>
        <v>#N/A</v>
      </c>
      <c r="F101" s="43" t="str">
        <f t="shared" si="71"/>
        <v/>
      </c>
      <c r="G101" s="29" t="str">
        <f t="shared" si="72"/>
        <v/>
      </c>
      <c r="H101" s="44" t="str">
        <f t="shared" si="73"/>
        <v/>
      </c>
      <c r="I101" s="45" t="str">
        <f t="shared" si="74"/>
        <v/>
      </c>
      <c r="J101" s="46"/>
      <c r="K101" s="37" t="str">
        <f t="shared" si="89"/>
        <v/>
      </c>
      <c r="L101" s="42" t="e">
        <f t="shared" si="76"/>
        <v>#N/A</v>
      </c>
      <c r="M101" s="47" t="str">
        <f t="shared" si="77"/>
        <v/>
      </c>
      <c r="N101" s="42" t="str">
        <f t="shared" si="78"/>
        <v/>
      </c>
      <c r="O101" s="43" t="str">
        <f t="shared" si="79"/>
        <v/>
      </c>
      <c r="P101" s="45" t="str">
        <f t="shared" si="80"/>
        <v/>
      </c>
      <c r="Q101" s="43" t="str">
        <f t="shared" si="81"/>
        <v/>
      </c>
      <c r="R101" s="45" t="str">
        <f t="shared" si="82"/>
        <v/>
      </c>
      <c r="S101" s="43" t="str">
        <f>T101</f>
        <v/>
      </c>
      <c r="T101" s="45" t="str">
        <f t="shared" si="84"/>
        <v/>
      </c>
      <c r="U101" s="43" t="str">
        <f t="shared" si="85"/>
        <v/>
      </c>
      <c r="V101" s="45" t="str">
        <f t="shared" si="86"/>
        <v/>
      </c>
      <c r="W101" s="43" t="str">
        <f t="shared" si="87"/>
        <v/>
      </c>
      <c r="X101" s="42" t="str">
        <f t="shared" si="88"/>
        <v/>
      </c>
      <c r="Y101" s="48"/>
      <c r="Z101" s="53"/>
      <c r="AC101" s="37" t="e">
        <f>VLOOKUP($B101,食材マスタ!$A:$R,4,FALSE)</f>
        <v>#N/A</v>
      </c>
      <c r="AD101" s="37" t="e">
        <f>VLOOKUP($B101,食材マスタ!$A:$R,5,FALSE)</f>
        <v>#N/A</v>
      </c>
      <c r="AE101" s="37" t="e">
        <f>VLOOKUP($B101,食材マスタ!$A:$R,12,FALSE)</f>
        <v>#N/A</v>
      </c>
      <c r="AF101" s="37" t="e">
        <f>VLOOKUP($B101,食材マスタ!$A:$R,11,FALSE)</f>
        <v>#N/A</v>
      </c>
      <c r="AG101" s="37" t="e">
        <f>VLOOKUP($B101,食材マスタ!$A:$R,13,FALSE)</f>
        <v>#N/A</v>
      </c>
      <c r="AH101" s="37" t="e">
        <f>VLOOKUP($B101,食材マスタ!$A:$R,14,FALSE)</f>
        <v>#N/A</v>
      </c>
      <c r="AI101" s="37" t="e">
        <f>VLOOKUP($B101,食材マスタ!$A:$R,15,FALSE)</f>
        <v>#N/A</v>
      </c>
      <c r="AJ101" s="37" t="e">
        <f>VLOOKUP($B101,食材マスタ!$A:$R,16,FALSE)</f>
        <v>#N/A</v>
      </c>
      <c r="AK101" s="37" t="e">
        <f>VLOOKUP($B101,食材マスタ!$A:$R,17,FALSE)</f>
        <v>#N/A</v>
      </c>
      <c r="AL101" s="37" t="e">
        <f>VLOOKUP($B101,食材マスタ!$A:$R,18,FALSE)</f>
        <v>#N/A</v>
      </c>
    </row>
    <row r="102" spans="1:38" ht="14.25" customHeight="1" x14ac:dyDescent="0.3">
      <c r="A102" s="38"/>
      <c r="B102" s="39"/>
      <c r="C102" s="40"/>
      <c r="D102" s="41" t="str">
        <f t="shared" si="69"/>
        <v/>
      </c>
      <c r="E102" s="42" t="e">
        <f t="shared" si="70"/>
        <v>#N/A</v>
      </c>
      <c r="F102" s="43" t="str">
        <f t="shared" si="71"/>
        <v/>
      </c>
      <c r="G102" s="29" t="str">
        <f t="shared" si="72"/>
        <v/>
      </c>
      <c r="H102" s="44" t="str">
        <f t="shared" si="73"/>
        <v/>
      </c>
      <c r="I102" s="45" t="str">
        <f t="shared" si="74"/>
        <v/>
      </c>
      <c r="J102" s="46"/>
      <c r="K102" s="37" t="str">
        <f t="shared" si="89"/>
        <v/>
      </c>
      <c r="L102" s="42" t="e">
        <f t="shared" si="76"/>
        <v>#N/A</v>
      </c>
      <c r="M102" s="47" t="str">
        <f t="shared" si="77"/>
        <v/>
      </c>
      <c r="N102" s="42" t="str">
        <f t="shared" si="78"/>
        <v/>
      </c>
      <c r="O102" s="43" t="str">
        <f t="shared" si="79"/>
        <v/>
      </c>
      <c r="P102" s="45" t="str">
        <f t="shared" si="80"/>
        <v/>
      </c>
      <c r="Q102" s="43" t="str">
        <f t="shared" si="81"/>
        <v/>
      </c>
      <c r="R102" s="45" t="str">
        <f t="shared" si="82"/>
        <v/>
      </c>
      <c r="S102" s="43" t="str">
        <f t="shared" si="83"/>
        <v/>
      </c>
      <c r="T102" s="45" t="str">
        <f t="shared" si="84"/>
        <v/>
      </c>
      <c r="U102" s="43" t="str">
        <f t="shared" si="85"/>
        <v/>
      </c>
      <c r="V102" s="45" t="str">
        <f t="shared" si="86"/>
        <v/>
      </c>
      <c r="W102" s="43" t="str">
        <f t="shared" si="87"/>
        <v/>
      </c>
      <c r="X102" s="42" t="str">
        <f t="shared" si="88"/>
        <v/>
      </c>
      <c r="Y102" s="48"/>
      <c r="Z102" s="53"/>
      <c r="AC102" s="37" t="e">
        <f>VLOOKUP($B102,食材マスタ!$A:$R,4,FALSE)</f>
        <v>#N/A</v>
      </c>
      <c r="AD102" s="37" t="e">
        <f>VLOOKUP($B102,食材マスタ!$A:$R,5,FALSE)</f>
        <v>#N/A</v>
      </c>
      <c r="AE102" s="37" t="e">
        <f>VLOOKUP($B102,食材マスタ!$A:$R,12,FALSE)</f>
        <v>#N/A</v>
      </c>
      <c r="AF102" s="37" t="e">
        <f>VLOOKUP($B102,食材マスタ!$A:$R,11,FALSE)</f>
        <v>#N/A</v>
      </c>
      <c r="AG102" s="37" t="e">
        <f>VLOOKUP($B102,食材マスタ!$A:$R,13,FALSE)</f>
        <v>#N/A</v>
      </c>
      <c r="AH102" s="37" t="e">
        <f>VLOOKUP($B102,食材マスタ!$A:$R,14,FALSE)</f>
        <v>#N/A</v>
      </c>
      <c r="AI102" s="37" t="e">
        <f>VLOOKUP($B102,食材マスタ!$A:$R,15,FALSE)</f>
        <v>#N/A</v>
      </c>
      <c r="AJ102" s="37" t="e">
        <f>VLOOKUP($B102,食材マスタ!$A:$R,16,FALSE)</f>
        <v>#N/A</v>
      </c>
      <c r="AK102" s="37" t="e">
        <f>VLOOKUP($B102,食材マスタ!$A:$R,17,FALSE)</f>
        <v>#N/A</v>
      </c>
      <c r="AL102" s="37" t="e">
        <f>VLOOKUP($B102,食材マスタ!$A:$R,18,FALSE)</f>
        <v>#N/A</v>
      </c>
    </row>
    <row r="103" spans="1:38" ht="14.25" customHeight="1" x14ac:dyDescent="0.3">
      <c r="A103" s="38"/>
      <c r="B103" s="39"/>
      <c r="C103" s="40"/>
      <c r="D103" s="41" t="str">
        <f t="shared" si="69"/>
        <v/>
      </c>
      <c r="E103" s="42" t="e">
        <f t="shared" si="70"/>
        <v>#N/A</v>
      </c>
      <c r="F103" s="43" t="str">
        <f t="shared" si="71"/>
        <v/>
      </c>
      <c r="G103" s="29" t="str">
        <f t="shared" si="72"/>
        <v/>
      </c>
      <c r="H103" s="44" t="str">
        <f t="shared" si="73"/>
        <v/>
      </c>
      <c r="I103" s="45" t="str">
        <f t="shared" si="74"/>
        <v/>
      </c>
      <c r="J103" s="46"/>
      <c r="K103" s="37" t="str">
        <f t="shared" si="89"/>
        <v/>
      </c>
      <c r="L103" s="42" t="e">
        <f t="shared" si="76"/>
        <v>#N/A</v>
      </c>
      <c r="M103" s="47" t="str">
        <f t="shared" si="77"/>
        <v/>
      </c>
      <c r="N103" s="42" t="str">
        <f t="shared" si="78"/>
        <v/>
      </c>
      <c r="O103" s="43" t="str">
        <f t="shared" si="79"/>
        <v/>
      </c>
      <c r="P103" s="45" t="str">
        <f t="shared" si="80"/>
        <v/>
      </c>
      <c r="Q103" s="43" t="str">
        <f t="shared" si="81"/>
        <v/>
      </c>
      <c r="R103" s="45" t="str">
        <f t="shared" si="82"/>
        <v/>
      </c>
      <c r="S103" s="43" t="str">
        <f t="shared" si="83"/>
        <v/>
      </c>
      <c r="T103" s="45" t="str">
        <f t="shared" si="84"/>
        <v/>
      </c>
      <c r="U103" s="43" t="str">
        <f t="shared" si="85"/>
        <v/>
      </c>
      <c r="V103" s="45" t="str">
        <f t="shared" si="86"/>
        <v/>
      </c>
      <c r="W103" s="43" t="str">
        <f t="shared" si="87"/>
        <v/>
      </c>
      <c r="X103" s="42" t="str">
        <f t="shared" si="88"/>
        <v/>
      </c>
      <c r="Y103" s="48"/>
      <c r="Z103" s="53"/>
      <c r="AC103" s="37" t="e">
        <f>VLOOKUP($B103,食材マスタ!$A:$R,4,FALSE)</f>
        <v>#N/A</v>
      </c>
      <c r="AD103" s="37" t="e">
        <f>VLOOKUP($B103,食材マスタ!$A:$R,5,FALSE)</f>
        <v>#N/A</v>
      </c>
      <c r="AE103" s="37" t="e">
        <f>VLOOKUP($B103,食材マスタ!$A:$R,12,FALSE)</f>
        <v>#N/A</v>
      </c>
      <c r="AF103" s="37" t="e">
        <f>VLOOKUP($B103,食材マスタ!$A:$R,11,FALSE)</f>
        <v>#N/A</v>
      </c>
      <c r="AG103" s="37" t="e">
        <f>VLOOKUP($B103,食材マスタ!$A:$R,13,FALSE)</f>
        <v>#N/A</v>
      </c>
      <c r="AH103" s="37" t="e">
        <f>VLOOKUP($B103,食材マスタ!$A:$R,14,FALSE)</f>
        <v>#N/A</v>
      </c>
      <c r="AI103" s="37" t="e">
        <f>VLOOKUP($B103,食材マスタ!$A:$R,15,FALSE)</f>
        <v>#N/A</v>
      </c>
      <c r="AJ103" s="37" t="e">
        <f>VLOOKUP($B103,食材マスタ!$A:$R,16,FALSE)</f>
        <v>#N/A</v>
      </c>
      <c r="AK103" s="37" t="e">
        <f>VLOOKUP($B103,食材マスタ!$A:$R,17,FALSE)</f>
        <v>#N/A</v>
      </c>
      <c r="AL103" s="37" t="e">
        <f>VLOOKUP($B103,食材マスタ!$A:$R,18,FALSE)</f>
        <v>#N/A</v>
      </c>
    </row>
    <row r="104" spans="1:38" ht="14.25" customHeight="1" x14ac:dyDescent="0.3">
      <c r="A104" s="38"/>
      <c r="B104" s="39"/>
      <c r="C104" s="40"/>
      <c r="D104" s="41" t="str">
        <f t="shared" si="69"/>
        <v/>
      </c>
      <c r="E104" s="42" t="e">
        <f t="shared" si="70"/>
        <v>#N/A</v>
      </c>
      <c r="F104" s="43" t="str">
        <f t="shared" si="71"/>
        <v/>
      </c>
      <c r="G104" s="29" t="str">
        <f t="shared" si="72"/>
        <v/>
      </c>
      <c r="H104" s="44" t="str">
        <f t="shared" si="73"/>
        <v/>
      </c>
      <c r="I104" s="45" t="str">
        <f t="shared" si="74"/>
        <v/>
      </c>
      <c r="J104" s="46"/>
      <c r="K104" s="37" t="str">
        <f t="shared" si="89"/>
        <v/>
      </c>
      <c r="L104" s="42" t="e">
        <f t="shared" si="76"/>
        <v>#N/A</v>
      </c>
      <c r="M104" s="47" t="str">
        <f t="shared" si="77"/>
        <v/>
      </c>
      <c r="N104" s="42" t="str">
        <f t="shared" si="78"/>
        <v/>
      </c>
      <c r="O104" s="43" t="str">
        <f t="shared" si="79"/>
        <v/>
      </c>
      <c r="P104" s="45" t="str">
        <f t="shared" si="80"/>
        <v/>
      </c>
      <c r="Q104" s="43" t="str">
        <f t="shared" si="81"/>
        <v/>
      </c>
      <c r="R104" s="45" t="str">
        <f t="shared" si="82"/>
        <v/>
      </c>
      <c r="S104" s="43" t="str">
        <f t="shared" si="83"/>
        <v/>
      </c>
      <c r="T104" s="45" t="str">
        <f t="shared" si="84"/>
        <v/>
      </c>
      <c r="U104" s="43" t="str">
        <f t="shared" si="85"/>
        <v/>
      </c>
      <c r="V104" s="45" t="str">
        <f t="shared" si="86"/>
        <v/>
      </c>
      <c r="W104" s="43" t="str">
        <f t="shared" si="87"/>
        <v/>
      </c>
      <c r="X104" s="42" t="str">
        <f t="shared" si="88"/>
        <v/>
      </c>
      <c r="Y104" s="48"/>
      <c r="Z104" s="51"/>
      <c r="AC104" s="37" t="e">
        <f>VLOOKUP($B104,食材マスタ!$A:$R,4,FALSE)</f>
        <v>#N/A</v>
      </c>
      <c r="AD104" s="37" t="e">
        <f>VLOOKUP($B104,食材マスタ!$A:$R,5,FALSE)</f>
        <v>#N/A</v>
      </c>
      <c r="AE104" s="37" t="e">
        <f>VLOOKUP($B104,食材マスタ!$A:$R,12,FALSE)</f>
        <v>#N/A</v>
      </c>
      <c r="AF104" s="37" t="e">
        <f>VLOOKUP($B104,食材マスタ!$A:$R,11,FALSE)</f>
        <v>#N/A</v>
      </c>
      <c r="AG104" s="37" t="e">
        <f>VLOOKUP($B104,食材マスタ!$A:$R,13,FALSE)</f>
        <v>#N/A</v>
      </c>
      <c r="AH104" s="37" t="e">
        <f>VLOOKUP($B104,食材マスタ!$A:$R,14,FALSE)</f>
        <v>#N/A</v>
      </c>
      <c r="AI104" s="37" t="e">
        <f>VLOOKUP($B104,食材マスタ!$A:$R,15,FALSE)</f>
        <v>#N/A</v>
      </c>
      <c r="AJ104" s="37" t="e">
        <f>VLOOKUP($B104,食材マスタ!$A:$R,16,FALSE)</f>
        <v>#N/A</v>
      </c>
      <c r="AK104" s="37" t="e">
        <f>VLOOKUP($B104,食材マスタ!$A:$R,17,FALSE)</f>
        <v>#N/A</v>
      </c>
      <c r="AL104" s="37" t="e">
        <f>VLOOKUP($B104,食材マスタ!$A:$R,18,FALSE)</f>
        <v>#N/A</v>
      </c>
    </row>
    <row r="105" spans="1:38" ht="14.25" customHeight="1" x14ac:dyDescent="0.3">
      <c r="A105" s="54"/>
      <c r="B105" s="39"/>
      <c r="C105" s="40"/>
      <c r="D105" s="41" t="str">
        <f t="shared" si="69"/>
        <v/>
      </c>
      <c r="E105" s="42" t="e">
        <f t="shared" si="70"/>
        <v>#N/A</v>
      </c>
      <c r="F105" s="43" t="str">
        <f t="shared" si="71"/>
        <v/>
      </c>
      <c r="G105" s="29" t="str">
        <f t="shared" si="72"/>
        <v/>
      </c>
      <c r="H105" s="44" t="str">
        <f t="shared" si="73"/>
        <v/>
      </c>
      <c r="I105" s="45" t="str">
        <f t="shared" si="74"/>
        <v/>
      </c>
      <c r="J105" s="46"/>
      <c r="K105" s="37" t="str">
        <f t="shared" si="89"/>
        <v/>
      </c>
      <c r="L105" s="42" t="e">
        <f t="shared" si="76"/>
        <v>#N/A</v>
      </c>
      <c r="M105" s="47" t="str">
        <f t="shared" si="77"/>
        <v/>
      </c>
      <c r="N105" s="42" t="str">
        <f t="shared" si="78"/>
        <v/>
      </c>
      <c r="O105" s="43" t="str">
        <f t="shared" si="79"/>
        <v/>
      </c>
      <c r="P105" s="45" t="str">
        <f t="shared" si="80"/>
        <v/>
      </c>
      <c r="Q105" s="43" t="str">
        <f t="shared" si="81"/>
        <v/>
      </c>
      <c r="R105" s="45" t="str">
        <f t="shared" si="82"/>
        <v/>
      </c>
      <c r="S105" s="43" t="str">
        <f t="shared" si="83"/>
        <v/>
      </c>
      <c r="T105" s="45" t="str">
        <f t="shared" si="84"/>
        <v/>
      </c>
      <c r="U105" s="43" t="str">
        <f t="shared" si="85"/>
        <v/>
      </c>
      <c r="V105" s="45" t="str">
        <f t="shared" si="86"/>
        <v/>
      </c>
      <c r="W105" s="43" t="str">
        <f t="shared" si="87"/>
        <v/>
      </c>
      <c r="X105" s="42" t="str">
        <f t="shared" si="88"/>
        <v/>
      </c>
      <c r="Y105" s="48"/>
      <c r="Z105" s="51"/>
      <c r="AC105" s="37" t="e">
        <f>VLOOKUP($B105,食材マスタ!$A:$R,4,FALSE)</f>
        <v>#N/A</v>
      </c>
      <c r="AD105" s="37" t="e">
        <f>VLOOKUP($B105,食材マスタ!$A:$R,5,FALSE)</f>
        <v>#N/A</v>
      </c>
      <c r="AE105" s="37" t="e">
        <f>VLOOKUP($B105,食材マスタ!$A:$R,12,FALSE)</f>
        <v>#N/A</v>
      </c>
      <c r="AF105" s="37" t="e">
        <f>VLOOKUP($B105,食材マスタ!$A:$R,11,FALSE)</f>
        <v>#N/A</v>
      </c>
      <c r="AG105" s="37" t="e">
        <f>VLOOKUP($B105,食材マスタ!$A:$R,13,FALSE)</f>
        <v>#N/A</v>
      </c>
      <c r="AH105" s="37" t="e">
        <f>VLOOKUP($B105,食材マスタ!$A:$R,14,FALSE)</f>
        <v>#N/A</v>
      </c>
      <c r="AI105" s="37" t="e">
        <f>VLOOKUP($B105,食材マスタ!$A:$R,15,FALSE)</f>
        <v>#N/A</v>
      </c>
      <c r="AJ105" s="37" t="e">
        <f>VLOOKUP($B105,食材マスタ!$A:$R,16,FALSE)</f>
        <v>#N/A</v>
      </c>
      <c r="AK105" s="37" t="e">
        <f>VLOOKUP($B105,食材マスタ!$A:$R,17,FALSE)</f>
        <v>#N/A</v>
      </c>
      <c r="AL105" s="37" t="e">
        <f>VLOOKUP($B105,食材マスタ!$A:$R,18,FALSE)</f>
        <v>#N/A</v>
      </c>
    </row>
    <row r="106" spans="1:38" ht="14.25" customHeight="1" x14ac:dyDescent="0.3">
      <c r="A106" s="54"/>
      <c r="B106" s="39"/>
      <c r="C106" s="40"/>
      <c r="D106" s="41" t="str">
        <f t="shared" si="69"/>
        <v/>
      </c>
      <c r="E106" s="42" t="e">
        <f t="shared" si="70"/>
        <v>#N/A</v>
      </c>
      <c r="F106" s="43" t="str">
        <f t="shared" si="71"/>
        <v/>
      </c>
      <c r="G106" s="29" t="str">
        <f t="shared" si="72"/>
        <v/>
      </c>
      <c r="H106" s="44" t="str">
        <f t="shared" si="73"/>
        <v/>
      </c>
      <c r="I106" s="45" t="str">
        <f t="shared" si="74"/>
        <v/>
      </c>
      <c r="J106" s="46"/>
      <c r="K106" s="37" t="str">
        <f>IF(B106="","",L106)</f>
        <v/>
      </c>
      <c r="L106" s="42" t="e">
        <f t="shared" si="76"/>
        <v>#N/A</v>
      </c>
      <c r="M106" s="47" t="str">
        <f t="shared" si="77"/>
        <v/>
      </c>
      <c r="N106" s="42" t="str">
        <f t="shared" si="78"/>
        <v/>
      </c>
      <c r="O106" s="43" t="str">
        <f t="shared" si="79"/>
        <v/>
      </c>
      <c r="P106" s="45" t="str">
        <f t="shared" si="80"/>
        <v/>
      </c>
      <c r="Q106" s="43" t="str">
        <f t="shared" si="81"/>
        <v/>
      </c>
      <c r="R106" s="45" t="str">
        <f t="shared" si="82"/>
        <v/>
      </c>
      <c r="S106" s="43" t="str">
        <f t="shared" si="83"/>
        <v/>
      </c>
      <c r="T106" s="45" t="str">
        <f t="shared" si="84"/>
        <v/>
      </c>
      <c r="U106" s="43" t="str">
        <f t="shared" si="85"/>
        <v/>
      </c>
      <c r="V106" s="45" t="str">
        <f t="shared" si="86"/>
        <v/>
      </c>
      <c r="W106" s="43" t="str">
        <f t="shared" si="87"/>
        <v/>
      </c>
      <c r="X106" s="42" t="str">
        <f t="shared" si="88"/>
        <v/>
      </c>
      <c r="Y106" s="48"/>
      <c r="Z106" s="51"/>
      <c r="AC106" s="37" t="e">
        <f>VLOOKUP($B106,食材マスタ!$A:$R,4,FALSE)</f>
        <v>#N/A</v>
      </c>
      <c r="AD106" s="37" t="e">
        <f>VLOOKUP($B106,食材マスタ!$A:$R,5,FALSE)</f>
        <v>#N/A</v>
      </c>
      <c r="AE106" s="37" t="e">
        <f>VLOOKUP($B106,食材マスタ!$A:$R,12,FALSE)</f>
        <v>#N/A</v>
      </c>
      <c r="AF106" s="37" t="e">
        <f>VLOOKUP($B106,食材マスタ!$A:$R,11,FALSE)</f>
        <v>#N/A</v>
      </c>
      <c r="AG106" s="37" t="e">
        <f>VLOOKUP($B106,食材マスタ!$A:$R,13,FALSE)</f>
        <v>#N/A</v>
      </c>
      <c r="AH106" s="37" t="e">
        <f>VLOOKUP($B106,食材マスタ!$A:$R,14,FALSE)</f>
        <v>#N/A</v>
      </c>
      <c r="AI106" s="37" t="e">
        <f>VLOOKUP($B106,食材マスタ!$A:$R,15,FALSE)</f>
        <v>#N/A</v>
      </c>
      <c r="AJ106" s="37" t="e">
        <f>VLOOKUP($B106,食材マスタ!$A:$R,16,FALSE)</f>
        <v>#N/A</v>
      </c>
      <c r="AK106" s="37" t="e">
        <f>VLOOKUP($B106,食材マスタ!$A:$R,17,FALSE)</f>
        <v>#N/A</v>
      </c>
      <c r="AL106" s="37" t="e">
        <f>VLOOKUP($B106,食材マスタ!$A:$R,18,FALSE)</f>
        <v>#N/A</v>
      </c>
    </row>
    <row r="107" spans="1:38" ht="14.25" customHeight="1" x14ac:dyDescent="0.3">
      <c r="A107" s="54"/>
      <c r="B107" s="39"/>
      <c r="C107" s="40"/>
      <c r="D107" s="41" t="str">
        <f t="shared" si="69"/>
        <v/>
      </c>
      <c r="E107" s="42" t="e">
        <f t="shared" si="70"/>
        <v>#N/A</v>
      </c>
      <c r="F107" s="43" t="str">
        <f t="shared" si="71"/>
        <v/>
      </c>
      <c r="G107" s="29" t="str">
        <f t="shared" si="72"/>
        <v/>
      </c>
      <c r="H107" s="44" t="str">
        <f t="shared" si="73"/>
        <v/>
      </c>
      <c r="I107" s="45" t="str">
        <f t="shared" si="74"/>
        <v/>
      </c>
      <c r="J107" s="46"/>
      <c r="K107" s="37" t="str">
        <f>IF(B107="","",L107)</f>
        <v/>
      </c>
      <c r="L107" s="42" t="e">
        <f t="shared" si="76"/>
        <v>#N/A</v>
      </c>
      <c r="M107" s="47" t="str">
        <f t="shared" si="77"/>
        <v/>
      </c>
      <c r="N107" s="42" t="str">
        <f t="shared" si="78"/>
        <v/>
      </c>
      <c r="O107" s="43" t="str">
        <f t="shared" si="79"/>
        <v/>
      </c>
      <c r="P107" s="45" t="str">
        <f t="shared" si="80"/>
        <v/>
      </c>
      <c r="Q107" s="43" t="str">
        <f t="shared" si="81"/>
        <v/>
      </c>
      <c r="R107" s="45" t="str">
        <f t="shared" si="82"/>
        <v/>
      </c>
      <c r="S107" s="43" t="str">
        <f t="shared" si="83"/>
        <v/>
      </c>
      <c r="T107" s="45" t="str">
        <f t="shared" si="84"/>
        <v/>
      </c>
      <c r="U107" s="43" t="str">
        <f t="shared" si="85"/>
        <v/>
      </c>
      <c r="V107" s="45" t="str">
        <f t="shared" si="86"/>
        <v/>
      </c>
      <c r="W107" s="43" t="str">
        <f t="shared" si="87"/>
        <v/>
      </c>
      <c r="X107" s="42" t="str">
        <f t="shared" si="88"/>
        <v/>
      </c>
      <c r="Y107" s="48"/>
      <c r="Z107" s="55"/>
      <c r="AC107" s="37" t="e">
        <f>VLOOKUP($B107,食材マスタ!$A:$R,4,FALSE)</f>
        <v>#N/A</v>
      </c>
      <c r="AD107" s="37" t="e">
        <f>VLOOKUP($B107,食材マスタ!$A:$R,5,FALSE)</f>
        <v>#N/A</v>
      </c>
      <c r="AE107" s="37" t="e">
        <f>VLOOKUP($B107,食材マスタ!$A:$R,12,FALSE)</f>
        <v>#N/A</v>
      </c>
      <c r="AF107" s="37" t="e">
        <f>VLOOKUP($B107,食材マスタ!$A:$R,11,FALSE)</f>
        <v>#N/A</v>
      </c>
      <c r="AG107" s="37" t="e">
        <f>VLOOKUP($B107,食材マスタ!$A:$R,13,FALSE)</f>
        <v>#N/A</v>
      </c>
      <c r="AH107" s="37" t="e">
        <f>VLOOKUP($B107,食材マスタ!$A:$R,14,FALSE)</f>
        <v>#N/A</v>
      </c>
      <c r="AI107" s="37" t="e">
        <f>VLOOKUP($B107,食材マスタ!$A:$R,15,FALSE)</f>
        <v>#N/A</v>
      </c>
      <c r="AJ107" s="37" t="e">
        <f>VLOOKUP($B107,食材マスタ!$A:$R,16,FALSE)</f>
        <v>#N/A</v>
      </c>
      <c r="AK107" s="37" t="e">
        <f>VLOOKUP($B107,食材マスタ!$A:$R,17,FALSE)</f>
        <v>#N/A</v>
      </c>
      <c r="AL107" s="37" t="e">
        <f>VLOOKUP($B107,食材マスタ!$A:$R,18,FALSE)</f>
        <v>#N/A</v>
      </c>
    </row>
    <row r="108" spans="1:38" ht="14.25" customHeight="1" x14ac:dyDescent="0.3">
      <c r="A108" s="38"/>
      <c r="B108" s="39"/>
      <c r="C108" s="40"/>
      <c r="D108" s="41" t="str">
        <f t="shared" si="69"/>
        <v/>
      </c>
      <c r="E108" s="42" t="e">
        <f t="shared" si="70"/>
        <v>#N/A</v>
      </c>
      <c r="F108" s="43" t="str">
        <f t="shared" si="71"/>
        <v/>
      </c>
      <c r="G108" s="29" t="str">
        <f t="shared" si="72"/>
        <v/>
      </c>
      <c r="H108" s="44" t="str">
        <f t="shared" si="73"/>
        <v/>
      </c>
      <c r="I108" s="45" t="str">
        <f t="shared" si="74"/>
        <v/>
      </c>
      <c r="J108" s="46"/>
      <c r="K108" s="37" t="str">
        <f>IF(B108="","",L108)</f>
        <v/>
      </c>
      <c r="L108" s="42" t="e">
        <f t="shared" si="76"/>
        <v>#N/A</v>
      </c>
      <c r="M108" s="47" t="str">
        <f t="shared" si="77"/>
        <v/>
      </c>
      <c r="N108" s="42" t="str">
        <f t="shared" si="78"/>
        <v/>
      </c>
      <c r="O108" s="43" t="str">
        <f t="shared" si="79"/>
        <v/>
      </c>
      <c r="P108" s="45" t="str">
        <f t="shared" si="80"/>
        <v/>
      </c>
      <c r="Q108" s="43" t="str">
        <f t="shared" si="81"/>
        <v/>
      </c>
      <c r="R108" s="45" t="str">
        <f t="shared" si="82"/>
        <v/>
      </c>
      <c r="S108" s="43" t="str">
        <f t="shared" si="83"/>
        <v/>
      </c>
      <c r="T108" s="45" t="str">
        <f t="shared" si="84"/>
        <v/>
      </c>
      <c r="U108" s="43" t="str">
        <f t="shared" si="85"/>
        <v/>
      </c>
      <c r="V108" s="45" t="str">
        <f t="shared" si="86"/>
        <v/>
      </c>
      <c r="W108" s="43" t="str">
        <f t="shared" si="87"/>
        <v/>
      </c>
      <c r="X108" s="42" t="str">
        <f t="shared" si="88"/>
        <v/>
      </c>
      <c r="Y108" s="56"/>
      <c r="Z108" s="57"/>
      <c r="AC108" s="37" t="e">
        <f>VLOOKUP($B108,食材マスタ!$A:$R,4,FALSE)</f>
        <v>#N/A</v>
      </c>
      <c r="AD108" s="37" t="e">
        <f>VLOOKUP($B108,食材マスタ!$A:$R,5,FALSE)</f>
        <v>#N/A</v>
      </c>
      <c r="AE108" s="37" t="e">
        <f>VLOOKUP($B108,食材マスタ!$A:$R,12,FALSE)</f>
        <v>#N/A</v>
      </c>
      <c r="AF108" s="37" t="e">
        <f>VLOOKUP($B108,食材マスタ!$A:$R,11,FALSE)</f>
        <v>#N/A</v>
      </c>
      <c r="AG108" s="37" t="e">
        <f>VLOOKUP($B108,食材マスタ!$A:$R,13,FALSE)</f>
        <v>#N/A</v>
      </c>
      <c r="AH108" s="37" t="e">
        <f>VLOOKUP($B108,食材マスタ!$A:$R,14,FALSE)</f>
        <v>#N/A</v>
      </c>
      <c r="AI108" s="37" t="e">
        <f>VLOOKUP($B108,食材マスタ!$A:$R,15,FALSE)</f>
        <v>#N/A</v>
      </c>
      <c r="AJ108" s="37" t="e">
        <f>VLOOKUP($B108,食材マスタ!$A:$R,16,FALSE)</f>
        <v>#N/A</v>
      </c>
      <c r="AK108" s="37" t="e">
        <f>VLOOKUP($B108,食材マスタ!$A:$R,17,FALSE)</f>
        <v>#N/A</v>
      </c>
      <c r="AL108" s="37" t="e">
        <f>VLOOKUP($B108,食材マスタ!$A:$R,18,FALSE)</f>
        <v>#N/A</v>
      </c>
    </row>
    <row r="109" spans="1:38" ht="14.25" customHeight="1" x14ac:dyDescent="0.3">
      <c r="A109" s="38"/>
      <c r="B109" s="39"/>
      <c r="C109" s="40"/>
      <c r="D109" s="41" t="str">
        <f t="shared" si="69"/>
        <v/>
      </c>
      <c r="E109" s="42" t="e">
        <f t="shared" si="70"/>
        <v>#N/A</v>
      </c>
      <c r="F109" s="43" t="str">
        <f t="shared" si="71"/>
        <v/>
      </c>
      <c r="G109" s="29" t="str">
        <f t="shared" si="72"/>
        <v/>
      </c>
      <c r="H109" s="44" t="str">
        <f t="shared" si="73"/>
        <v/>
      </c>
      <c r="I109" s="45" t="str">
        <f t="shared" si="74"/>
        <v/>
      </c>
      <c r="J109" s="46"/>
      <c r="K109" s="37" t="str">
        <f t="shared" ref="K109:K117" si="90">IF(B109="","",L109)</f>
        <v/>
      </c>
      <c r="L109" s="42" t="e">
        <f t="shared" si="76"/>
        <v>#N/A</v>
      </c>
      <c r="M109" s="47" t="str">
        <f t="shared" si="77"/>
        <v/>
      </c>
      <c r="N109" s="42" t="str">
        <f t="shared" si="78"/>
        <v/>
      </c>
      <c r="O109" s="43" t="str">
        <f t="shared" si="79"/>
        <v/>
      </c>
      <c r="P109" s="45" t="str">
        <f t="shared" si="80"/>
        <v/>
      </c>
      <c r="Q109" s="43" t="str">
        <f t="shared" si="81"/>
        <v/>
      </c>
      <c r="R109" s="45" t="str">
        <f t="shared" si="82"/>
        <v/>
      </c>
      <c r="S109" s="43" t="str">
        <f t="shared" si="83"/>
        <v/>
      </c>
      <c r="T109" s="45" t="str">
        <f t="shared" si="84"/>
        <v/>
      </c>
      <c r="U109" s="43" t="str">
        <f t="shared" si="85"/>
        <v/>
      </c>
      <c r="V109" s="45" t="str">
        <f t="shared" si="86"/>
        <v/>
      </c>
      <c r="W109" s="43" t="str">
        <f t="shared" si="87"/>
        <v/>
      </c>
      <c r="X109" s="42" t="str">
        <f t="shared" si="88"/>
        <v/>
      </c>
      <c r="Y109" s="56"/>
      <c r="Z109" s="57"/>
      <c r="AC109" s="37" t="e">
        <f>VLOOKUP($B109,食材マスタ!$A:$R,4,FALSE)</f>
        <v>#N/A</v>
      </c>
      <c r="AD109" s="37" t="e">
        <f>VLOOKUP($B109,食材マスタ!$A:$R,5,FALSE)</f>
        <v>#N/A</v>
      </c>
      <c r="AE109" s="37" t="e">
        <f>VLOOKUP($B109,食材マスタ!$A:$R,12,FALSE)</f>
        <v>#N/A</v>
      </c>
      <c r="AF109" s="37" t="e">
        <f>VLOOKUP($B109,食材マスタ!$A:$R,11,FALSE)</f>
        <v>#N/A</v>
      </c>
      <c r="AG109" s="37" t="e">
        <f>VLOOKUP($B109,食材マスタ!$A:$R,13,FALSE)</f>
        <v>#N/A</v>
      </c>
      <c r="AH109" s="37" t="e">
        <f>VLOOKUP($B109,食材マスタ!$A:$R,14,FALSE)</f>
        <v>#N/A</v>
      </c>
      <c r="AI109" s="37" t="e">
        <f>VLOOKUP($B109,食材マスタ!$A:$R,15,FALSE)</f>
        <v>#N/A</v>
      </c>
      <c r="AJ109" s="37" t="e">
        <f>VLOOKUP($B109,食材マスタ!$A:$R,16,FALSE)</f>
        <v>#N/A</v>
      </c>
      <c r="AK109" s="37" t="e">
        <f>VLOOKUP($B109,食材マスタ!$A:$R,17,FALSE)</f>
        <v>#N/A</v>
      </c>
      <c r="AL109" s="37" t="e">
        <f>VLOOKUP($B109,食材マスタ!$A:$R,18,FALSE)</f>
        <v>#N/A</v>
      </c>
    </row>
    <row r="110" spans="1:38" ht="14.25" customHeight="1" x14ac:dyDescent="0.3">
      <c r="A110" s="38"/>
      <c r="B110" s="39"/>
      <c r="C110" s="40"/>
      <c r="D110" s="41" t="str">
        <f t="shared" si="69"/>
        <v/>
      </c>
      <c r="E110" s="42" t="e">
        <f t="shared" si="70"/>
        <v>#N/A</v>
      </c>
      <c r="F110" s="43" t="str">
        <f t="shared" si="71"/>
        <v/>
      </c>
      <c r="G110" s="29" t="str">
        <f t="shared" si="72"/>
        <v/>
      </c>
      <c r="H110" s="44" t="str">
        <f t="shared" si="73"/>
        <v/>
      </c>
      <c r="I110" s="45" t="str">
        <f t="shared" si="74"/>
        <v/>
      </c>
      <c r="J110" s="46"/>
      <c r="K110" s="37" t="str">
        <f t="shared" si="90"/>
        <v/>
      </c>
      <c r="L110" s="42" t="e">
        <f t="shared" si="76"/>
        <v>#N/A</v>
      </c>
      <c r="M110" s="47" t="str">
        <f t="shared" si="77"/>
        <v/>
      </c>
      <c r="N110" s="42" t="str">
        <f t="shared" si="78"/>
        <v/>
      </c>
      <c r="O110" s="43" t="str">
        <f t="shared" si="79"/>
        <v/>
      </c>
      <c r="P110" s="45" t="str">
        <f t="shared" si="80"/>
        <v/>
      </c>
      <c r="Q110" s="43" t="str">
        <f t="shared" si="81"/>
        <v/>
      </c>
      <c r="R110" s="45" t="str">
        <f t="shared" si="82"/>
        <v/>
      </c>
      <c r="S110" s="43" t="str">
        <f t="shared" si="83"/>
        <v/>
      </c>
      <c r="T110" s="45" t="str">
        <f t="shared" si="84"/>
        <v/>
      </c>
      <c r="U110" s="43" t="str">
        <f t="shared" si="85"/>
        <v/>
      </c>
      <c r="V110" s="45" t="str">
        <f t="shared" si="86"/>
        <v/>
      </c>
      <c r="W110" s="43" t="str">
        <f t="shared" si="87"/>
        <v/>
      </c>
      <c r="X110" s="42" t="str">
        <f t="shared" si="88"/>
        <v/>
      </c>
      <c r="Y110" s="56"/>
      <c r="Z110" s="57"/>
      <c r="AC110" s="37" t="e">
        <f>VLOOKUP($B110,食材マスタ!$A:$R,4,FALSE)</f>
        <v>#N/A</v>
      </c>
      <c r="AD110" s="37" t="e">
        <f>VLOOKUP($B110,食材マスタ!$A:$R,5,FALSE)</f>
        <v>#N/A</v>
      </c>
      <c r="AE110" s="37" t="e">
        <f>VLOOKUP($B110,食材マスタ!$A:$R,12,FALSE)</f>
        <v>#N/A</v>
      </c>
      <c r="AF110" s="37" t="e">
        <f>VLOOKUP($B110,食材マスタ!$A:$R,11,FALSE)</f>
        <v>#N/A</v>
      </c>
      <c r="AG110" s="37" t="e">
        <f>VLOOKUP($B110,食材マスタ!$A:$R,13,FALSE)</f>
        <v>#N/A</v>
      </c>
      <c r="AH110" s="37" t="e">
        <f>VLOOKUP($B110,食材マスタ!$A:$R,14,FALSE)</f>
        <v>#N/A</v>
      </c>
      <c r="AI110" s="37" t="e">
        <f>VLOOKUP($B110,食材マスタ!$A:$R,15,FALSE)</f>
        <v>#N/A</v>
      </c>
      <c r="AJ110" s="37" t="e">
        <f>VLOOKUP($B110,食材マスタ!$A:$R,16,FALSE)</f>
        <v>#N/A</v>
      </c>
      <c r="AK110" s="37" t="e">
        <f>VLOOKUP($B110,食材マスタ!$A:$R,17,FALSE)</f>
        <v>#N/A</v>
      </c>
      <c r="AL110" s="37" t="e">
        <f>VLOOKUP($B110,食材マスタ!$A:$R,18,FALSE)</f>
        <v>#N/A</v>
      </c>
    </row>
    <row r="111" spans="1:38" ht="14.25" customHeight="1" x14ac:dyDescent="0.3">
      <c r="A111" s="38"/>
      <c r="B111" s="39"/>
      <c r="C111" s="40"/>
      <c r="D111" s="41" t="str">
        <f t="shared" si="69"/>
        <v/>
      </c>
      <c r="E111" s="42" t="e">
        <f t="shared" si="70"/>
        <v>#N/A</v>
      </c>
      <c r="F111" s="43" t="str">
        <f t="shared" si="71"/>
        <v/>
      </c>
      <c r="G111" s="29" t="str">
        <f t="shared" si="72"/>
        <v/>
      </c>
      <c r="H111" s="44" t="str">
        <f t="shared" si="73"/>
        <v/>
      </c>
      <c r="I111" s="45" t="str">
        <f t="shared" si="74"/>
        <v/>
      </c>
      <c r="J111" s="46"/>
      <c r="K111" s="37" t="str">
        <f t="shared" si="90"/>
        <v/>
      </c>
      <c r="L111" s="42" t="e">
        <f t="shared" si="76"/>
        <v>#N/A</v>
      </c>
      <c r="M111" s="47" t="str">
        <f t="shared" si="77"/>
        <v/>
      </c>
      <c r="N111" s="42" t="str">
        <f t="shared" si="78"/>
        <v/>
      </c>
      <c r="O111" s="43" t="str">
        <f t="shared" si="79"/>
        <v/>
      </c>
      <c r="P111" s="45" t="str">
        <f t="shared" si="80"/>
        <v/>
      </c>
      <c r="Q111" s="43" t="str">
        <f t="shared" si="81"/>
        <v/>
      </c>
      <c r="R111" s="45" t="str">
        <f t="shared" si="82"/>
        <v/>
      </c>
      <c r="S111" s="43" t="str">
        <f t="shared" si="83"/>
        <v/>
      </c>
      <c r="T111" s="45" t="str">
        <f t="shared" si="84"/>
        <v/>
      </c>
      <c r="U111" s="43" t="str">
        <f t="shared" si="85"/>
        <v/>
      </c>
      <c r="V111" s="45" t="str">
        <f t="shared" si="86"/>
        <v/>
      </c>
      <c r="W111" s="43" t="str">
        <f t="shared" si="87"/>
        <v/>
      </c>
      <c r="X111" s="42" t="str">
        <f t="shared" si="88"/>
        <v/>
      </c>
      <c r="Y111" s="56"/>
      <c r="Z111" s="57"/>
      <c r="AC111" s="37" t="e">
        <f>VLOOKUP($B111,食材マスタ!$A:$R,4,FALSE)</f>
        <v>#N/A</v>
      </c>
      <c r="AD111" s="37" t="e">
        <f>VLOOKUP($B111,食材マスタ!$A:$R,5,FALSE)</f>
        <v>#N/A</v>
      </c>
      <c r="AE111" s="37" t="e">
        <f>VLOOKUP($B111,食材マスタ!$A:$R,12,FALSE)</f>
        <v>#N/A</v>
      </c>
      <c r="AF111" s="37" t="e">
        <f>VLOOKUP($B111,食材マスタ!$A:$R,11,FALSE)</f>
        <v>#N/A</v>
      </c>
      <c r="AG111" s="37" t="e">
        <f>VLOOKUP($B111,食材マスタ!$A:$R,13,FALSE)</f>
        <v>#N/A</v>
      </c>
      <c r="AH111" s="37" t="e">
        <f>VLOOKUP($B111,食材マスタ!$A:$R,14,FALSE)</f>
        <v>#N/A</v>
      </c>
      <c r="AI111" s="37" t="e">
        <f>VLOOKUP($B111,食材マスタ!$A:$R,15,FALSE)</f>
        <v>#N/A</v>
      </c>
      <c r="AJ111" s="37" t="e">
        <f>VLOOKUP($B111,食材マスタ!$A:$R,16,FALSE)</f>
        <v>#N/A</v>
      </c>
      <c r="AK111" s="37" t="e">
        <f>VLOOKUP($B111,食材マスタ!$A:$R,17,FALSE)</f>
        <v>#N/A</v>
      </c>
      <c r="AL111" s="37" t="e">
        <f>VLOOKUP($B111,食材マスタ!$A:$R,18,FALSE)</f>
        <v>#N/A</v>
      </c>
    </row>
    <row r="112" spans="1:38" ht="14.25" customHeight="1" x14ac:dyDescent="0.3">
      <c r="A112" s="38"/>
      <c r="B112" s="39"/>
      <c r="C112" s="40"/>
      <c r="D112" s="41" t="str">
        <f t="shared" si="69"/>
        <v/>
      </c>
      <c r="E112" s="42" t="e">
        <f t="shared" si="70"/>
        <v>#N/A</v>
      </c>
      <c r="F112" s="43" t="str">
        <f t="shared" si="71"/>
        <v/>
      </c>
      <c r="G112" s="29" t="str">
        <f t="shared" si="72"/>
        <v/>
      </c>
      <c r="H112" s="44" t="str">
        <f t="shared" si="73"/>
        <v/>
      </c>
      <c r="I112" s="45" t="str">
        <f t="shared" si="74"/>
        <v/>
      </c>
      <c r="J112" s="46"/>
      <c r="K112" s="37" t="str">
        <f t="shared" si="90"/>
        <v/>
      </c>
      <c r="L112" s="42" t="e">
        <f t="shared" si="76"/>
        <v>#N/A</v>
      </c>
      <c r="M112" s="47" t="str">
        <f t="shared" si="77"/>
        <v/>
      </c>
      <c r="N112" s="42" t="str">
        <f t="shared" si="78"/>
        <v/>
      </c>
      <c r="O112" s="43" t="str">
        <f t="shared" si="79"/>
        <v/>
      </c>
      <c r="P112" s="45" t="str">
        <f t="shared" si="80"/>
        <v/>
      </c>
      <c r="Q112" s="43" t="str">
        <f t="shared" si="81"/>
        <v/>
      </c>
      <c r="R112" s="45" t="str">
        <f t="shared" si="82"/>
        <v/>
      </c>
      <c r="S112" s="43" t="str">
        <f t="shared" si="83"/>
        <v/>
      </c>
      <c r="T112" s="45" t="str">
        <f t="shared" si="84"/>
        <v/>
      </c>
      <c r="U112" s="43" t="str">
        <f t="shared" si="85"/>
        <v/>
      </c>
      <c r="V112" s="45" t="str">
        <f t="shared" si="86"/>
        <v/>
      </c>
      <c r="W112" s="43" t="str">
        <f t="shared" si="87"/>
        <v/>
      </c>
      <c r="X112" s="42" t="str">
        <f t="shared" si="88"/>
        <v/>
      </c>
      <c r="Y112" s="56"/>
      <c r="Z112" s="57"/>
      <c r="AC112" s="37" t="e">
        <f>VLOOKUP($B112,食材マスタ!$A:$R,4,FALSE)</f>
        <v>#N/A</v>
      </c>
      <c r="AD112" s="37" t="e">
        <f>VLOOKUP($B112,食材マスタ!$A:$R,5,FALSE)</f>
        <v>#N/A</v>
      </c>
      <c r="AE112" s="37" t="e">
        <f>VLOOKUP($B112,食材マスタ!$A:$R,12,FALSE)</f>
        <v>#N/A</v>
      </c>
      <c r="AF112" s="37" t="e">
        <f>VLOOKUP($B112,食材マスタ!$A:$R,11,FALSE)</f>
        <v>#N/A</v>
      </c>
      <c r="AG112" s="37" t="e">
        <f>VLOOKUP($B112,食材マスタ!$A:$R,13,FALSE)</f>
        <v>#N/A</v>
      </c>
      <c r="AH112" s="37" t="e">
        <f>VLOOKUP($B112,食材マスタ!$A:$R,14,FALSE)</f>
        <v>#N/A</v>
      </c>
      <c r="AI112" s="37" t="e">
        <f>VLOOKUP($B112,食材マスタ!$A:$R,15,FALSE)</f>
        <v>#N/A</v>
      </c>
      <c r="AJ112" s="37" t="e">
        <f>VLOOKUP($B112,食材マスタ!$A:$R,16,FALSE)</f>
        <v>#N/A</v>
      </c>
      <c r="AK112" s="37" t="e">
        <f>VLOOKUP($B112,食材マスタ!$A:$R,17,FALSE)</f>
        <v>#N/A</v>
      </c>
      <c r="AL112" s="37" t="e">
        <f>VLOOKUP($B112,食材マスタ!$A:$R,18,FALSE)</f>
        <v>#N/A</v>
      </c>
    </row>
    <row r="113" spans="1:38" ht="14.25" customHeight="1" x14ac:dyDescent="0.3">
      <c r="A113" s="38"/>
      <c r="B113" s="39"/>
      <c r="C113" s="40"/>
      <c r="D113" s="41" t="str">
        <f t="shared" si="69"/>
        <v/>
      </c>
      <c r="E113" s="42" t="e">
        <f t="shared" si="70"/>
        <v>#N/A</v>
      </c>
      <c r="F113" s="43" t="str">
        <f t="shared" si="71"/>
        <v/>
      </c>
      <c r="G113" s="29" t="str">
        <f t="shared" si="72"/>
        <v/>
      </c>
      <c r="H113" s="44" t="str">
        <f t="shared" si="73"/>
        <v/>
      </c>
      <c r="I113" s="45" t="str">
        <f t="shared" si="74"/>
        <v/>
      </c>
      <c r="J113" s="46"/>
      <c r="K113" s="37" t="str">
        <f t="shared" si="90"/>
        <v/>
      </c>
      <c r="L113" s="42" t="e">
        <f t="shared" si="76"/>
        <v>#N/A</v>
      </c>
      <c r="M113" s="47" t="str">
        <f t="shared" si="77"/>
        <v/>
      </c>
      <c r="N113" s="42" t="str">
        <f t="shared" si="78"/>
        <v/>
      </c>
      <c r="O113" s="43" t="str">
        <f t="shared" si="79"/>
        <v/>
      </c>
      <c r="P113" s="45" t="str">
        <f t="shared" si="80"/>
        <v/>
      </c>
      <c r="Q113" s="43" t="str">
        <f t="shared" si="81"/>
        <v/>
      </c>
      <c r="R113" s="45" t="str">
        <f t="shared" si="82"/>
        <v/>
      </c>
      <c r="S113" s="43" t="str">
        <f t="shared" si="83"/>
        <v/>
      </c>
      <c r="T113" s="45" t="str">
        <f t="shared" si="84"/>
        <v/>
      </c>
      <c r="U113" s="43" t="str">
        <f t="shared" si="85"/>
        <v/>
      </c>
      <c r="V113" s="45" t="str">
        <f t="shared" si="86"/>
        <v/>
      </c>
      <c r="W113" s="43" t="str">
        <f t="shared" si="87"/>
        <v/>
      </c>
      <c r="X113" s="42" t="str">
        <f t="shared" si="88"/>
        <v/>
      </c>
      <c r="Y113" s="56"/>
      <c r="Z113" s="57"/>
      <c r="AC113" s="37" t="e">
        <f>VLOOKUP($B113,食材マスタ!$A:$R,4,FALSE)</f>
        <v>#N/A</v>
      </c>
      <c r="AD113" s="37" t="e">
        <f>VLOOKUP($B113,食材マスタ!$A:$R,5,FALSE)</f>
        <v>#N/A</v>
      </c>
      <c r="AE113" s="37" t="e">
        <f>VLOOKUP($B113,食材マスタ!$A:$R,12,FALSE)</f>
        <v>#N/A</v>
      </c>
      <c r="AF113" s="37" t="e">
        <f>VLOOKUP($B113,食材マスタ!$A:$R,11,FALSE)</f>
        <v>#N/A</v>
      </c>
      <c r="AG113" s="37" t="e">
        <f>VLOOKUP($B113,食材マスタ!$A:$R,13,FALSE)</f>
        <v>#N/A</v>
      </c>
      <c r="AH113" s="37" t="e">
        <f>VLOOKUP($B113,食材マスタ!$A:$R,14,FALSE)</f>
        <v>#N/A</v>
      </c>
      <c r="AI113" s="37" t="e">
        <f>VLOOKUP($B113,食材マスタ!$A:$R,15,FALSE)</f>
        <v>#N/A</v>
      </c>
      <c r="AJ113" s="37" t="e">
        <f>VLOOKUP($B113,食材マスタ!$A:$R,16,FALSE)</f>
        <v>#N/A</v>
      </c>
      <c r="AK113" s="37" t="e">
        <f>VLOOKUP($B113,食材マスタ!$A:$R,17,FALSE)</f>
        <v>#N/A</v>
      </c>
      <c r="AL113" s="37" t="e">
        <f>VLOOKUP($B113,食材マスタ!$A:$R,18,FALSE)</f>
        <v>#N/A</v>
      </c>
    </row>
    <row r="114" spans="1:38" ht="14.25" customHeight="1" x14ac:dyDescent="0.3">
      <c r="A114" s="38"/>
      <c r="B114" s="39"/>
      <c r="C114" s="40"/>
      <c r="D114" s="41" t="str">
        <f t="shared" si="69"/>
        <v/>
      </c>
      <c r="E114" s="42" t="e">
        <f t="shared" si="70"/>
        <v>#N/A</v>
      </c>
      <c r="F114" s="43" t="str">
        <f t="shared" si="71"/>
        <v/>
      </c>
      <c r="G114" s="29" t="str">
        <f t="shared" si="72"/>
        <v/>
      </c>
      <c r="H114" s="44" t="str">
        <f t="shared" si="73"/>
        <v/>
      </c>
      <c r="I114" s="45" t="str">
        <f t="shared" si="74"/>
        <v/>
      </c>
      <c r="J114" s="46"/>
      <c r="K114" s="37" t="str">
        <f t="shared" si="90"/>
        <v/>
      </c>
      <c r="L114" s="42" t="e">
        <f t="shared" si="76"/>
        <v>#N/A</v>
      </c>
      <c r="M114" s="47" t="str">
        <f t="shared" si="77"/>
        <v/>
      </c>
      <c r="N114" s="42" t="str">
        <f t="shared" si="78"/>
        <v/>
      </c>
      <c r="O114" s="43" t="str">
        <f t="shared" si="79"/>
        <v/>
      </c>
      <c r="P114" s="45" t="str">
        <f t="shared" si="80"/>
        <v/>
      </c>
      <c r="Q114" s="43" t="str">
        <f t="shared" si="81"/>
        <v/>
      </c>
      <c r="R114" s="45" t="str">
        <f t="shared" si="82"/>
        <v/>
      </c>
      <c r="S114" s="43" t="str">
        <f t="shared" si="83"/>
        <v/>
      </c>
      <c r="T114" s="45" t="str">
        <f t="shared" si="84"/>
        <v/>
      </c>
      <c r="U114" s="43" t="str">
        <f t="shared" si="85"/>
        <v/>
      </c>
      <c r="V114" s="45" t="str">
        <f t="shared" si="86"/>
        <v/>
      </c>
      <c r="W114" s="43" t="str">
        <f t="shared" si="87"/>
        <v/>
      </c>
      <c r="X114" s="42" t="str">
        <f t="shared" si="88"/>
        <v/>
      </c>
      <c r="Y114" s="56"/>
      <c r="Z114" s="57"/>
      <c r="AC114" s="37" t="e">
        <f>VLOOKUP($B114,食材マスタ!$A:$R,4,FALSE)</f>
        <v>#N/A</v>
      </c>
      <c r="AD114" s="37" t="e">
        <f>VLOOKUP($B114,食材マスタ!$A:$R,5,FALSE)</f>
        <v>#N/A</v>
      </c>
      <c r="AE114" s="37" t="e">
        <f>VLOOKUP($B114,食材マスタ!$A:$R,12,FALSE)</f>
        <v>#N/A</v>
      </c>
      <c r="AF114" s="37" t="e">
        <f>VLOOKUP($B114,食材マスタ!$A:$R,11,FALSE)</f>
        <v>#N/A</v>
      </c>
      <c r="AG114" s="37" t="e">
        <f>VLOOKUP($B114,食材マスタ!$A:$R,13,FALSE)</f>
        <v>#N/A</v>
      </c>
      <c r="AH114" s="37" t="e">
        <f>VLOOKUP($B114,食材マスタ!$A:$R,14,FALSE)</f>
        <v>#N/A</v>
      </c>
      <c r="AI114" s="37" t="e">
        <f>VLOOKUP($B114,食材マスタ!$A:$R,15,FALSE)</f>
        <v>#N/A</v>
      </c>
      <c r="AJ114" s="37" t="e">
        <f>VLOOKUP($B114,食材マスタ!$A:$R,16,FALSE)</f>
        <v>#N/A</v>
      </c>
      <c r="AK114" s="37" t="e">
        <f>VLOOKUP($B114,食材マスタ!$A:$R,17,FALSE)</f>
        <v>#N/A</v>
      </c>
      <c r="AL114" s="37" t="e">
        <f>VLOOKUP($B114,食材マスタ!$A:$R,18,FALSE)</f>
        <v>#N/A</v>
      </c>
    </row>
    <row r="115" spans="1:38" ht="14.25" customHeight="1" x14ac:dyDescent="0.3">
      <c r="A115" s="38"/>
      <c r="B115" s="39"/>
      <c r="C115" s="40"/>
      <c r="D115" s="41" t="str">
        <f t="shared" si="69"/>
        <v/>
      </c>
      <c r="E115" s="42" t="e">
        <f t="shared" si="70"/>
        <v>#N/A</v>
      </c>
      <c r="F115" s="43" t="str">
        <f t="shared" si="71"/>
        <v/>
      </c>
      <c r="G115" s="29" t="str">
        <f t="shared" si="72"/>
        <v/>
      </c>
      <c r="H115" s="44" t="str">
        <f t="shared" si="73"/>
        <v/>
      </c>
      <c r="I115" s="45" t="str">
        <f t="shared" si="74"/>
        <v/>
      </c>
      <c r="J115" s="46"/>
      <c r="K115" s="37" t="str">
        <f t="shared" si="90"/>
        <v/>
      </c>
      <c r="L115" s="42" t="e">
        <f t="shared" si="76"/>
        <v>#N/A</v>
      </c>
      <c r="M115" s="47" t="str">
        <f t="shared" si="77"/>
        <v/>
      </c>
      <c r="N115" s="42" t="str">
        <f t="shared" si="78"/>
        <v/>
      </c>
      <c r="O115" s="43" t="str">
        <f t="shared" si="79"/>
        <v/>
      </c>
      <c r="P115" s="45" t="str">
        <f t="shared" si="80"/>
        <v/>
      </c>
      <c r="Q115" s="43" t="str">
        <f t="shared" si="81"/>
        <v/>
      </c>
      <c r="R115" s="45" t="str">
        <f t="shared" si="82"/>
        <v/>
      </c>
      <c r="S115" s="43" t="str">
        <f t="shared" si="83"/>
        <v/>
      </c>
      <c r="T115" s="45" t="str">
        <f t="shared" si="84"/>
        <v/>
      </c>
      <c r="U115" s="43" t="str">
        <f t="shared" si="85"/>
        <v/>
      </c>
      <c r="V115" s="45" t="str">
        <f t="shared" si="86"/>
        <v/>
      </c>
      <c r="W115" s="43" t="str">
        <f t="shared" si="87"/>
        <v/>
      </c>
      <c r="X115" s="42" t="str">
        <f t="shared" si="88"/>
        <v/>
      </c>
      <c r="Y115" s="56"/>
      <c r="Z115" s="57"/>
      <c r="AC115" s="37" t="e">
        <f>VLOOKUP($B115,食材マスタ!$A:$R,4,FALSE)</f>
        <v>#N/A</v>
      </c>
      <c r="AD115" s="37" t="e">
        <f>VLOOKUP($B115,食材マスタ!$A:$R,5,FALSE)</f>
        <v>#N/A</v>
      </c>
      <c r="AE115" s="37" t="e">
        <f>VLOOKUP($B115,食材マスタ!$A:$R,12,FALSE)</f>
        <v>#N/A</v>
      </c>
      <c r="AF115" s="37" t="e">
        <f>VLOOKUP($B115,食材マスタ!$A:$R,11,FALSE)</f>
        <v>#N/A</v>
      </c>
      <c r="AG115" s="37" t="e">
        <f>VLOOKUP($B115,食材マスタ!$A:$R,13,FALSE)</f>
        <v>#N/A</v>
      </c>
      <c r="AH115" s="37" t="e">
        <f>VLOOKUP($B115,食材マスタ!$A:$R,14,FALSE)</f>
        <v>#N/A</v>
      </c>
      <c r="AI115" s="37" t="e">
        <f>VLOOKUP($B115,食材マスタ!$A:$R,15,FALSE)</f>
        <v>#N/A</v>
      </c>
      <c r="AJ115" s="37" t="e">
        <f>VLOOKUP($B115,食材マスタ!$A:$R,16,FALSE)</f>
        <v>#N/A</v>
      </c>
      <c r="AK115" s="37" t="e">
        <f>VLOOKUP($B115,食材マスタ!$A:$R,17,FALSE)</f>
        <v>#N/A</v>
      </c>
      <c r="AL115" s="37" t="e">
        <f>VLOOKUP($B115,食材マスタ!$A:$R,18,FALSE)</f>
        <v>#N/A</v>
      </c>
    </row>
    <row r="116" spans="1:38" ht="14.25" customHeight="1" x14ac:dyDescent="0.3">
      <c r="A116" s="38"/>
      <c r="B116" s="39"/>
      <c r="C116" s="40"/>
      <c r="D116" s="41" t="str">
        <f t="shared" si="69"/>
        <v/>
      </c>
      <c r="E116" s="42" t="e">
        <f t="shared" si="70"/>
        <v>#N/A</v>
      </c>
      <c r="F116" s="43" t="str">
        <f t="shared" si="71"/>
        <v/>
      </c>
      <c r="G116" s="29" t="str">
        <f t="shared" si="72"/>
        <v/>
      </c>
      <c r="H116" s="44" t="str">
        <f t="shared" si="73"/>
        <v/>
      </c>
      <c r="I116" s="45" t="str">
        <f t="shared" si="74"/>
        <v/>
      </c>
      <c r="J116" s="46"/>
      <c r="K116" s="37" t="str">
        <f t="shared" si="90"/>
        <v/>
      </c>
      <c r="L116" s="42" t="e">
        <f t="shared" si="76"/>
        <v>#N/A</v>
      </c>
      <c r="M116" s="47" t="str">
        <f t="shared" si="77"/>
        <v/>
      </c>
      <c r="N116" s="42" t="str">
        <f t="shared" si="78"/>
        <v/>
      </c>
      <c r="O116" s="43" t="str">
        <f t="shared" si="79"/>
        <v/>
      </c>
      <c r="P116" s="45" t="str">
        <f t="shared" si="80"/>
        <v/>
      </c>
      <c r="Q116" s="43" t="str">
        <f t="shared" si="81"/>
        <v/>
      </c>
      <c r="R116" s="45" t="str">
        <f t="shared" si="82"/>
        <v/>
      </c>
      <c r="S116" s="43" t="str">
        <f t="shared" si="83"/>
        <v/>
      </c>
      <c r="T116" s="45" t="str">
        <f t="shared" si="84"/>
        <v/>
      </c>
      <c r="U116" s="43" t="str">
        <f t="shared" si="85"/>
        <v/>
      </c>
      <c r="V116" s="45" t="str">
        <f t="shared" si="86"/>
        <v/>
      </c>
      <c r="W116" s="43" t="str">
        <f t="shared" si="87"/>
        <v/>
      </c>
      <c r="X116" s="42" t="str">
        <f t="shared" si="88"/>
        <v/>
      </c>
      <c r="Y116" s="56"/>
      <c r="Z116" s="57"/>
      <c r="AC116" s="37" t="e">
        <f>VLOOKUP($B116,食材マスタ!$A:$R,4,FALSE)</f>
        <v>#N/A</v>
      </c>
      <c r="AD116" s="37" t="e">
        <f>VLOOKUP($B116,食材マスタ!$A:$R,5,FALSE)</f>
        <v>#N/A</v>
      </c>
      <c r="AE116" s="37" t="e">
        <f>VLOOKUP($B116,食材マスタ!$A:$R,12,FALSE)</f>
        <v>#N/A</v>
      </c>
      <c r="AF116" s="37" t="e">
        <f>VLOOKUP($B116,食材マスタ!$A:$R,11,FALSE)</f>
        <v>#N/A</v>
      </c>
      <c r="AG116" s="37" t="e">
        <f>VLOOKUP($B116,食材マスタ!$A:$R,13,FALSE)</f>
        <v>#N/A</v>
      </c>
      <c r="AH116" s="37" t="e">
        <f>VLOOKUP($B116,食材マスタ!$A:$R,14,FALSE)</f>
        <v>#N/A</v>
      </c>
      <c r="AI116" s="37" t="e">
        <f>VLOOKUP($B116,食材マスタ!$A:$R,15,FALSE)</f>
        <v>#N/A</v>
      </c>
      <c r="AJ116" s="37" t="e">
        <f>VLOOKUP($B116,食材マスタ!$A:$R,16,FALSE)</f>
        <v>#N/A</v>
      </c>
      <c r="AK116" s="37" t="e">
        <f>VLOOKUP($B116,食材マスタ!$A:$R,17,FALSE)</f>
        <v>#N/A</v>
      </c>
      <c r="AL116" s="37" t="e">
        <f>VLOOKUP($B116,食材マスタ!$A:$R,18,FALSE)</f>
        <v>#N/A</v>
      </c>
    </row>
    <row r="117" spans="1:38" ht="14.25" customHeight="1" x14ac:dyDescent="0.3">
      <c r="A117" s="38"/>
      <c r="B117" s="39"/>
      <c r="C117" s="40"/>
      <c r="D117" s="41" t="str">
        <f t="shared" si="69"/>
        <v/>
      </c>
      <c r="E117" s="42" t="e">
        <f t="shared" si="70"/>
        <v>#N/A</v>
      </c>
      <c r="F117" s="43" t="str">
        <f t="shared" si="71"/>
        <v/>
      </c>
      <c r="G117" s="29" t="str">
        <f t="shared" si="72"/>
        <v/>
      </c>
      <c r="H117" s="44" t="str">
        <f t="shared" si="73"/>
        <v/>
      </c>
      <c r="I117" s="45" t="str">
        <f t="shared" si="74"/>
        <v/>
      </c>
      <c r="J117" s="46"/>
      <c r="K117" s="37" t="str">
        <f t="shared" si="90"/>
        <v/>
      </c>
      <c r="L117" s="42" t="e">
        <f t="shared" si="76"/>
        <v>#N/A</v>
      </c>
      <c r="M117" s="47" t="str">
        <f t="shared" si="77"/>
        <v/>
      </c>
      <c r="N117" s="42" t="str">
        <f t="shared" si="78"/>
        <v/>
      </c>
      <c r="O117" s="43" t="str">
        <f t="shared" si="79"/>
        <v/>
      </c>
      <c r="P117" s="45" t="str">
        <f t="shared" si="80"/>
        <v/>
      </c>
      <c r="Q117" s="43" t="str">
        <f t="shared" si="81"/>
        <v/>
      </c>
      <c r="R117" s="45" t="str">
        <f t="shared" si="82"/>
        <v/>
      </c>
      <c r="S117" s="43" t="str">
        <f t="shared" si="83"/>
        <v/>
      </c>
      <c r="T117" s="45" t="str">
        <f t="shared" si="84"/>
        <v/>
      </c>
      <c r="U117" s="43" t="str">
        <f t="shared" si="85"/>
        <v/>
      </c>
      <c r="V117" s="45" t="str">
        <f t="shared" si="86"/>
        <v/>
      </c>
      <c r="W117" s="43" t="str">
        <f t="shared" si="87"/>
        <v/>
      </c>
      <c r="X117" s="42" t="str">
        <f t="shared" si="88"/>
        <v/>
      </c>
      <c r="Y117" s="56"/>
      <c r="Z117" s="57"/>
      <c r="AC117" s="37" t="e">
        <f>VLOOKUP($B117,食材マスタ!$A:$R,4,FALSE)</f>
        <v>#N/A</v>
      </c>
      <c r="AD117" s="37" t="e">
        <f>VLOOKUP($B117,食材マスタ!$A:$R,5,FALSE)</f>
        <v>#N/A</v>
      </c>
      <c r="AE117" s="37" t="e">
        <f>VLOOKUP($B117,食材マスタ!$A:$R,12,FALSE)</f>
        <v>#N/A</v>
      </c>
      <c r="AF117" s="37" t="e">
        <f>VLOOKUP($B117,食材マスタ!$A:$R,11,FALSE)</f>
        <v>#N/A</v>
      </c>
      <c r="AG117" s="37" t="e">
        <f>VLOOKUP($B117,食材マスタ!$A:$R,13,FALSE)</f>
        <v>#N/A</v>
      </c>
      <c r="AH117" s="37" t="e">
        <f>VLOOKUP($B117,食材マスタ!$A:$R,14,FALSE)</f>
        <v>#N/A</v>
      </c>
      <c r="AI117" s="37" t="e">
        <f>VLOOKUP($B117,食材マスタ!$A:$R,15,FALSE)</f>
        <v>#N/A</v>
      </c>
      <c r="AJ117" s="37" t="e">
        <f>VLOOKUP($B117,食材マスタ!$A:$R,16,FALSE)</f>
        <v>#N/A</v>
      </c>
      <c r="AK117" s="37" t="e">
        <f>VLOOKUP($B117,食材マスタ!$A:$R,17,FALSE)</f>
        <v>#N/A</v>
      </c>
      <c r="AL117" s="37" t="e">
        <f>VLOOKUP($B117,食材マスタ!$A:$R,18,FALSE)</f>
        <v>#N/A</v>
      </c>
    </row>
    <row r="118" spans="1:38" ht="14.25" customHeight="1" thickBot="1" x14ac:dyDescent="0.35">
      <c r="A118" s="38"/>
      <c r="B118" s="39"/>
      <c r="C118" s="40"/>
      <c r="D118" s="41" t="str">
        <f t="shared" si="69"/>
        <v/>
      </c>
      <c r="E118" s="42" t="e">
        <f t="shared" si="70"/>
        <v>#N/A</v>
      </c>
      <c r="F118" s="43" t="str">
        <f t="shared" si="71"/>
        <v/>
      </c>
      <c r="G118" s="29" t="str">
        <f t="shared" si="72"/>
        <v/>
      </c>
      <c r="H118" s="44" t="str">
        <f t="shared" si="73"/>
        <v/>
      </c>
      <c r="I118" s="45" t="str">
        <f t="shared" si="74"/>
        <v/>
      </c>
      <c r="J118" s="46"/>
      <c r="K118" s="37" t="str">
        <f>IF(B118="","",L118)</f>
        <v/>
      </c>
      <c r="L118" s="42" t="e">
        <f t="shared" si="76"/>
        <v>#N/A</v>
      </c>
      <c r="M118" s="47" t="str">
        <f t="shared" si="77"/>
        <v/>
      </c>
      <c r="N118" s="42" t="str">
        <f t="shared" si="78"/>
        <v/>
      </c>
      <c r="O118" s="43" t="str">
        <f t="shared" si="79"/>
        <v/>
      </c>
      <c r="P118" s="45" t="str">
        <f t="shared" si="80"/>
        <v/>
      </c>
      <c r="Q118" s="43" t="str">
        <f t="shared" si="81"/>
        <v/>
      </c>
      <c r="R118" s="45" t="str">
        <f t="shared" si="82"/>
        <v/>
      </c>
      <c r="S118" s="43" t="str">
        <f t="shared" si="83"/>
        <v/>
      </c>
      <c r="T118" s="45" t="str">
        <f t="shared" si="84"/>
        <v/>
      </c>
      <c r="U118" s="43" t="str">
        <f t="shared" si="85"/>
        <v/>
      </c>
      <c r="V118" s="45" t="str">
        <f t="shared" si="86"/>
        <v/>
      </c>
      <c r="W118" s="43" t="str">
        <f t="shared" si="87"/>
        <v/>
      </c>
      <c r="X118" s="42" t="str">
        <f t="shared" si="88"/>
        <v/>
      </c>
      <c r="Y118" s="88"/>
      <c r="Z118" s="89"/>
      <c r="AC118" s="37" t="e">
        <f>VLOOKUP($B118,食材マスタ!$A:$R,4,FALSE)</f>
        <v>#N/A</v>
      </c>
      <c r="AD118" s="37" t="e">
        <f>VLOOKUP($B118,食材マスタ!$A:$R,5,FALSE)</f>
        <v>#N/A</v>
      </c>
      <c r="AE118" s="37" t="e">
        <f>VLOOKUP($B118,食材マスタ!$A:$R,12,FALSE)</f>
        <v>#N/A</v>
      </c>
      <c r="AF118" s="37" t="e">
        <f>VLOOKUP($B118,食材マスタ!$A:$R,11,FALSE)</f>
        <v>#N/A</v>
      </c>
      <c r="AG118" s="37" t="e">
        <f>VLOOKUP($B118,食材マスタ!$A:$R,13,FALSE)</f>
        <v>#N/A</v>
      </c>
      <c r="AH118" s="37" t="e">
        <f>VLOOKUP($B118,食材マスタ!$A:$R,14,FALSE)</f>
        <v>#N/A</v>
      </c>
      <c r="AI118" s="37" t="e">
        <f>VLOOKUP($B118,食材マスタ!$A:$R,15,FALSE)</f>
        <v>#N/A</v>
      </c>
      <c r="AJ118" s="37" t="e">
        <f>VLOOKUP($B118,食材マスタ!$A:$R,16,FALSE)</f>
        <v>#N/A</v>
      </c>
      <c r="AK118" s="37" t="e">
        <f>VLOOKUP($B118,食材マスタ!$A:$R,17,FALSE)</f>
        <v>#N/A</v>
      </c>
      <c r="AL118" s="37" t="e">
        <f>VLOOKUP($B118,食材マスタ!$A:$R,18,FALSE)</f>
        <v>#N/A</v>
      </c>
    </row>
    <row r="119" spans="1:38" s="151" customFormat="1" ht="14.25" customHeight="1" thickBot="1" x14ac:dyDescent="0.35">
      <c r="A119" s="143" t="s">
        <v>13</v>
      </c>
      <c r="B119" s="144"/>
      <c r="C119" s="145"/>
      <c r="D119" s="146"/>
      <c r="E119" s="146"/>
      <c r="F119" s="146"/>
      <c r="G119" s="146"/>
      <c r="H119" s="147">
        <f>SUM(H8:H118)</f>
        <v>0</v>
      </c>
      <c r="I119" s="148"/>
      <c r="J119" s="148"/>
      <c r="K119" s="148"/>
      <c r="L119" s="148"/>
      <c r="M119" s="149">
        <f>SUM(M8:M118)</f>
        <v>0</v>
      </c>
      <c r="N119" s="148">
        <f t="shared" ref="N119:X119" si="91">SUM(N8:N118)</f>
        <v>0</v>
      </c>
      <c r="O119" s="148">
        <f t="shared" si="91"/>
        <v>0</v>
      </c>
      <c r="P119" s="148">
        <f t="shared" si="91"/>
        <v>0</v>
      </c>
      <c r="Q119" s="148">
        <f t="shared" si="91"/>
        <v>0</v>
      </c>
      <c r="R119" s="148">
        <f t="shared" si="91"/>
        <v>0</v>
      </c>
      <c r="S119" s="148">
        <f t="shared" si="91"/>
        <v>0</v>
      </c>
      <c r="T119" s="148">
        <f t="shared" si="91"/>
        <v>0</v>
      </c>
      <c r="U119" s="148">
        <f t="shared" si="91"/>
        <v>0</v>
      </c>
      <c r="V119" s="148">
        <f t="shared" si="91"/>
        <v>0</v>
      </c>
      <c r="W119" s="148">
        <f t="shared" si="91"/>
        <v>0</v>
      </c>
      <c r="X119" s="148">
        <f t="shared" si="91"/>
        <v>0</v>
      </c>
      <c r="Y119" s="148"/>
      <c r="Z119" s="150"/>
      <c r="AC119" s="37" t="e">
        <f>VLOOKUP($B119,食材マスタ!$A:$R,4,FALSE)</f>
        <v>#N/A</v>
      </c>
      <c r="AD119" s="37" t="e">
        <f>VLOOKUP($B119,食材マスタ!$A:$R,5,FALSE)</f>
        <v>#N/A</v>
      </c>
      <c r="AE119" s="37" t="e">
        <f>VLOOKUP($B119,食材マスタ!$A:$R,12,FALSE)</f>
        <v>#N/A</v>
      </c>
      <c r="AF119" s="37" t="e">
        <f>VLOOKUP($B119,食材マスタ!$A:$R,11,FALSE)</f>
        <v>#N/A</v>
      </c>
      <c r="AG119" s="37" t="e">
        <f>VLOOKUP($B119,食材マスタ!$A:$R,13,FALSE)</f>
        <v>#N/A</v>
      </c>
      <c r="AH119" s="37" t="e">
        <f>VLOOKUP($B119,食材マスタ!$A:$R,14,FALSE)</f>
        <v>#N/A</v>
      </c>
      <c r="AI119" s="37" t="e">
        <f>VLOOKUP($B119,食材マスタ!$A:$R,15,FALSE)</f>
        <v>#N/A</v>
      </c>
      <c r="AJ119" s="37" t="e">
        <f>VLOOKUP($B119,食材マスタ!$A:$R,16,FALSE)</f>
        <v>#N/A</v>
      </c>
      <c r="AK119" s="37" t="e">
        <f>VLOOKUP($B119,食材マスタ!$A:$R,17,FALSE)</f>
        <v>#N/A</v>
      </c>
      <c r="AL119" s="37" t="e">
        <f>VLOOKUP($B119,食材マスタ!$A:$R,18,FALSE)</f>
        <v>#N/A</v>
      </c>
    </row>
    <row r="120" spans="1:38" x14ac:dyDescent="0.3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x14ac:dyDescent="0.3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x14ac:dyDescent="0.3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x14ac:dyDescent="0.3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x14ac:dyDescent="0.3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x14ac:dyDescent="0.3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x14ac:dyDescent="0.3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x14ac:dyDescent="0.3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x14ac:dyDescent="0.3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3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3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3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3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3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3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3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3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3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3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3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3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3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3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3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3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3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3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3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3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3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3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3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3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3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3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3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3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3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3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3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3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3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3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3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3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3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3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3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3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3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3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3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3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3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3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3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3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3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3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3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3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3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3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3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3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3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3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3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3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3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3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3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3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3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3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3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3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3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3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3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3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3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3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3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3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3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3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3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3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3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3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3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3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3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3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3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3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3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3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3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3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3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3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3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3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3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3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3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3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3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3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3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3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3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3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3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3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3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3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3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3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3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3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3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3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3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3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3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3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3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3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3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3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3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3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3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3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3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3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3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3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3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3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3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3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3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3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3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3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3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3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3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3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3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3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3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3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3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3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3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3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3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3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3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3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3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3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3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3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3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3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3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3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3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3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3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3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3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3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3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3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3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3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3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3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3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3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3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3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3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3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3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3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3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3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3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3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3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3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3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3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3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3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3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3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3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3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3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3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3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3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3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3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3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3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3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3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3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3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3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3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3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3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3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3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3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3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3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3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3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3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3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3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3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3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3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3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3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3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3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3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3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3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3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3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3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3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3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3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3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3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3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3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3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3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3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3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3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3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3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3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3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3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3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3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3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3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3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3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3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3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3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3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3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3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3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3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3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3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3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3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3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3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3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3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3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3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3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3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3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3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3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3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3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3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3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3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3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3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3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3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3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3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3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3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3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3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3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3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3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3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3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3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3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3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3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3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3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3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3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3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3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3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3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3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3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3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3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3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3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3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3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3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3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3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3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3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3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3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3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3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3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3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3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3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3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3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3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3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3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3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3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3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3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3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3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3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3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3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3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3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3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3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3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3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3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3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3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3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3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3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3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3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3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3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3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3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3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3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3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3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3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3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3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3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3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3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3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3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3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3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3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3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3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3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3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3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3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3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3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3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3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3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3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3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3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3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3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3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3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3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3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3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3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3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3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3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3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3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3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3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3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3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3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3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3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3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3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3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3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3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3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3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3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3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3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3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3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3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3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3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3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3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3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3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3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3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3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3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3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3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3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3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3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3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3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3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3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3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3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3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3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3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3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3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3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3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3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3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3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3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3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3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3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3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3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3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3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3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3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3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3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3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3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3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3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3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3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3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3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3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3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3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3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3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3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3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3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3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3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3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3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3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3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3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3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3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3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3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3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3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3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3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3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3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3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3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3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3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3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3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3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3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3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3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3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3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3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3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3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3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3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3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3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3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3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3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3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3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3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3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3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3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3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3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3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3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3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3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3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3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3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3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3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3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3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3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3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3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3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3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3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3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3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3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3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3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3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3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3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3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3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3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3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3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3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3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3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3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3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3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3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3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3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3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3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3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3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3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3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3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3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3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3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3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3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3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3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3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3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3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3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3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3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3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3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3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3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3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3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3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3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3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3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3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3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3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3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3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3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3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3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3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3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3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3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3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3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3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3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3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3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3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3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3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3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3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3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3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3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3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3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3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3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3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3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3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3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3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3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3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3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3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3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3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3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3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3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3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3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3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3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3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3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3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3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3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3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3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3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3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3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3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3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3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3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3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3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3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3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3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3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3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3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3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3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3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3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3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3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3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3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3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3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3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3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3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3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3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3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3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3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3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3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3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3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3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3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3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3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3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3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3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3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3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3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3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3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3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3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3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3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3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3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3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3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3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3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3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3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3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3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3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3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3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3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3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3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3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3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3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3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3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3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3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3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3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3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3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3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3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3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3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3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3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3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3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3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3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3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3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3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3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3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3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3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3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3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3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3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3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3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3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3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3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3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3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3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3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3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3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3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3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3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3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3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3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3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3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3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3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3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3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3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3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3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3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3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3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3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3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3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3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3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3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3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3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3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3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3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3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3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3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3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3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3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3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3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3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3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3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3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3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3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3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3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3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3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3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3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3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3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3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3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3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3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3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3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3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3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3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3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3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3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3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3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3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3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3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3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3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3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3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3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3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3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3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3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3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3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3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3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3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3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3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3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3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3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3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3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3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3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3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3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3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3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3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3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3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3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3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3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3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3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3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3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3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3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3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3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3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3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3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3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3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3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3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3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3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3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3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3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3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3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3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3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3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3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3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3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3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3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3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3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3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3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3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3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3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3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3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3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3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3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3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3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3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3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3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3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3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3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3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3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3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3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3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3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3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3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3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3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3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3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3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3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3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3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3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3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3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3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3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3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3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3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3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3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3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3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3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3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3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3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3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3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3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3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3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3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3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3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3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3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3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3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3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3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3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3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3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3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3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3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3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3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3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3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3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3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3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3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3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3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3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3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3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3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3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3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3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3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3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3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3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3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3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3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3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3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3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3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3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3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3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3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3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3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3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3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3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3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3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3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3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3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3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3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3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3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3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3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3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3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3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3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3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3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3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3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3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3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3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3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3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3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3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3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3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3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3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3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3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3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3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3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3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3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3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3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3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3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3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3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3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3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3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3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3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3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3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3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3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3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3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3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3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3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3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3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3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3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3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3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3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3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3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3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3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3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3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3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3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3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3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3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3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3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3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3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3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3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3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3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3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3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3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3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3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3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3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3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3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3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3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3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3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3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3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3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3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3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3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3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3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3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3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3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3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3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3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3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3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3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3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3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3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3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3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3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3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3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3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3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3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3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3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3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3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3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3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3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3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3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3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3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3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3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3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3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3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3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3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3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3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3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3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3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3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3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3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3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3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3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3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3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3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3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3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3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3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3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3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3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3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3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3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3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3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3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3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3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3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3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3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3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3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3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3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3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3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3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3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3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3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3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3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3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3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3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3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3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3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3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3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3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3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3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3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3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3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3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3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3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3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3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3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3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3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3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3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3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3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3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3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3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3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3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3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3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3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3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3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3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3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3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3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3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3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3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3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3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3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3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3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3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3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3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3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3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3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3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3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3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3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3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3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3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3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3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3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3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3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3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3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3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3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3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3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3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3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3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3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3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3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3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3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3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3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3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3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3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3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3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3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3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3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3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3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3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3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3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3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3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3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3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3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3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3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3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3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3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3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3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3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3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3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3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3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3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3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3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3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3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3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3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3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3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3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3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3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3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3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3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3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3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3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3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3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3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3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3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3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3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3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3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3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3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3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3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3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3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3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3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3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3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3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3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3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3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3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3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3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3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3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3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3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3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3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3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3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3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3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3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3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3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3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3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3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3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3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3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3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3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3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3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3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3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3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3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3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3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3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3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3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3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3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3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3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3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3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3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3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3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3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3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3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3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3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3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3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3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3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3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3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3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3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3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3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3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3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3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3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3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3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3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3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3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3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3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3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3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3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3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3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3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3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3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3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3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3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3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3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3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3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3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3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3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3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3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3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3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3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3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3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3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3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3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3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3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3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3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3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3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3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3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3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3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3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3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3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3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3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3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3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3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3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3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3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3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3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3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3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3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3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3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3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3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3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3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3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3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3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3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3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3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3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3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3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3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3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3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3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3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3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3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3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3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3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3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3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3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3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3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3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3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3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3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3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3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3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3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3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3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3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3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3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3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3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3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3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3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3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3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3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3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3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3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3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3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3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3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3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3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3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3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3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3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3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3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3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3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3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3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3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3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3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3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3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3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3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3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3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3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3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3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3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3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3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3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3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3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3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3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3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3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3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3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3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3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3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3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3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3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3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3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3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3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3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3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3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3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3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3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3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3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3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3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3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3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3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3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3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3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3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3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3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3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3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3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3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3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3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3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3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3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3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3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3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3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3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3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3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3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3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3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3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3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3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3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3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3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3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3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3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3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3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3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3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3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3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3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3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3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3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3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3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3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3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3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3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3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3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3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3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3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3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3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3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3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3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3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3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3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3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3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3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3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3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3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3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3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3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3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3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3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3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3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3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3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3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3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3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3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3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3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3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3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3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3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3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3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3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3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3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3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3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3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3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3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3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3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3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3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3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  <row r="1825" spans="29:38" x14ac:dyDescent="0.3"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</row>
    <row r="1826" spans="29:38" x14ac:dyDescent="0.3"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</row>
    <row r="1827" spans="29:38" x14ac:dyDescent="0.3"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</row>
    <row r="1828" spans="29:38" x14ac:dyDescent="0.3"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</row>
    <row r="1829" spans="29:38" x14ac:dyDescent="0.3"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</row>
    <row r="1830" spans="29:38" x14ac:dyDescent="0.3"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</row>
    <row r="1831" spans="29:38" x14ac:dyDescent="0.3"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</row>
    <row r="1832" spans="29:38" x14ac:dyDescent="0.3"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</row>
    <row r="1833" spans="29:38" x14ac:dyDescent="0.3"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</row>
    <row r="1834" spans="29:38" x14ac:dyDescent="0.3"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</row>
    <row r="1835" spans="29:38" x14ac:dyDescent="0.3"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</row>
    <row r="1836" spans="29:38" x14ac:dyDescent="0.3"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</row>
    <row r="1837" spans="29:38" x14ac:dyDescent="0.3"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</row>
    <row r="1838" spans="29:38" x14ac:dyDescent="0.3"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</row>
    <row r="1839" spans="29:38" x14ac:dyDescent="0.3"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</row>
    <row r="1840" spans="29:38" x14ac:dyDescent="0.3"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</row>
    <row r="1841" spans="29:38" x14ac:dyDescent="0.3"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</row>
    <row r="1842" spans="29:38" x14ac:dyDescent="0.3"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</row>
    <row r="1843" spans="29:38" x14ac:dyDescent="0.3"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</row>
    <row r="1844" spans="29:38" x14ac:dyDescent="0.3"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</row>
    <row r="1845" spans="29:38" x14ac:dyDescent="0.3"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</row>
    <row r="1846" spans="29:38" x14ac:dyDescent="0.3"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</row>
    <row r="1847" spans="29:38" x14ac:dyDescent="0.3"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</row>
    <row r="1848" spans="29:38" x14ac:dyDescent="0.3"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</row>
    <row r="1849" spans="29:38" x14ac:dyDescent="0.3"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</row>
    <row r="1850" spans="29:38" x14ac:dyDescent="0.3"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</row>
    <row r="1851" spans="29:38" x14ac:dyDescent="0.3"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</row>
    <row r="1852" spans="29:38" x14ac:dyDescent="0.3"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</row>
    <row r="1853" spans="29:38" x14ac:dyDescent="0.3"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</row>
    <row r="1854" spans="29:38" x14ac:dyDescent="0.3"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</row>
    <row r="1855" spans="29:38" x14ac:dyDescent="0.3"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</row>
    <row r="1856" spans="29:38" x14ac:dyDescent="0.3"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</row>
    <row r="1857" spans="29:38" x14ac:dyDescent="0.3"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</row>
    <row r="1858" spans="29:38" x14ac:dyDescent="0.3"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</row>
    <row r="1859" spans="29:38" x14ac:dyDescent="0.3"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</row>
    <row r="1860" spans="29:38" x14ac:dyDescent="0.3"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</row>
    <row r="1861" spans="29:38" x14ac:dyDescent="0.3"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Header>&amp;LVel2</oddHeader>
    <oddFooter>&amp;L注１）　審査は、本書式で行いますので、必ずこの書式を使用してください。　　　　注２）　価格、栄養含有量は可食部数量で計算して下さい。
注３）　エネルギーは整数、その他項目は小数点以下第一位（第二位を四捨五入）で記載して下さい。
注４）　この献立表は、照会時に備えて、必ずコピーをして下さい。
&amp;Rpage &amp;P</oddFooter>
  </headerFooter>
  <rowBreaks count="2" manualBreakCount="2">
    <brk id="45" max="25" man="1"/>
    <brk id="83" max="25" man="1"/>
  </rowBreaks>
  <ignoredErrors>
    <ignoredError sqref="G46:G118 G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L1863"/>
  <sheetViews>
    <sheetView zoomScale="85" zoomScaleNormal="85" zoomScaleSheetLayoutView="90" workbookViewId="0">
      <selection activeCell="C18" sqref="C18"/>
    </sheetView>
  </sheetViews>
  <sheetFormatPr defaultColWidth="9" defaultRowHeight="15" x14ac:dyDescent="0.3"/>
  <cols>
    <col min="1" max="1" width="18.6640625" style="1" customWidth="1"/>
    <col min="2" max="2" width="8.33203125" style="2" customWidth="1"/>
    <col min="3" max="3" width="9" style="3"/>
    <col min="4" max="4" width="17.88671875" style="4" customWidth="1"/>
    <col min="5" max="5" width="9.6640625" style="1" hidden="1" customWidth="1"/>
    <col min="6" max="6" width="7.88671875" style="1" customWidth="1"/>
    <col min="7" max="7" width="14.109375" style="1" hidden="1" customWidth="1"/>
    <col min="8" max="8" width="7.33203125" style="1" customWidth="1"/>
    <col min="9" max="9" width="38.77734375" style="1" hidden="1" customWidth="1"/>
    <col min="10" max="10" width="8.109375" style="1" customWidth="1"/>
    <col min="11" max="11" width="7" style="5" customWidth="1"/>
    <col min="12" max="12" width="5.88671875" style="1" hidden="1" customWidth="1"/>
    <col min="13" max="13" width="9.109375" style="1" customWidth="1"/>
    <col min="14" max="14" width="9.21875" style="1" hidden="1" customWidth="1"/>
    <col min="15" max="15" width="9" style="1"/>
    <col min="16" max="16" width="16.21875" style="1" hidden="1" customWidth="1"/>
    <col min="17" max="17" width="8.33203125" style="1" customWidth="1"/>
    <col min="18" max="18" width="5.88671875" style="1" hidden="1" customWidth="1"/>
    <col min="19" max="19" width="8.33203125" style="1" customWidth="1"/>
    <col min="20" max="20" width="8" style="1" hidden="1" customWidth="1"/>
    <col min="21" max="21" width="9.77734375" style="1" customWidth="1"/>
    <col min="22" max="22" width="5.109375" style="1" hidden="1" customWidth="1"/>
    <col min="23" max="23" width="9.6640625" style="1" bestFit="1" customWidth="1"/>
    <col min="24" max="24" width="5.88671875" style="1" hidden="1" customWidth="1"/>
    <col min="25" max="25" width="14.109375" style="1" customWidth="1"/>
    <col min="26" max="26" width="24.6640625" style="1" customWidth="1"/>
    <col min="27" max="27" width="1.33203125" style="1" customWidth="1"/>
    <col min="28" max="28" width="8.88671875" style="1" customWidth="1"/>
    <col min="29" max="38" width="8.88671875" style="1" hidden="1" customWidth="1"/>
    <col min="39" max="16384" width="9" style="1"/>
  </cols>
  <sheetData>
    <row r="1" spans="1:38" x14ac:dyDescent="0.3">
      <c r="Z1" s="6" t="s">
        <v>2295</v>
      </c>
    </row>
    <row r="2" spans="1:38" ht="18.600000000000001" x14ac:dyDescent="0.35">
      <c r="A2" s="90" t="s">
        <v>2315</v>
      </c>
      <c r="H2" s="7" t="s">
        <v>1788</v>
      </c>
      <c r="I2" s="8"/>
      <c r="AA2" s="9"/>
    </row>
    <row r="3" spans="1:38" ht="9" customHeight="1" x14ac:dyDescent="0.35">
      <c r="H3" s="7"/>
      <c r="I3" s="8"/>
      <c r="AA3" s="9"/>
    </row>
    <row r="4" spans="1:38" ht="9" customHeight="1" x14ac:dyDescent="0.3">
      <c r="Z4" s="10"/>
      <c r="AA4" s="9"/>
    </row>
    <row r="5" spans="1:38" ht="16.5" customHeight="1" thickBot="1" x14ac:dyDescent="0.35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3">
      <c r="A6" s="253" t="s">
        <v>11</v>
      </c>
      <c r="B6" s="255" t="s">
        <v>419</v>
      </c>
      <c r="C6" s="257" t="s">
        <v>6</v>
      </c>
      <c r="D6" s="259" t="s">
        <v>12</v>
      </c>
      <c r="E6" s="259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51" t="s">
        <v>449</v>
      </c>
      <c r="AA6" s="18"/>
    </row>
    <row r="7" spans="1:38" ht="18.75" customHeight="1" thickBot="1" x14ac:dyDescent="0.35">
      <c r="A7" s="254"/>
      <c r="B7" s="256"/>
      <c r="C7" s="258"/>
      <c r="D7" s="260"/>
      <c r="E7" s="260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52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3">
      <c r="A8" s="23"/>
      <c r="B8" s="24"/>
      <c r="C8" s="25"/>
      <c r="D8" s="26" t="str">
        <f t="shared" ref="D8:D80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80" si="1">IF(B8="","",J8/((100-K8)/100))</f>
        <v/>
      </c>
      <c r="H8" s="30" t="str">
        <f>I8</f>
        <v/>
      </c>
      <c r="I8" s="31" t="str">
        <f t="shared" ref="I8:I80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80" si="3">IF(B8="","",ROUND((J8*AG8)/100,0))</f>
        <v/>
      </c>
      <c r="O8" s="28" t="str">
        <f>P8</f>
        <v/>
      </c>
      <c r="P8" s="31" t="str">
        <f t="shared" ref="P8:P80" si="4">IF(B8="","",ROUND((J8*AH8)/100,1))</f>
        <v/>
      </c>
      <c r="Q8" s="28" t="str">
        <f>R8</f>
        <v/>
      </c>
      <c r="R8" s="31" t="str">
        <f t="shared" ref="R8:R80" si="5">IF(B8="","",ROUND((J8*AI8)/100,1))</f>
        <v/>
      </c>
      <c r="S8" s="28" t="str">
        <f>T8</f>
        <v/>
      </c>
      <c r="T8" s="31" t="str">
        <f t="shared" ref="T8:T80" si="6">IF(B8="","",ROUND((J8*AJ8)/100,1))</f>
        <v/>
      </c>
      <c r="U8" s="28" t="str">
        <f>V8</f>
        <v/>
      </c>
      <c r="V8" s="31" t="str">
        <f t="shared" ref="V8:V80" si="7">IF(B8="","",ROUND((J8*AK8)/100,1))</f>
        <v/>
      </c>
      <c r="W8" s="28" t="str">
        <f>X8</f>
        <v/>
      </c>
      <c r="X8" s="27" t="str">
        <f t="shared" ref="X8:X80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3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80" si="9">G9</f>
        <v/>
      </c>
      <c r="G9" s="29" t="str">
        <f t="shared" si="1"/>
        <v/>
      </c>
      <c r="H9" s="44" t="str">
        <f t="shared" ref="H9:H80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80" si="11">AE9</f>
        <v>#N/A</v>
      </c>
      <c r="M9" s="47" t="str">
        <f t="shared" ref="M9:M80" si="12">N9</f>
        <v/>
      </c>
      <c r="N9" s="42" t="str">
        <f t="shared" si="3"/>
        <v/>
      </c>
      <c r="O9" s="43" t="str">
        <f t="shared" ref="O9:O80" si="13">P9</f>
        <v/>
      </c>
      <c r="P9" s="45" t="str">
        <f t="shared" si="4"/>
        <v/>
      </c>
      <c r="Q9" s="43" t="str">
        <f t="shared" ref="Q9:Q80" si="14">R9</f>
        <v/>
      </c>
      <c r="R9" s="45" t="str">
        <f t="shared" si="5"/>
        <v/>
      </c>
      <c r="S9" s="43" t="str">
        <f t="shared" ref="S9:S80" si="15">T9</f>
        <v/>
      </c>
      <c r="T9" s="45" t="str">
        <f t="shared" si="6"/>
        <v/>
      </c>
      <c r="U9" s="43" t="str">
        <f t="shared" ref="U9:U80" si="16">V9</f>
        <v/>
      </c>
      <c r="V9" s="45" t="str">
        <f t="shared" si="7"/>
        <v/>
      </c>
      <c r="W9" s="43" t="str">
        <f t="shared" ref="W9:W80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3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21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3">
      <c r="A11" s="38"/>
      <c r="B11" s="39"/>
      <c r="C11" s="40"/>
      <c r="D11" s="41" t="str">
        <f t="shared" si="0"/>
        <v/>
      </c>
      <c r="E11" s="42" t="e">
        <f t="shared" ref="E11:E23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3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3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>I13</f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3">
      <c r="A14" s="38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ref="H14:H26" si="20">I14</f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3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2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3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 t="shared" si="20"/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3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2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51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3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2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51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3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2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51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3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2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2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3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2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3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3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20"/>
        <v/>
      </c>
      <c r="I22" s="45" t="str">
        <f t="shared" si="2"/>
        <v/>
      </c>
      <c r="J22" s="46"/>
      <c r="K22" s="37" t="str">
        <f>IF(B22="","",L22)</f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3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3">
      <c r="A23" s="50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20"/>
        <v/>
      </c>
      <c r="I23" s="45" t="str">
        <f t="shared" si="2"/>
        <v/>
      </c>
      <c r="J23" s="46"/>
      <c r="K23" s="37" t="str">
        <f t="shared" ref="K23:K26" si="21">IF(B23="","",L23)</f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3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3">
      <c r="A24" s="50"/>
      <c r="B24" s="39"/>
      <c r="C24" s="40"/>
      <c r="D24" s="41" t="str">
        <f t="shared" si="0"/>
        <v/>
      </c>
      <c r="E24" s="42" t="e">
        <f>IF(AD24="","",AD24)</f>
        <v>#N/A</v>
      </c>
      <c r="F24" s="43" t="str">
        <f t="shared" si="9"/>
        <v/>
      </c>
      <c r="G24" s="29" t="str">
        <f t="shared" si="1"/>
        <v/>
      </c>
      <c r="H24" s="44" t="str">
        <f t="shared" si="20"/>
        <v/>
      </c>
      <c r="I24" s="45" t="str">
        <f t="shared" si="2"/>
        <v/>
      </c>
      <c r="J24" s="46"/>
      <c r="K24" s="37" t="str">
        <f t="shared" si="21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>V24</f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3">
      <c r="A25" s="38"/>
      <c r="B25" s="39"/>
      <c r="C25" s="40"/>
      <c r="D25" s="41" t="str">
        <f t="shared" si="0"/>
        <v/>
      </c>
      <c r="E25" s="42" t="e">
        <f>IF(AD25="","",AD25)</f>
        <v>#N/A</v>
      </c>
      <c r="F25" s="43" t="str">
        <f t="shared" si="9"/>
        <v/>
      </c>
      <c r="G25" s="29" t="str">
        <f t="shared" si="1"/>
        <v/>
      </c>
      <c r="H25" s="44" t="str">
        <f t="shared" si="20"/>
        <v/>
      </c>
      <c r="I25" s="45" t="str">
        <f t="shared" si="2"/>
        <v/>
      </c>
      <c r="J25" s="46"/>
      <c r="K25" s="37" t="str">
        <f t="shared" si="21"/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>P25</f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ref="U25:U26" si="22">V25</f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3">
      <c r="A26" s="38"/>
      <c r="B26" s="39"/>
      <c r="C26" s="40"/>
      <c r="D26" s="41" t="str">
        <f t="shared" si="0"/>
        <v/>
      </c>
      <c r="E26" s="42" t="e">
        <f>IF(AD26="","",AD26)</f>
        <v>#N/A</v>
      </c>
      <c r="F26" s="43" t="str">
        <f t="shared" si="9"/>
        <v/>
      </c>
      <c r="G26" s="29" t="str">
        <f t="shared" si="1"/>
        <v/>
      </c>
      <c r="H26" s="44" t="str">
        <f t="shared" si="20"/>
        <v/>
      </c>
      <c r="I26" s="45" t="str">
        <f t="shared" si="2"/>
        <v/>
      </c>
      <c r="J26" s="46"/>
      <c r="K26" s="37" t="str">
        <f t="shared" si="21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ref="O26" si="23">P26</f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22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3">
      <c r="A27" s="38"/>
      <c r="B27" s="39"/>
      <c r="C27" s="40"/>
      <c r="D27" s="41" t="str">
        <f t="shared" ref="D27:D46" si="24">IF(B27="","",E27)</f>
        <v/>
      </c>
      <c r="E27" s="42" t="e">
        <f>IF(AD27="","",AD27)</f>
        <v>#N/A</v>
      </c>
      <c r="F27" s="43" t="str">
        <f t="shared" ref="F27:F46" si="25">G27</f>
        <v/>
      </c>
      <c r="G27" s="29" t="str">
        <f t="shared" ref="G27:G46" si="26">IF(B27="","",J27/((100-K27)/100))</f>
        <v/>
      </c>
      <c r="H27" s="44" t="str">
        <f t="shared" ref="H27:H32" si="27">I27</f>
        <v/>
      </c>
      <c r="I27" s="45" t="str">
        <f t="shared" ref="I27:I46" si="28">IF(B27="","",ROUND(G27*AF27,1))</f>
        <v/>
      </c>
      <c r="J27" s="46"/>
      <c r="K27" s="37" t="str">
        <f t="shared" ref="K27:K41" si="29">IF(B27="","",L27)</f>
        <v/>
      </c>
      <c r="L27" s="42" t="e">
        <f t="shared" ref="L27:L46" si="30">AE27</f>
        <v>#N/A</v>
      </c>
      <c r="M27" s="47" t="str">
        <f t="shared" ref="M27:M46" si="31">N27</f>
        <v/>
      </c>
      <c r="N27" s="42" t="str">
        <f t="shared" ref="N27:N46" si="32">IF(B27="","",ROUND((J27*AG27)/100,0))</f>
        <v/>
      </c>
      <c r="O27" s="43" t="str">
        <f t="shared" ref="O27:O44" si="33">P27</f>
        <v/>
      </c>
      <c r="P27" s="45" t="str">
        <f t="shared" ref="P27:P46" si="34">IF(B27="","",ROUND((J27*AH27)/100,1))</f>
        <v/>
      </c>
      <c r="Q27" s="43" t="str">
        <f t="shared" ref="Q27:Q46" si="35">R27</f>
        <v/>
      </c>
      <c r="R27" s="45" t="str">
        <f t="shared" ref="R27:R46" si="36">IF(B27="","",ROUND((J27*AI27)/100,1))</f>
        <v/>
      </c>
      <c r="S27" s="43" t="str">
        <f t="shared" ref="S27:S46" si="37">T27</f>
        <v/>
      </c>
      <c r="T27" s="45" t="str">
        <f t="shared" ref="T27:T46" si="38">IF(B27="","",ROUND((J27*AJ27)/100,1))</f>
        <v/>
      </c>
      <c r="U27" s="43" t="str">
        <f t="shared" ref="U27:U43" si="39">V27</f>
        <v/>
      </c>
      <c r="V27" s="45" t="str">
        <f t="shared" ref="V27:V46" si="40">IF(B27="","",ROUND((J27*AK27)/100,1))</f>
        <v/>
      </c>
      <c r="W27" s="43" t="str">
        <f t="shared" ref="W27:W46" si="41">X27</f>
        <v/>
      </c>
      <c r="X27" s="42" t="str">
        <f t="shared" ref="X27:X46" si="42">IF(B27="","",ROUND((J27*AL27)/100,1))</f>
        <v/>
      </c>
      <c r="Y27" s="48"/>
      <c r="Z27" s="49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3">
      <c r="A28" s="38"/>
      <c r="B28" s="39"/>
      <c r="C28" s="40"/>
      <c r="D28" s="41" t="str">
        <f t="shared" si="24"/>
        <v/>
      </c>
      <c r="E28" s="42" t="e">
        <f t="shared" ref="E28:E43" si="43">IF(AD28="","",AD28)</f>
        <v>#N/A</v>
      </c>
      <c r="F28" s="43" t="str">
        <f t="shared" si="25"/>
        <v/>
      </c>
      <c r="G28" s="29" t="str">
        <f t="shared" si="26"/>
        <v/>
      </c>
      <c r="H28" s="44" t="str">
        <f t="shared" si="27"/>
        <v/>
      </c>
      <c r="I28" s="45" t="str">
        <f t="shared" si="28"/>
        <v/>
      </c>
      <c r="J28" s="46"/>
      <c r="K28" s="37" t="str">
        <f t="shared" si="29"/>
        <v/>
      </c>
      <c r="L28" s="42" t="e">
        <f t="shared" si="30"/>
        <v>#N/A</v>
      </c>
      <c r="M28" s="47" t="str">
        <f t="shared" si="31"/>
        <v/>
      </c>
      <c r="N28" s="42" t="str">
        <f t="shared" si="32"/>
        <v/>
      </c>
      <c r="O28" s="43" t="str">
        <f t="shared" si="33"/>
        <v/>
      </c>
      <c r="P28" s="45" t="str">
        <f t="shared" si="34"/>
        <v/>
      </c>
      <c r="Q28" s="43" t="str">
        <f t="shared" si="35"/>
        <v/>
      </c>
      <c r="R28" s="45" t="str">
        <f t="shared" si="36"/>
        <v/>
      </c>
      <c r="S28" s="43" t="str">
        <f t="shared" si="37"/>
        <v/>
      </c>
      <c r="T28" s="45" t="str">
        <f t="shared" si="38"/>
        <v/>
      </c>
      <c r="U28" s="43" t="str">
        <f t="shared" si="39"/>
        <v/>
      </c>
      <c r="V28" s="45" t="str">
        <f t="shared" si="40"/>
        <v/>
      </c>
      <c r="W28" s="43" t="str">
        <f t="shared" si="41"/>
        <v/>
      </c>
      <c r="X28" s="42" t="str">
        <f t="shared" si="42"/>
        <v/>
      </c>
      <c r="Y28" s="48"/>
      <c r="Z28" s="49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3">
      <c r="A29" s="38"/>
      <c r="B29" s="39"/>
      <c r="C29" s="40"/>
      <c r="D29" s="41" t="str">
        <f t="shared" si="24"/>
        <v/>
      </c>
      <c r="E29" s="42" t="e">
        <f t="shared" si="43"/>
        <v>#N/A</v>
      </c>
      <c r="F29" s="43" t="str">
        <f t="shared" si="25"/>
        <v/>
      </c>
      <c r="G29" s="29" t="str">
        <f t="shared" si="26"/>
        <v/>
      </c>
      <c r="H29" s="44" t="str">
        <f t="shared" si="27"/>
        <v/>
      </c>
      <c r="I29" s="45" t="str">
        <f t="shared" si="28"/>
        <v/>
      </c>
      <c r="J29" s="46"/>
      <c r="K29" s="37" t="str">
        <f t="shared" si="29"/>
        <v/>
      </c>
      <c r="L29" s="42" t="e">
        <f t="shared" si="30"/>
        <v>#N/A</v>
      </c>
      <c r="M29" s="47" t="str">
        <f t="shared" si="31"/>
        <v/>
      </c>
      <c r="N29" s="42" t="str">
        <f t="shared" si="32"/>
        <v/>
      </c>
      <c r="O29" s="43" t="str">
        <f t="shared" si="33"/>
        <v/>
      </c>
      <c r="P29" s="45" t="str">
        <f t="shared" si="34"/>
        <v/>
      </c>
      <c r="Q29" s="43" t="str">
        <f t="shared" si="35"/>
        <v/>
      </c>
      <c r="R29" s="45" t="str">
        <f t="shared" si="36"/>
        <v/>
      </c>
      <c r="S29" s="43" t="str">
        <f t="shared" si="37"/>
        <v/>
      </c>
      <c r="T29" s="45" t="str">
        <f t="shared" si="38"/>
        <v/>
      </c>
      <c r="U29" s="43" t="str">
        <f t="shared" si="39"/>
        <v/>
      </c>
      <c r="V29" s="45" t="str">
        <f t="shared" si="40"/>
        <v/>
      </c>
      <c r="W29" s="43" t="str">
        <f t="shared" si="41"/>
        <v/>
      </c>
      <c r="X29" s="42" t="str">
        <f t="shared" si="42"/>
        <v/>
      </c>
      <c r="Y29" s="48"/>
      <c r="Z29" s="49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3">
      <c r="A30" s="38"/>
      <c r="B30" s="39"/>
      <c r="C30" s="40"/>
      <c r="D30" s="41" t="str">
        <f t="shared" si="24"/>
        <v/>
      </c>
      <c r="E30" s="42" t="e">
        <f t="shared" si="43"/>
        <v>#N/A</v>
      </c>
      <c r="F30" s="43" t="str">
        <f t="shared" si="25"/>
        <v/>
      </c>
      <c r="G30" s="29" t="str">
        <f t="shared" si="26"/>
        <v/>
      </c>
      <c r="H30" s="44" t="str">
        <f t="shared" si="27"/>
        <v/>
      </c>
      <c r="I30" s="45" t="str">
        <f t="shared" si="28"/>
        <v/>
      </c>
      <c r="J30" s="46"/>
      <c r="K30" s="37" t="str">
        <f t="shared" si="29"/>
        <v/>
      </c>
      <c r="L30" s="42" t="e">
        <f t="shared" si="30"/>
        <v>#N/A</v>
      </c>
      <c r="M30" s="47" t="str">
        <f t="shared" si="31"/>
        <v/>
      </c>
      <c r="N30" s="42" t="str">
        <f t="shared" si="32"/>
        <v/>
      </c>
      <c r="O30" s="43" t="str">
        <f t="shared" si="33"/>
        <v/>
      </c>
      <c r="P30" s="45" t="str">
        <f t="shared" si="34"/>
        <v/>
      </c>
      <c r="Q30" s="43" t="str">
        <f t="shared" si="35"/>
        <v/>
      </c>
      <c r="R30" s="45" t="str">
        <f t="shared" si="36"/>
        <v/>
      </c>
      <c r="S30" s="43" t="str">
        <f t="shared" si="37"/>
        <v/>
      </c>
      <c r="T30" s="45" t="str">
        <f t="shared" si="38"/>
        <v/>
      </c>
      <c r="U30" s="43" t="str">
        <f t="shared" si="39"/>
        <v/>
      </c>
      <c r="V30" s="45" t="str">
        <f t="shared" si="40"/>
        <v/>
      </c>
      <c r="W30" s="43" t="str">
        <f t="shared" si="41"/>
        <v/>
      </c>
      <c r="X30" s="42" t="str">
        <f t="shared" si="42"/>
        <v/>
      </c>
      <c r="Y30" s="48"/>
      <c r="Z30" s="49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3">
      <c r="A31" s="50"/>
      <c r="B31" s="39"/>
      <c r="C31" s="40"/>
      <c r="D31" s="41" t="str">
        <f t="shared" si="24"/>
        <v/>
      </c>
      <c r="E31" s="42" t="e">
        <f t="shared" si="43"/>
        <v>#N/A</v>
      </c>
      <c r="F31" s="43" t="str">
        <f t="shared" si="25"/>
        <v/>
      </c>
      <c r="G31" s="29" t="str">
        <f t="shared" si="26"/>
        <v/>
      </c>
      <c r="H31" s="44" t="str">
        <f t="shared" si="27"/>
        <v/>
      </c>
      <c r="I31" s="45" t="str">
        <f t="shared" si="28"/>
        <v/>
      </c>
      <c r="J31" s="46"/>
      <c r="K31" s="37" t="str">
        <f t="shared" si="29"/>
        <v/>
      </c>
      <c r="L31" s="42" t="e">
        <f t="shared" si="30"/>
        <v>#N/A</v>
      </c>
      <c r="M31" s="47" t="str">
        <f t="shared" si="31"/>
        <v/>
      </c>
      <c r="N31" s="42" t="str">
        <f t="shared" si="32"/>
        <v/>
      </c>
      <c r="O31" s="43" t="str">
        <f t="shared" si="33"/>
        <v/>
      </c>
      <c r="P31" s="45" t="str">
        <f t="shared" si="34"/>
        <v/>
      </c>
      <c r="Q31" s="43" t="str">
        <f t="shared" si="35"/>
        <v/>
      </c>
      <c r="R31" s="45" t="str">
        <f t="shared" si="36"/>
        <v/>
      </c>
      <c r="S31" s="43" t="str">
        <f t="shared" si="37"/>
        <v/>
      </c>
      <c r="T31" s="45" t="str">
        <f t="shared" si="38"/>
        <v/>
      </c>
      <c r="U31" s="43" t="str">
        <f t="shared" si="39"/>
        <v/>
      </c>
      <c r="V31" s="45" t="str">
        <f t="shared" si="40"/>
        <v/>
      </c>
      <c r="W31" s="43" t="str">
        <f t="shared" si="41"/>
        <v/>
      </c>
      <c r="X31" s="42" t="str">
        <f t="shared" si="42"/>
        <v/>
      </c>
      <c r="Y31" s="48"/>
      <c r="Z31" s="49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3">
      <c r="A32" s="38"/>
      <c r="B32" s="39"/>
      <c r="C32" s="40"/>
      <c r="D32" s="41" t="str">
        <f t="shared" si="24"/>
        <v/>
      </c>
      <c r="E32" s="42" t="e">
        <f t="shared" si="43"/>
        <v>#N/A</v>
      </c>
      <c r="F32" s="43" t="str">
        <f t="shared" si="25"/>
        <v/>
      </c>
      <c r="G32" s="29" t="str">
        <f t="shared" si="26"/>
        <v/>
      </c>
      <c r="H32" s="44" t="str">
        <f t="shared" si="27"/>
        <v/>
      </c>
      <c r="I32" s="45" t="str">
        <f t="shared" si="28"/>
        <v/>
      </c>
      <c r="J32" s="46"/>
      <c r="K32" s="37" t="str">
        <f t="shared" si="29"/>
        <v/>
      </c>
      <c r="L32" s="42" t="e">
        <f t="shared" si="30"/>
        <v>#N/A</v>
      </c>
      <c r="M32" s="47" t="str">
        <f t="shared" si="31"/>
        <v/>
      </c>
      <c r="N32" s="42" t="str">
        <f t="shared" si="32"/>
        <v/>
      </c>
      <c r="O32" s="43" t="str">
        <f t="shared" si="33"/>
        <v/>
      </c>
      <c r="P32" s="45" t="str">
        <f t="shared" si="34"/>
        <v/>
      </c>
      <c r="Q32" s="43" t="str">
        <f t="shared" si="35"/>
        <v/>
      </c>
      <c r="R32" s="45" t="str">
        <f t="shared" si="36"/>
        <v/>
      </c>
      <c r="S32" s="43" t="str">
        <f t="shared" si="37"/>
        <v/>
      </c>
      <c r="T32" s="45" t="str">
        <f t="shared" si="38"/>
        <v/>
      </c>
      <c r="U32" s="43" t="str">
        <f t="shared" si="39"/>
        <v/>
      </c>
      <c r="V32" s="45" t="str">
        <f t="shared" si="40"/>
        <v/>
      </c>
      <c r="W32" s="43" t="str">
        <f t="shared" si="41"/>
        <v/>
      </c>
      <c r="X32" s="42" t="str">
        <f t="shared" si="42"/>
        <v/>
      </c>
      <c r="Y32" s="48"/>
      <c r="Z32" s="49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3">
      <c r="A33" s="38"/>
      <c r="B33" s="39"/>
      <c r="C33" s="40"/>
      <c r="D33" s="41" t="str">
        <f t="shared" si="24"/>
        <v/>
      </c>
      <c r="E33" s="42" t="e">
        <f t="shared" si="43"/>
        <v>#N/A</v>
      </c>
      <c r="F33" s="43" t="str">
        <f t="shared" si="25"/>
        <v/>
      </c>
      <c r="G33" s="29" t="str">
        <f t="shared" si="26"/>
        <v/>
      </c>
      <c r="H33" s="44" t="str">
        <f>I33</f>
        <v/>
      </c>
      <c r="I33" s="45" t="str">
        <f t="shared" si="28"/>
        <v/>
      </c>
      <c r="J33" s="46"/>
      <c r="K33" s="37" t="str">
        <f t="shared" si="29"/>
        <v/>
      </c>
      <c r="L33" s="42" t="e">
        <f t="shared" si="30"/>
        <v>#N/A</v>
      </c>
      <c r="M33" s="47" t="str">
        <f t="shared" si="31"/>
        <v/>
      </c>
      <c r="N33" s="42" t="str">
        <f t="shared" si="32"/>
        <v/>
      </c>
      <c r="O33" s="43" t="str">
        <f t="shared" si="33"/>
        <v/>
      </c>
      <c r="P33" s="45" t="str">
        <f t="shared" si="34"/>
        <v/>
      </c>
      <c r="Q33" s="43" t="str">
        <f t="shared" si="35"/>
        <v/>
      </c>
      <c r="R33" s="45" t="str">
        <f t="shared" si="36"/>
        <v/>
      </c>
      <c r="S33" s="43" t="str">
        <f t="shared" si="37"/>
        <v/>
      </c>
      <c r="T33" s="45" t="str">
        <f t="shared" si="38"/>
        <v/>
      </c>
      <c r="U33" s="43" t="str">
        <f t="shared" si="39"/>
        <v/>
      </c>
      <c r="V33" s="45" t="str">
        <f t="shared" si="40"/>
        <v/>
      </c>
      <c r="W33" s="43" t="str">
        <f t="shared" si="41"/>
        <v/>
      </c>
      <c r="X33" s="42" t="str">
        <f t="shared" si="42"/>
        <v/>
      </c>
      <c r="Y33" s="48"/>
      <c r="Z33" s="49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3">
      <c r="A34" s="38"/>
      <c r="B34" s="39"/>
      <c r="C34" s="40"/>
      <c r="D34" s="41" t="str">
        <f t="shared" si="24"/>
        <v/>
      </c>
      <c r="E34" s="42" t="e">
        <f t="shared" si="43"/>
        <v>#N/A</v>
      </c>
      <c r="F34" s="43" t="str">
        <f t="shared" si="25"/>
        <v/>
      </c>
      <c r="G34" s="29" t="str">
        <f t="shared" si="26"/>
        <v/>
      </c>
      <c r="H34" s="44" t="str">
        <f t="shared" ref="H34:H46" si="44">I34</f>
        <v/>
      </c>
      <c r="I34" s="45" t="str">
        <f t="shared" si="28"/>
        <v/>
      </c>
      <c r="J34" s="46"/>
      <c r="K34" s="37" t="str">
        <f t="shared" si="29"/>
        <v/>
      </c>
      <c r="L34" s="42" t="e">
        <f t="shared" si="30"/>
        <v>#N/A</v>
      </c>
      <c r="M34" s="47" t="str">
        <f t="shared" si="31"/>
        <v/>
      </c>
      <c r="N34" s="42" t="str">
        <f t="shared" si="32"/>
        <v/>
      </c>
      <c r="O34" s="43" t="str">
        <f t="shared" si="33"/>
        <v/>
      </c>
      <c r="P34" s="45" t="str">
        <f t="shared" si="34"/>
        <v/>
      </c>
      <c r="Q34" s="43" t="str">
        <f t="shared" si="35"/>
        <v/>
      </c>
      <c r="R34" s="45" t="str">
        <f t="shared" si="36"/>
        <v/>
      </c>
      <c r="S34" s="43" t="str">
        <f t="shared" si="37"/>
        <v/>
      </c>
      <c r="T34" s="45" t="str">
        <f t="shared" si="38"/>
        <v/>
      </c>
      <c r="U34" s="43" t="str">
        <f t="shared" si="39"/>
        <v/>
      </c>
      <c r="V34" s="45" t="str">
        <f t="shared" si="40"/>
        <v/>
      </c>
      <c r="W34" s="43" t="str">
        <f t="shared" si="41"/>
        <v/>
      </c>
      <c r="X34" s="42" t="str">
        <f t="shared" si="42"/>
        <v/>
      </c>
      <c r="Y34" s="48"/>
      <c r="Z34" s="49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3">
      <c r="A35" s="38"/>
      <c r="B35" s="39"/>
      <c r="C35" s="40"/>
      <c r="D35" s="41" t="str">
        <f t="shared" si="24"/>
        <v/>
      </c>
      <c r="E35" s="42" t="e">
        <f t="shared" si="43"/>
        <v>#N/A</v>
      </c>
      <c r="F35" s="43" t="str">
        <f t="shared" si="25"/>
        <v/>
      </c>
      <c r="G35" s="29" t="str">
        <f t="shared" si="26"/>
        <v/>
      </c>
      <c r="H35" s="44" t="str">
        <f t="shared" si="44"/>
        <v/>
      </c>
      <c r="I35" s="45" t="str">
        <f t="shared" si="28"/>
        <v/>
      </c>
      <c r="J35" s="46"/>
      <c r="K35" s="37" t="str">
        <f t="shared" si="29"/>
        <v/>
      </c>
      <c r="L35" s="42" t="e">
        <f t="shared" si="30"/>
        <v>#N/A</v>
      </c>
      <c r="M35" s="47" t="str">
        <f t="shared" si="31"/>
        <v/>
      </c>
      <c r="N35" s="42" t="str">
        <f t="shared" si="32"/>
        <v/>
      </c>
      <c r="O35" s="43" t="str">
        <f t="shared" si="33"/>
        <v/>
      </c>
      <c r="P35" s="45" t="str">
        <f t="shared" si="34"/>
        <v/>
      </c>
      <c r="Q35" s="43" t="str">
        <f t="shared" si="35"/>
        <v/>
      </c>
      <c r="R35" s="45" t="str">
        <f t="shared" si="36"/>
        <v/>
      </c>
      <c r="S35" s="43" t="str">
        <f t="shared" si="37"/>
        <v/>
      </c>
      <c r="T35" s="45" t="str">
        <f t="shared" si="38"/>
        <v/>
      </c>
      <c r="U35" s="43" t="str">
        <f t="shared" si="39"/>
        <v/>
      </c>
      <c r="V35" s="45" t="str">
        <f t="shared" si="40"/>
        <v/>
      </c>
      <c r="W35" s="43" t="str">
        <f t="shared" si="41"/>
        <v/>
      </c>
      <c r="X35" s="42" t="str">
        <f t="shared" si="42"/>
        <v/>
      </c>
      <c r="Y35" s="48"/>
      <c r="Z35" s="49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3">
      <c r="A36" s="38"/>
      <c r="B36" s="39"/>
      <c r="C36" s="40"/>
      <c r="D36" s="41" t="str">
        <f t="shared" si="24"/>
        <v/>
      </c>
      <c r="E36" s="42" t="e">
        <f t="shared" si="43"/>
        <v>#N/A</v>
      </c>
      <c r="F36" s="43" t="str">
        <f t="shared" si="25"/>
        <v/>
      </c>
      <c r="G36" s="29" t="str">
        <f t="shared" si="26"/>
        <v/>
      </c>
      <c r="H36" s="44" t="str">
        <f t="shared" si="44"/>
        <v/>
      </c>
      <c r="I36" s="45" t="str">
        <f t="shared" si="28"/>
        <v/>
      </c>
      <c r="J36" s="46"/>
      <c r="K36" s="37" t="str">
        <f t="shared" si="29"/>
        <v/>
      </c>
      <c r="L36" s="42" t="e">
        <f t="shared" si="30"/>
        <v>#N/A</v>
      </c>
      <c r="M36" s="47" t="str">
        <f t="shared" si="31"/>
        <v/>
      </c>
      <c r="N36" s="42" t="str">
        <f t="shared" si="32"/>
        <v/>
      </c>
      <c r="O36" s="43" t="str">
        <f t="shared" si="33"/>
        <v/>
      </c>
      <c r="P36" s="45" t="str">
        <f t="shared" si="34"/>
        <v/>
      </c>
      <c r="Q36" s="43" t="str">
        <f t="shared" si="35"/>
        <v/>
      </c>
      <c r="R36" s="45" t="str">
        <f t="shared" si="36"/>
        <v/>
      </c>
      <c r="S36" s="43" t="str">
        <f t="shared" si="37"/>
        <v/>
      </c>
      <c r="T36" s="45" t="str">
        <f t="shared" si="38"/>
        <v/>
      </c>
      <c r="U36" s="43" t="str">
        <f t="shared" si="39"/>
        <v/>
      </c>
      <c r="V36" s="45" t="str">
        <f t="shared" si="40"/>
        <v/>
      </c>
      <c r="W36" s="43" t="str">
        <f t="shared" si="41"/>
        <v/>
      </c>
      <c r="X36" s="42" t="str">
        <f t="shared" si="42"/>
        <v/>
      </c>
      <c r="Y36" s="48"/>
      <c r="Z36" s="49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3">
      <c r="A37" s="38"/>
      <c r="B37" s="39"/>
      <c r="C37" s="40"/>
      <c r="D37" s="41" t="str">
        <f t="shared" si="24"/>
        <v/>
      </c>
      <c r="E37" s="42" t="e">
        <f t="shared" si="43"/>
        <v>#N/A</v>
      </c>
      <c r="F37" s="43" t="str">
        <f t="shared" si="25"/>
        <v/>
      </c>
      <c r="G37" s="29" t="str">
        <f t="shared" si="26"/>
        <v/>
      </c>
      <c r="H37" s="44" t="str">
        <f t="shared" si="44"/>
        <v/>
      </c>
      <c r="I37" s="45" t="str">
        <f t="shared" si="28"/>
        <v/>
      </c>
      <c r="J37" s="46"/>
      <c r="K37" s="37" t="str">
        <f t="shared" si="29"/>
        <v/>
      </c>
      <c r="L37" s="42" t="e">
        <f t="shared" si="30"/>
        <v>#N/A</v>
      </c>
      <c r="M37" s="47" t="str">
        <f t="shared" si="31"/>
        <v/>
      </c>
      <c r="N37" s="42" t="str">
        <f t="shared" si="32"/>
        <v/>
      </c>
      <c r="O37" s="43" t="str">
        <f t="shared" si="33"/>
        <v/>
      </c>
      <c r="P37" s="45" t="str">
        <f t="shared" si="34"/>
        <v/>
      </c>
      <c r="Q37" s="43" t="str">
        <f t="shared" si="35"/>
        <v/>
      </c>
      <c r="R37" s="45" t="str">
        <f t="shared" si="36"/>
        <v/>
      </c>
      <c r="S37" s="43" t="str">
        <f t="shared" si="37"/>
        <v/>
      </c>
      <c r="T37" s="45" t="str">
        <f t="shared" si="38"/>
        <v/>
      </c>
      <c r="U37" s="43" t="str">
        <f t="shared" si="39"/>
        <v/>
      </c>
      <c r="V37" s="45" t="str">
        <f t="shared" si="40"/>
        <v/>
      </c>
      <c r="W37" s="43" t="str">
        <f t="shared" si="41"/>
        <v/>
      </c>
      <c r="X37" s="42" t="str">
        <f t="shared" si="42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3">
      <c r="A38" s="38"/>
      <c r="B38" s="39"/>
      <c r="C38" s="40"/>
      <c r="D38" s="41" t="str">
        <f t="shared" si="24"/>
        <v/>
      </c>
      <c r="E38" s="42" t="e">
        <f t="shared" si="43"/>
        <v>#N/A</v>
      </c>
      <c r="F38" s="43" t="str">
        <f t="shared" si="25"/>
        <v/>
      </c>
      <c r="G38" s="29" t="str">
        <f t="shared" si="26"/>
        <v/>
      </c>
      <c r="H38" s="44" t="str">
        <f t="shared" si="44"/>
        <v/>
      </c>
      <c r="I38" s="45" t="str">
        <f t="shared" si="28"/>
        <v/>
      </c>
      <c r="J38" s="46"/>
      <c r="K38" s="37" t="str">
        <f t="shared" si="29"/>
        <v/>
      </c>
      <c r="L38" s="42" t="e">
        <f t="shared" si="30"/>
        <v>#N/A</v>
      </c>
      <c r="M38" s="47" t="str">
        <f t="shared" si="31"/>
        <v/>
      </c>
      <c r="N38" s="42" t="str">
        <f t="shared" si="32"/>
        <v/>
      </c>
      <c r="O38" s="43" t="str">
        <f t="shared" si="33"/>
        <v/>
      </c>
      <c r="P38" s="45" t="str">
        <f t="shared" si="34"/>
        <v/>
      </c>
      <c r="Q38" s="43" t="str">
        <f t="shared" si="35"/>
        <v/>
      </c>
      <c r="R38" s="45" t="str">
        <f t="shared" si="36"/>
        <v/>
      </c>
      <c r="S38" s="43" t="str">
        <f t="shared" si="37"/>
        <v/>
      </c>
      <c r="T38" s="45" t="str">
        <f t="shared" si="38"/>
        <v/>
      </c>
      <c r="U38" s="43" t="str">
        <f t="shared" si="39"/>
        <v/>
      </c>
      <c r="V38" s="45" t="str">
        <f t="shared" si="40"/>
        <v/>
      </c>
      <c r="W38" s="43" t="str">
        <f t="shared" si="41"/>
        <v/>
      </c>
      <c r="X38" s="42" t="str">
        <f t="shared" si="42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3">
      <c r="A39" s="38"/>
      <c r="B39" s="39"/>
      <c r="C39" s="40"/>
      <c r="D39" s="41" t="str">
        <f t="shared" si="24"/>
        <v/>
      </c>
      <c r="E39" s="42" t="e">
        <f t="shared" si="43"/>
        <v>#N/A</v>
      </c>
      <c r="F39" s="43" t="str">
        <f t="shared" si="25"/>
        <v/>
      </c>
      <c r="G39" s="29" t="str">
        <f t="shared" si="26"/>
        <v/>
      </c>
      <c r="H39" s="44" t="str">
        <f t="shared" si="44"/>
        <v/>
      </c>
      <c r="I39" s="45" t="str">
        <f t="shared" si="28"/>
        <v/>
      </c>
      <c r="J39" s="46"/>
      <c r="K39" s="37" t="str">
        <f t="shared" si="29"/>
        <v/>
      </c>
      <c r="L39" s="42" t="e">
        <f t="shared" si="30"/>
        <v>#N/A</v>
      </c>
      <c r="M39" s="47" t="str">
        <f t="shared" si="31"/>
        <v/>
      </c>
      <c r="N39" s="42" t="str">
        <f t="shared" si="32"/>
        <v/>
      </c>
      <c r="O39" s="43" t="str">
        <f t="shared" si="33"/>
        <v/>
      </c>
      <c r="P39" s="45" t="str">
        <f t="shared" si="34"/>
        <v/>
      </c>
      <c r="Q39" s="43" t="str">
        <f t="shared" si="35"/>
        <v/>
      </c>
      <c r="R39" s="45" t="str">
        <f t="shared" si="36"/>
        <v/>
      </c>
      <c r="S39" s="43" t="str">
        <f t="shared" si="37"/>
        <v/>
      </c>
      <c r="T39" s="45" t="str">
        <f t="shared" si="38"/>
        <v/>
      </c>
      <c r="U39" s="43" t="str">
        <f t="shared" si="39"/>
        <v/>
      </c>
      <c r="V39" s="45" t="str">
        <f t="shared" si="40"/>
        <v/>
      </c>
      <c r="W39" s="43" t="str">
        <f t="shared" si="41"/>
        <v/>
      </c>
      <c r="X39" s="42" t="str">
        <f t="shared" si="42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ht="14.25" customHeight="1" x14ac:dyDescent="0.3">
      <c r="A40" s="38"/>
      <c r="B40" s="39"/>
      <c r="C40" s="40"/>
      <c r="D40" s="41" t="str">
        <f t="shared" si="24"/>
        <v/>
      </c>
      <c r="E40" s="42" t="e">
        <f t="shared" si="43"/>
        <v>#N/A</v>
      </c>
      <c r="F40" s="43" t="str">
        <f t="shared" si="25"/>
        <v/>
      </c>
      <c r="G40" s="29" t="str">
        <f t="shared" si="26"/>
        <v/>
      </c>
      <c r="H40" s="44" t="str">
        <f t="shared" si="44"/>
        <v/>
      </c>
      <c r="I40" s="45" t="str">
        <f t="shared" si="28"/>
        <v/>
      </c>
      <c r="J40" s="46"/>
      <c r="K40" s="37" t="str">
        <f t="shared" si="29"/>
        <v/>
      </c>
      <c r="L40" s="42" t="e">
        <f t="shared" si="30"/>
        <v>#N/A</v>
      </c>
      <c r="M40" s="47" t="str">
        <f t="shared" si="31"/>
        <v/>
      </c>
      <c r="N40" s="42" t="str">
        <f t="shared" si="32"/>
        <v/>
      </c>
      <c r="O40" s="43" t="str">
        <f t="shared" si="33"/>
        <v/>
      </c>
      <c r="P40" s="45" t="str">
        <f t="shared" si="34"/>
        <v/>
      </c>
      <c r="Q40" s="43" t="str">
        <f t="shared" si="35"/>
        <v/>
      </c>
      <c r="R40" s="45" t="str">
        <f t="shared" si="36"/>
        <v/>
      </c>
      <c r="S40" s="43" t="str">
        <f t="shared" si="37"/>
        <v/>
      </c>
      <c r="T40" s="45" t="str">
        <f t="shared" si="38"/>
        <v/>
      </c>
      <c r="U40" s="43" t="str">
        <f t="shared" si="39"/>
        <v/>
      </c>
      <c r="V40" s="45" t="str">
        <f t="shared" si="40"/>
        <v/>
      </c>
      <c r="W40" s="43" t="str">
        <f t="shared" si="41"/>
        <v/>
      </c>
      <c r="X40" s="42" t="str">
        <f t="shared" si="42"/>
        <v/>
      </c>
      <c r="Y40" s="48"/>
      <c r="Z40" s="52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3">
      <c r="A41" s="38"/>
      <c r="B41" s="39"/>
      <c r="C41" s="40"/>
      <c r="D41" s="41" t="str">
        <f t="shared" si="24"/>
        <v/>
      </c>
      <c r="E41" s="42" t="e">
        <f t="shared" si="43"/>
        <v>#N/A</v>
      </c>
      <c r="F41" s="43" t="str">
        <f t="shared" si="25"/>
        <v/>
      </c>
      <c r="G41" s="29" t="str">
        <f t="shared" si="26"/>
        <v/>
      </c>
      <c r="H41" s="44" t="str">
        <f t="shared" si="44"/>
        <v/>
      </c>
      <c r="I41" s="45" t="str">
        <f t="shared" si="28"/>
        <v/>
      </c>
      <c r="J41" s="46"/>
      <c r="K41" s="37" t="str">
        <f t="shared" si="29"/>
        <v/>
      </c>
      <c r="L41" s="42" t="e">
        <f t="shared" si="30"/>
        <v>#N/A</v>
      </c>
      <c r="M41" s="47" t="str">
        <f t="shared" si="31"/>
        <v/>
      </c>
      <c r="N41" s="42" t="str">
        <f t="shared" si="32"/>
        <v/>
      </c>
      <c r="O41" s="43" t="str">
        <f t="shared" si="33"/>
        <v/>
      </c>
      <c r="P41" s="45" t="str">
        <f t="shared" si="34"/>
        <v/>
      </c>
      <c r="Q41" s="43" t="str">
        <f t="shared" si="35"/>
        <v/>
      </c>
      <c r="R41" s="45" t="str">
        <f t="shared" si="36"/>
        <v/>
      </c>
      <c r="S41" s="43" t="str">
        <f t="shared" si="37"/>
        <v/>
      </c>
      <c r="T41" s="45" t="str">
        <f t="shared" si="38"/>
        <v/>
      </c>
      <c r="U41" s="43" t="str">
        <f t="shared" si="39"/>
        <v/>
      </c>
      <c r="V41" s="45" t="str">
        <f t="shared" si="40"/>
        <v/>
      </c>
      <c r="W41" s="43" t="str">
        <f t="shared" si="41"/>
        <v/>
      </c>
      <c r="X41" s="42" t="str">
        <f t="shared" si="42"/>
        <v/>
      </c>
      <c r="Y41" s="48"/>
      <c r="Z41" s="53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3">
      <c r="A42" s="38"/>
      <c r="B42" s="39"/>
      <c r="C42" s="40"/>
      <c r="D42" s="41" t="str">
        <f t="shared" si="24"/>
        <v/>
      </c>
      <c r="E42" s="42" t="e">
        <f t="shared" si="43"/>
        <v>#N/A</v>
      </c>
      <c r="F42" s="43" t="str">
        <f t="shared" si="25"/>
        <v/>
      </c>
      <c r="G42" s="29" t="str">
        <f t="shared" si="26"/>
        <v/>
      </c>
      <c r="H42" s="44" t="str">
        <f t="shared" si="44"/>
        <v/>
      </c>
      <c r="I42" s="45" t="str">
        <f t="shared" si="28"/>
        <v/>
      </c>
      <c r="J42" s="46"/>
      <c r="K42" s="37" t="str">
        <f>IF(B42="","",L42)</f>
        <v/>
      </c>
      <c r="L42" s="42" t="e">
        <f t="shared" si="30"/>
        <v>#N/A</v>
      </c>
      <c r="M42" s="47" t="str">
        <f t="shared" si="31"/>
        <v/>
      </c>
      <c r="N42" s="42" t="str">
        <f t="shared" si="32"/>
        <v/>
      </c>
      <c r="O42" s="43" t="str">
        <f t="shared" si="33"/>
        <v/>
      </c>
      <c r="P42" s="45" t="str">
        <f t="shared" si="34"/>
        <v/>
      </c>
      <c r="Q42" s="43" t="str">
        <f t="shared" si="35"/>
        <v/>
      </c>
      <c r="R42" s="45" t="str">
        <f t="shared" si="36"/>
        <v/>
      </c>
      <c r="S42" s="43" t="str">
        <f t="shared" si="37"/>
        <v/>
      </c>
      <c r="T42" s="45" t="str">
        <f t="shared" si="38"/>
        <v/>
      </c>
      <c r="U42" s="43" t="str">
        <f t="shared" si="39"/>
        <v/>
      </c>
      <c r="V42" s="45" t="str">
        <f t="shared" si="40"/>
        <v/>
      </c>
      <c r="W42" s="43" t="str">
        <f t="shared" si="41"/>
        <v/>
      </c>
      <c r="X42" s="42" t="str">
        <f t="shared" si="42"/>
        <v/>
      </c>
      <c r="Y42" s="48"/>
      <c r="Z42" s="53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3">
      <c r="A43" s="50"/>
      <c r="B43" s="39"/>
      <c r="C43" s="40"/>
      <c r="D43" s="41" t="str">
        <f t="shared" si="24"/>
        <v/>
      </c>
      <c r="E43" s="42" t="e">
        <f t="shared" si="43"/>
        <v>#N/A</v>
      </c>
      <c r="F43" s="43" t="str">
        <f t="shared" si="25"/>
        <v/>
      </c>
      <c r="G43" s="29" t="str">
        <f t="shared" si="26"/>
        <v/>
      </c>
      <c r="H43" s="44" t="str">
        <f t="shared" si="44"/>
        <v/>
      </c>
      <c r="I43" s="45" t="str">
        <f t="shared" si="28"/>
        <v/>
      </c>
      <c r="J43" s="46"/>
      <c r="K43" s="37" t="str">
        <f t="shared" ref="K43:K46" si="45">IF(B43="","",L43)</f>
        <v/>
      </c>
      <c r="L43" s="42" t="e">
        <f t="shared" si="30"/>
        <v>#N/A</v>
      </c>
      <c r="M43" s="47" t="str">
        <f t="shared" si="31"/>
        <v/>
      </c>
      <c r="N43" s="42" t="str">
        <f t="shared" si="32"/>
        <v/>
      </c>
      <c r="O43" s="43" t="str">
        <f t="shared" si="33"/>
        <v/>
      </c>
      <c r="P43" s="45" t="str">
        <f t="shared" si="34"/>
        <v/>
      </c>
      <c r="Q43" s="43" t="str">
        <f t="shared" si="35"/>
        <v/>
      </c>
      <c r="R43" s="45" t="str">
        <f t="shared" si="36"/>
        <v/>
      </c>
      <c r="S43" s="43" t="str">
        <f t="shared" si="37"/>
        <v/>
      </c>
      <c r="T43" s="45" t="str">
        <f t="shared" si="38"/>
        <v/>
      </c>
      <c r="U43" s="43" t="str">
        <f t="shared" si="39"/>
        <v/>
      </c>
      <c r="V43" s="45" t="str">
        <f t="shared" si="40"/>
        <v/>
      </c>
      <c r="W43" s="43" t="str">
        <f t="shared" si="41"/>
        <v/>
      </c>
      <c r="X43" s="42" t="str">
        <f t="shared" si="42"/>
        <v/>
      </c>
      <c r="Y43" s="48"/>
      <c r="Z43" s="53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3">
      <c r="A44" s="50"/>
      <c r="B44" s="39"/>
      <c r="C44" s="40"/>
      <c r="D44" s="41" t="str">
        <f t="shared" si="24"/>
        <v/>
      </c>
      <c r="E44" s="42" t="e">
        <f>IF(AD44="","",AD44)</f>
        <v>#N/A</v>
      </c>
      <c r="F44" s="43" t="str">
        <f t="shared" si="25"/>
        <v/>
      </c>
      <c r="G44" s="29" t="str">
        <f t="shared" si="26"/>
        <v/>
      </c>
      <c r="H44" s="44" t="str">
        <f t="shared" si="44"/>
        <v/>
      </c>
      <c r="I44" s="45" t="str">
        <f t="shared" si="28"/>
        <v/>
      </c>
      <c r="J44" s="46"/>
      <c r="K44" s="37" t="str">
        <f t="shared" si="45"/>
        <v/>
      </c>
      <c r="L44" s="42" t="e">
        <f t="shared" si="30"/>
        <v>#N/A</v>
      </c>
      <c r="M44" s="47" t="str">
        <f t="shared" si="31"/>
        <v/>
      </c>
      <c r="N44" s="42" t="str">
        <f t="shared" si="32"/>
        <v/>
      </c>
      <c r="O44" s="43" t="str">
        <f t="shared" si="33"/>
        <v/>
      </c>
      <c r="P44" s="45" t="str">
        <f t="shared" si="34"/>
        <v/>
      </c>
      <c r="Q44" s="43" t="str">
        <f t="shared" si="35"/>
        <v/>
      </c>
      <c r="R44" s="45" t="str">
        <f t="shared" si="36"/>
        <v/>
      </c>
      <c r="S44" s="43" t="str">
        <f t="shared" si="37"/>
        <v/>
      </c>
      <c r="T44" s="45" t="str">
        <f t="shared" si="38"/>
        <v/>
      </c>
      <c r="U44" s="43" t="str">
        <f>V44</f>
        <v/>
      </c>
      <c r="V44" s="45" t="str">
        <f t="shared" si="40"/>
        <v/>
      </c>
      <c r="W44" s="43" t="str">
        <f t="shared" si="41"/>
        <v/>
      </c>
      <c r="X44" s="42" t="str">
        <f t="shared" si="42"/>
        <v/>
      </c>
      <c r="Y44" s="48"/>
      <c r="Z44" s="53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thickBot="1" x14ac:dyDescent="0.35">
      <c r="A45" s="231"/>
      <c r="B45" s="232"/>
      <c r="C45" s="233"/>
      <c r="D45" s="234" t="str">
        <f t="shared" si="24"/>
        <v/>
      </c>
      <c r="E45" s="235" t="e">
        <f>IF(AD45="","",AD45)</f>
        <v>#N/A</v>
      </c>
      <c r="F45" s="236" t="str">
        <f t="shared" si="25"/>
        <v/>
      </c>
      <c r="G45" s="237" t="str">
        <f t="shared" si="26"/>
        <v/>
      </c>
      <c r="H45" s="238" t="str">
        <f t="shared" si="44"/>
        <v/>
      </c>
      <c r="I45" s="239" t="str">
        <f t="shared" si="28"/>
        <v/>
      </c>
      <c r="J45" s="240"/>
      <c r="K45" s="241" t="str">
        <f t="shared" si="45"/>
        <v/>
      </c>
      <c r="L45" s="235" t="e">
        <f t="shared" si="30"/>
        <v>#N/A</v>
      </c>
      <c r="M45" s="242" t="str">
        <f t="shared" si="31"/>
        <v/>
      </c>
      <c r="N45" s="235" t="str">
        <f t="shared" si="32"/>
        <v/>
      </c>
      <c r="O45" s="236" t="str">
        <f>P45</f>
        <v/>
      </c>
      <c r="P45" s="239" t="str">
        <f t="shared" si="34"/>
        <v/>
      </c>
      <c r="Q45" s="236" t="str">
        <f t="shared" si="35"/>
        <v/>
      </c>
      <c r="R45" s="239" t="str">
        <f t="shared" si="36"/>
        <v/>
      </c>
      <c r="S45" s="236" t="str">
        <f t="shared" si="37"/>
        <v/>
      </c>
      <c r="T45" s="239" t="str">
        <f t="shared" si="38"/>
        <v/>
      </c>
      <c r="U45" s="236" t="str">
        <f t="shared" ref="U45:U46" si="46">V45</f>
        <v/>
      </c>
      <c r="V45" s="239" t="str">
        <f t="shared" si="40"/>
        <v/>
      </c>
      <c r="W45" s="236" t="str">
        <f t="shared" si="41"/>
        <v/>
      </c>
      <c r="X45" s="235" t="str">
        <f t="shared" si="42"/>
        <v/>
      </c>
      <c r="Y45" s="243"/>
      <c r="Z45" s="246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Top="1" x14ac:dyDescent="0.3">
      <c r="A46" s="67"/>
      <c r="B46" s="39"/>
      <c r="C46" s="68"/>
      <c r="D46" s="41" t="str">
        <f t="shared" si="24"/>
        <v/>
      </c>
      <c r="E46" s="42" t="e">
        <f>IF(AD46="","",AD46)</f>
        <v>#N/A</v>
      </c>
      <c r="F46" s="43" t="str">
        <f t="shared" si="25"/>
        <v/>
      </c>
      <c r="G46" s="29" t="str">
        <f t="shared" si="26"/>
        <v/>
      </c>
      <c r="H46" s="44" t="str">
        <f t="shared" si="44"/>
        <v/>
      </c>
      <c r="I46" s="45" t="str">
        <f t="shared" si="28"/>
        <v/>
      </c>
      <c r="J46" s="229"/>
      <c r="K46" s="37" t="str">
        <f t="shared" si="45"/>
        <v/>
      </c>
      <c r="L46" s="42" t="e">
        <f t="shared" si="30"/>
        <v>#N/A</v>
      </c>
      <c r="M46" s="47" t="str">
        <f t="shared" si="31"/>
        <v/>
      </c>
      <c r="N46" s="42" t="str">
        <f t="shared" si="32"/>
        <v/>
      </c>
      <c r="O46" s="43" t="str">
        <f t="shared" ref="O46" si="47">P46</f>
        <v/>
      </c>
      <c r="P46" s="45" t="str">
        <f t="shared" si="34"/>
        <v/>
      </c>
      <c r="Q46" s="43" t="str">
        <f t="shared" si="35"/>
        <v/>
      </c>
      <c r="R46" s="45" t="str">
        <f t="shared" si="36"/>
        <v/>
      </c>
      <c r="S46" s="43" t="str">
        <f t="shared" si="37"/>
        <v/>
      </c>
      <c r="T46" s="45" t="str">
        <f t="shared" si="38"/>
        <v/>
      </c>
      <c r="U46" s="43" t="str">
        <f t="shared" si="46"/>
        <v/>
      </c>
      <c r="V46" s="45" t="str">
        <f t="shared" si="40"/>
        <v/>
      </c>
      <c r="W46" s="43" t="str">
        <f t="shared" si="41"/>
        <v/>
      </c>
      <c r="X46" s="42" t="str">
        <f t="shared" si="42"/>
        <v/>
      </c>
      <c r="Y46" s="69"/>
      <c r="Z46" s="245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3">
      <c r="A47" s="38"/>
      <c r="B47" s="39"/>
      <c r="C47" s="40"/>
      <c r="D47" s="41" t="str">
        <f t="shared" si="0"/>
        <v/>
      </c>
      <c r="E47" s="42" t="e">
        <f>IF(AD47="","",AD47)</f>
        <v>#N/A</v>
      </c>
      <c r="F47" s="43" t="str">
        <f t="shared" si="9"/>
        <v/>
      </c>
      <c r="G47" s="29" t="str">
        <f t="shared" si="1"/>
        <v/>
      </c>
      <c r="H47" s="44" t="str">
        <f t="shared" si="10"/>
        <v/>
      </c>
      <c r="I47" s="45" t="str">
        <f t="shared" si="2"/>
        <v/>
      </c>
      <c r="J47" s="46"/>
      <c r="K47" s="37" t="str">
        <f t="shared" ref="K47:K80" si="48">IF(B47="","",L47)</f>
        <v/>
      </c>
      <c r="L47" s="42" t="e">
        <f t="shared" si="11"/>
        <v>#N/A</v>
      </c>
      <c r="M47" s="47" t="str">
        <f t="shared" si="12"/>
        <v/>
      </c>
      <c r="N47" s="42" t="str">
        <f t="shared" si="3"/>
        <v/>
      </c>
      <c r="O47" s="43" t="str">
        <f t="shared" si="13"/>
        <v/>
      </c>
      <c r="P47" s="45" t="str">
        <f t="shared" si="4"/>
        <v/>
      </c>
      <c r="Q47" s="43" t="str">
        <f t="shared" si="14"/>
        <v/>
      </c>
      <c r="R47" s="45" t="str">
        <f t="shared" si="5"/>
        <v/>
      </c>
      <c r="S47" s="43" t="str">
        <f t="shared" si="15"/>
        <v/>
      </c>
      <c r="T47" s="45" t="str">
        <f t="shared" si="6"/>
        <v/>
      </c>
      <c r="U47" s="43" t="str">
        <f t="shared" si="16"/>
        <v/>
      </c>
      <c r="V47" s="45" t="str">
        <f t="shared" si="7"/>
        <v/>
      </c>
      <c r="W47" s="43" t="str">
        <f t="shared" si="17"/>
        <v/>
      </c>
      <c r="X47" s="42" t="str">
        <f t="shared" si="8"/>
        <v/>
      </c>
      <c r="Y47" s="48"/>
      <c r="Z47" s="49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3">
      <c r="A48" s="38"/>
      <c r="B48" s="39"/>
      <c r="C48" s="40"/>
      <c r="D48" s="41" t="str">
        <f t="shared" si="0"/>
        <v/>
      </c>
      <c r="E48" s="42" t="e">
        <f t="shared" ref="E48:E63" si="49">IF(AD48="","",AD48)</f>
        <v>#N/A</v>
      </c>
      <c r="F48" s="43" t="str">
        <f t="shared" si="9"/>
        <v/>
      </c>
      <c r="G48" s="29" t="str">
        <f t="shared" si="1"/>
        <v/>
      </c>
      <c r="H48" s="44" t="str">
        <f t="shared" si="10"/>
        <v/>
      </c>
      <c r="I48" s="45" t="str">
        <f t="shared" si="2"/>
        <v/>
      </c>
      <c r="J48" s="46"/>
      <c r="K48" s="37" t="str">
        <f t="shared" si="48"/>
        <v/>
      </c>
      <c r="L48" s="42" t="e">
        <f t="shared" si="11"/>
        <v>#N/A</v>
      </c>
      <c r="M48" s="47" t="str">
        <f t="shared" si="12"/>
        <v/>
      </c>
      <c r="N48" s="42" t="str">
        <f t="shared" si="3"/>
        <v/>
      </c>
      <c r="O48" s="43" t="str">
        <f t="shared" si="13"/>
        <v/>
      </c>
      <c r="P48" s="45" t="str">
        <f t="shared" si="4"/>
        <v/>
      </c>
      <c r="Q48" s="43" t="str">
        <f t="shared" si="14"/>
        <v/>
      </c>
      <c r="R48" s="45" t="str">
        <f t="shared" si="5"/>
        <v/>
      </c>
      <c r="S48" s="43" t="str">
        <f t="shared" si="15"/>
        <v/>
      </c>
      <c r="T48" s="45" t="str">
        <f t="shared" si="6"/>
        <v/>
      </c>
      <c r="U48" s="43" t="str">
        <f>V48</f>
        <v/>
      </c>
      <c r="V48" s="45" t="str">
        <f t="shared" si="7"/>
        <v/>
      </c>
      <c r="W48" s="43" t="str">
        <f t="shared" si="17"/>
        <v/>
      </c>
      <c r="X48" s="42" t="str">
        <f t="shared" si="8"/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3">
      <c r="A49" s="38"/>
      <c r="B49" s="39"/>
      <c r="C49" s="40"/>
      <c r="D49" s="41" t="str">
        <f t="shared" si="0"/>
        <v/>
      </c>
      <c r="E49" s="42" t="e">
        <f t="shared" si="49"/>
        <v>#N/A</v>
      </c>
      <c r="F49" s="43" t="str">
        <f t="shared" si="9"/>
        <v/>
      </c>
      <c r="G49" s="29" t="str">
        <f t="shared" si="1"/>
        <v/>
      </c>
      <c r="H49" s="44" t="str">
        <f t="shared" si="10"/>
        <v/>
      </c>
      <c r="I49" s="45" t="str">
        <f t="shared" si="2"/>
        <v/>
      </c>
      <c r="J49" s="46"/>
      <c r="K49" s="37" t="str">
        <f t="shared" si="48"/>
        <v/>
      </c>
      <c r="L49" s="42" t="e">
        <f t="shared" si="11"/>
        <v>#N/A</v>
      </c>
      <c r="M49" s="47" t="str">
        <f t="shared" si="12"/>
        <v/>
      </c>
      <c r="N49" s="42" t="str">
        <f t="shared" si="3"/>
        <v/>
      </c>
      <c r="O49" s="43" t="str">
        <f t="shared" si="13"/>
        <v/>
      </c>
      <c r="P49" s="45" t="str">
        <f t="shared" si="4"/>
        <v/>
      </c>
      <c r="Q49" s="43" t="str">
        <f t="shared" si="14"/>
        <v/>
      </c>
      <c r="R49" s="45" t="str">
        <f t="shared" si="5"/>
        <v/>
      </c>
      <c r="S49" s="43" t="str">
        <f t="shared" si="15"/>
        <v/>
      </c>
      <c r="T49" s="45" t="str">
        <f t="shared" si="6"/>
        <v/>
      </c>
      <c r="U49" s="43" t="str">
        <f t="shared" si="16"/>
        <v/>
      </c>
      <c r="V49" s="45" t="str">
        <f t="shared" si="7"/>
        <v/>
      </c>
      <c r="W49" s="43" t="str">
        <f t="shared" si="17"/>
        <v/>
      </c>
      <c r="X49" s="42" t="str">
        <f t="shared" si="8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3">
      <c r="A50" s="38"/>
      <c r="B50" s="39"/>
      <c r="C50" s="40"/>
      <c r="D50" s="41" t="str">
        <f t="shared" si="0"/>
        <v/>
      </c>
      <c r="E50" s="42" t="e">
        <f t="shared" si="49"/>
        <v>#N/A</v>
      </c>
      <c r="F50" s="43" t="str">
        <f t="shared" si="9"/>
        <v/>
      </c>
      <c r="G50" s="29" t="str">
        <f t="shared" si="1"/>
        <v/>
      </c>
      <c r="H50" s="44" t="str">
        <f t="shared" si="10"/>
        <v/>
      </c>
      <c r="I50" s="45" t="str">
        <f t="shared" si="2"/>
        <v/>
      </c>
      <c r="J50" s="46"/>
      <c r="K50" s="37" t="str">
        <f t="shared" si="48"/>
        <v/>
      </c>
      <c r="L50" s="42" t="e">
        <f t="shared" si="11"/>
        <v>#N/A</v>
      </c>
      <c r="M50" s="47" t="str">
        <f t="shared" si="12"/>
        <v/>
      </c>
      <c r="N50" s="42" t="str">
        <f t="shared" si="3"/>
        <v/>
      </c>
      <c r="O50" s="43" t="str">
        <f t="shared" si="13"/>
        <v/>
      </c>
      <c r="P50" s="45" t="str">
        <f t="shared" si="4"/>
        <v/>
      </c>
      <c r="Q50" s="43" t="str">
        <f t="shared" si="14"/>
        <v/>
      </c>
      <c r="R50" s="45" t="str">
        <f t="shared" si="5"/>
        <v/>
      </c>
      <c r="S50" s="43" t="str">
        <f t="shared" si="15"/>
        <v/>
      </c>
      <c r="T50" s="45" t="str">
        <f t="shared" si="6"/>
        <v/>
      </c>
      <c r="U50" s="43" t="str">
        <f t="shared" si="16"/>
        <v/>
      </c>
      <c r="V50" s="45" t="str">
        <f t="shared" si="7"/>
        <v/>
      </c>
      <c r="W50" s="43" t="str">
        <f t="shared" si="17"/>
        <v/>
      </c>
      <c r="X50" s="42" t="str">
        <f t="shared" si="8"/>
        <v/>
      </c>
      <c r="Y50" s="48"/>
      <c r="Z50" s="49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3">
      <c r="A51" s="50"/>
      <c r="B51" s="39"/>
      <c r="C51" s="40"/>
      <c r="D51" s="41" t="str">
        <f t="shared" si="0"/>
        <v/>
      </c>
      <c r="E51" s="42" t="e">
        <f t="shared" si="49"/>
        <v>#N/A</v>
      </c>
      <c r="F51" s="43" t="str">
        <f t="shared" si="9"/>
        <v/>
      </c>
      <c r="G51" s="29" t="str">
        <f t="shared" si="1"/>
        <v/>
      </c>
      <c r="H51" s="44" t="str">
        <f t="shared" si="10"/>
        <v/>
      </c>
      <c r="I51" s="45" t="str">
        <f t="shared" si="2"/>
        <v/>
      </c>
      <c r="J51" s="46"/>
      <c r="K51" s="37" t="str">
        <f t="shared" si="48"/>
        <v/>
      </c>
      <c r="L51" s="42" t="e">
        <f t="shared" si="11"/>
        <v>#N/A</v>
      </c>
      <c r="M51" s="47" t="str">
        <f t="shared" si="12"/>
        <v/>
      </c>
      <c r="N51" s="42" t="str">
        <f t="shared" si="3"/>
        <v/>
      </c>
      <c r="O51" s="43" t="str">
        <f t="shared" si="13"/>
        <v/>
      </c>
      <c r="P51" s="45" t="str">
        <f t="shared" si="4"/>
        <v/>
      </c>
      <c r="Q51" s="43" t="str">
        <f t="shared" si="14"/>
        <v/>
      </c>
      <c r="R51" s="45" t="str">
        <f t="shared" si="5"/>
        <v/>
      </c>
      <c r="S51" s="43" t="str">
        <f t="shared" si="15"/>
        <v/>
      </c>
      <c r="T51" s="45" t="str">
        <f t="shared" si="6"/>
        <v/>
      </c>
      <c r="U51" s="43" t="str">
        <f t="shared" si="16"/>
        <v/>
      </c>
      <c r="V51" s="45" t="str">
        <f t="shared" si="7"/>
        <v/>
      </c>
      <c r="W51" s="43" t="str">
        <f t="shared" si="17"/>
        <v/>
      </c>
      <c r="X51" s="42" t="str">
        <f t="shared" si="8"/>
        <v/>
      </c>
      <c r="Y51" s="48"/>
      <c r="Z51" s="49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3">
      <c r="A52" s="38"/>
      <c r="B52" s="39"/>
      <c r="C52" s="40"/>
      <c r="D52" s="41" t="str">
        <f t="shared" si="0"/>
        <v/>
      </c>
      <c r="E52" s="42" t="e">
        <f t="shared" si="49"/>
        <v>#N/A</v>
      </c>
      <c r="F52" s="43" t="str">
        <f t="shared" si="9"/>
        <v/>
      </c>
      <c r="G52" s="29" t="str">
        <f t="shared" si="1"/>
        <v/>
      </c>
      <c r="H52" s="44" t="str">
        <f t="shared" si="10"/>
        <v/>
      </c>
      <c r="I52" s="45" t="str">
        <f t="shared" si="2"/>
        <v/>
      </c>
      <c r="J52" s="46"/>
      <c r="K52" s="37" t="str">
        <f t="shared" si="48"/>
        <v/>
      </c>
      <c r="L52" s="42" t="e">
        <f t="shared" si="11"/>
        <v>#N/A</v>
      </c>
      <c r="M52" s="47" t="str">
        <f t="shared" si="12"/>
        <v/>
      </c>
      <c r="N52" s="42" t="str">
        <f t="shared" si="3"/>
        <v/>
      </c>
      <c r="O52" s="43" t="str">
        <f t="shared" si="13"/>
        <v/>
      </c>
      <c r="P52" s="45" t="str">
        <f t="shared" si="4"/>
        <v/>
      </c>
      <c r="Q52" s="43" t="str">
        <f t="shared" si="14"/>
        <v/>
      </c>
      <c r="R52" s="45" t="str">
        <f t="shared" si="5"/>
        <v/>
      </c>
      <c r="S52" s="43" t="str">
        <f t="shared" si="15"/>
        <v/>
      </c>
      <c r="T52" s="45" t="str">
        <f t="shared" si="6"/>
        <v/>
      </c>
      <c r="U52" s="43" t="str">
        <f t="shared" si="16"/>
        <v/>
      </c>
      <c r="V52" s="45" t="str">
        <f t="shared" si="7"/>
        <v/>
      </c>
      <c r="W52" s="43" t="str">
        <f t="shared" si="17"/>
        <v/>
      </c>
      <c r="X52" s="42" t="str">
        <f t="shared" si="8"/>
        <v/>
      </c>
      <c r="Y52" s="48"/>
      <c r="Z52" s="49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3">
      <c r="A53" s="38"/>
      <c r="B53" s="39"/>
      <c r="C53" s="40"/>
      <c r="D53" s="41" t="str">
        <f t="shared" si="0"/>
        <v/>
      </c>
      <c r="E53" s="42" t="e">
        <f t="shared" si="49"/>
        <v>#N/A</v>
      </c>
      <c r="F53" s="43" t="str">
        <f t="shared" si="9"/>
        <v/>
      </c>
      <c r="G53" s="29" t="str">
        <f t="shared" si="1"/>
        <v/>
      </c>
      <c r="H53" s="44" t="str">
        <f>I53</f>
        <v/>
      </c>
      <c r="I53" s="45" t="str">
        <f t="shared" si="2"/>
        <v/>
      </c>
      <c r="J53" s="46"/>
      <c r="K53" s="37" t="str">
        <f t="shared" si="48"/>
        <v/>
      </c>
      <c r="L53" s="42" t="e">
        <f t="shared" si="11"/>
        <v>#N/A</v>
      </c>
      <c r="M53" s="47" t="str">
        <f t="shared" si="12"/>
        <v/>
      </c>
      <c r="N53" s="42" t="str">
        <f t="shared" si="3"/>
        <v/>
      </c>
      <c r="O53" s="43" t="str">
        <f t="shared" si="13"/>
        <v/>
      </c>
      <c r="P53" s="45" t="str">
        <f t="shared" si="4"/>
        <v/>
      </c>
      <c r="Q53" s="43" t="str">
        <f t="shared" si="14"/>
        <v/>
      </c>
      <c r="R53" s="45" t="str">
        <f t="shared" si="5"/>
        <v/>
      </c>
      <c r="S53" s="43" t="str">
        <f t="shared" si="15"/>
        <v/>
      </c>
      <c r="T53" s="45" t="str">
        <f t="shared" si="6"/>
        <v/>
      </c>
      <c r="U53" s="43" t="str">
        <f t="shared" si="16"/>
        <v/>
      </c>
      <c r="V53" s="45" t="str">
        <f t="shared" si="7"/>
        <v/>
      </c>
      <c r="W53" s="43" t="str">
        <f t="shared" si="17"/>
        <v/>
      </c>
      <c r="X53" s="42" t="str">
        <f t="shared" si="8"/>
        <v/>
      </c>
      <c r="Y53" s="48"/>
      <c r="Z53" s="49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3">
      <c r="A54" s="38"/>
      <c r="B54" s="39"/>
      <c r="C54" s="40"/>
      <c r="D54" s="41" t="str">
        <f t="shared" si="0"/>
        <v/>
      </c>
      <c r="E54" s="42" t="e">
        <f t="shared" si="49"/>
        <v>#N/A</v>
      </c>
      <c r="F54" s="43" t="str">
        <f t="shared" si="9"/>
        <v/>
      </c>
      <c r="G54" s="29" t="str">
        <f t="shared" si="1"/>
        <v/>
      </c>
      <c r="H54" s="44" t="str">
        <f t="shared" si="10"/>
        <v/>
      </c>
      <c r="I54" s="45" t="str">
        <f t="shared" si="2"/>
        <v/>
      </c>
      <c r="J54" s="46"/>
      <c r="K54" s="37" t="str">
        <f t="shared" si="48"/>
        <v/>
      </c>
      <c r="L54" s="42" t="e">
        <f t="shared" si="11"/>
        <v>#N/A</v>
      </c>
      <c r="M54" s="47" t="str">
        <f t="shared" si="12"/>
        <v/>
      </c>
      <c r="N54" s="42" t="str">
        <f t="shared" si="3"/>
        <v/>
      </c>
      <c r="O54" s="43" t="str">
        <f t="shared" si="13"/>
        <v/>
      </c>
      <c r="P54" s="45" t="str">
        <f t="shared" si="4"/>
        <v/>
      </c>
      <c r="Q54" s="43" t="str">
        <f t="shared" si="14"/>
        <v/>
      </c>
      <c r="R54" s="45" t="str">
        <f t="shared" si="5"/>
        <v/>
      </c>
      <c r="S54" s="43" t="str">
        <f t="shared" si="15"/>
        <v/>
      </c>
      <c r="T54" s="45" t="str">
        <f t="shared" si="6"/>
        <v/>
      </c>
      <c r="U54" s="43" t="str">
        <f t="shared" si="16"/>
        <v/>
      </c>
      <c r="V54" s="45" t="str">
        <f t="shared" si="7"/>
        <v/>
      </c>
      <c r="W54" s="43" t="str">
        <f t="shared" si="17"/>
        <v/>
      </c>
      <c r="X54" s="42" t="str">
        <f t="shared" si="8"/>
        <v/>
      </c>
      <c r="Y54" s="48"/>
      <c r="Z54" s="49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3">
      <c r="A55" s="38"/>
      <c r="B55" s="39"/>
      <c r="C55" s="40"/>
      <c r="D55" s="41" t="str">
        <f t="shared" si="0"/>
        <v/>
      </c>
      <c r="E55" s="42" t="e">
        <f t="shared" si="49"/>
        <v>#N/A</v>
      </c>
      <c r="F55" s="43" t="str">
        <f t="shared" si="9"/>
        <v/>
      </c>
      <c r="G55" s="29" t="str">
        <f t="shared" si="1"/>
        <v/>
      </c>
      <c r="H55" s="44" t="str">
        <f t="shared" si="10"/>
        <v/>
      </c>
      <c r="I55" s="45" t="str">
        <f t="shared" si="2"/>
        <v/>
      </c>
      <c r="J55" s="46"/>
      <c r="K55" s="37" t="str">
        <f t="shared" si="48"/>
        <v/>
      </c>
      <c r="L55" s="42" t="e">
        <f t="shared" si="11"/>
        <v>#N/A</v>
      </c>
      <c r="M55" s="47" t="str">
        <f t="shared" si="12"/>
        <v/>
      </c>
      <c r="N55" s="42" t="str">
        <f t="shared" si="3"/>
        <v/>
      </c>
      <c r="O55" s="43" t="str">
        <f t="shared" si="13"/>
        <v/>
      </c>
      <c r="P55" s="45" t="str">
        <f t="shared" si="4"/>
        <v/>
      </c>
      <c r="Q55" s="43" t="str">
        <f t="shared" si="14"/>
        <v/>
      </c>
      <c r="R55" s="45" t="str">
        <f t="shared" si="5"/>
        <v/>
      </c>
      <c r="S55" s="43" t="str">
        <f t="shared" si="15"/>
        <v/>
      </c>
      <c r="T55" s="45" t="str">
        <f t="shared" si="6"/>
        <v/>
      </c>
      <c r="U55" s="43" t="str">
        <f t="shared" si="16"/>
        <v/>
      </c>
      <c r="V55" s="45" t="str">
        <f t="shared" si="7"/>
        <v/>
      </c>
      <c r="W55" s="43" t="str">
        <f t="shared" si="17"/>
        <v/>
      </c>
      <c r="X55" s="42" t="str">
        <f t="shared" si="8"/>
        <v/>
      </c>
      <c r="Y55" s="48"/>
      <c r="Z55" s="49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3">
      <c r="A56" s="38"/>
      <c r="B56" s="39"/>
      <c r="C56" s="40"/>
      <c r="D56" s="41" t="str">
        <f t="shared" si="0"/>
        <v/>
      </c>
      <c r="E56" s="42" t="e">
        <f t="shared" si="49"/>
        <v>#N/A</v>
      </c>
      <c r="F56" s="43" t="str">
        <f t="shared" si="9"/>
        <v/>
      </c>
      <c r="G56" s="29" t="str">
        <f t="shared" si="1"/>
        <v/>
      </c>
      <c r="H56" s="44" t="str">
        <f t="shared" si="10"/>
        <v/>
      </c>
      <c r="I56" s="45" t="str">
        <f t="shared" si="2"/>
        <v/>
      </c>
      <c r="J56" s="46"/>
      <c r="K56" s="37" t="str">
        <f t="shared" si="48"/>
        <v/>
      </c>
      <c r="L56" s="42" t="e">
        <f t="shared" si="11"/>
        <v>#N/A</v>
      </c>
      <c r="M56" s="47" t="str">
        <f t="shared" si="12"/>
        <v/>
      </c>
      <c r="N56" s="42" t="str">
        <f t="shared" si="3"/>
        <v/>
      </c>
      <c r="O56" s="43" t="str">
        <f t="shared" si="13"/>
        <v/>
      </c>
      <c r="P56" s="45" t="str">
        <f t="shared" si="4"/>
        <v/>
      </c>
      <c r="Q56" s="43" t="str">
        <f t="shared" si="14"/>
        <v/>
      </c>
      <c r="R56" s="45" t="str">
        <f t="shared" si="5"/>
        <v/>
      </c>
      <c r="S56" s="43" t="str">
        <f t="shared" si="15"/>
        <v/>
      </c>
      <c r="T56" s="45" t="str">
        <f t="shared" si="6"/>
        <v/>
      </c>
      <c r="U56" s="43" t="str">
        <f t="shared" si="16"/>
        <v/>
      </c>
      <c r="V56" s="45" t="str">
        <f t="shared" si="7"/>
        <v/>
      </c>
      <c r="W56" s="43" t="str">
        <f t="shared" si="17"/>
        <v/>
      </c>
      <c r="X56" s="42" t="str">
        <f t="shared" si="8"/>
        <v/>
      </c>
      <c r="Y56" s="48"/>
      <c r="Z56" s="49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3">
      <c r="A57" s="38"/>
      <c r="B57" s="39"/>
      <c r="C57" s="40"/>
      <c r="D57" s="41" t="str">
        <f t="shared" si="0"/>
        <v/>
      </c>
      <c r="E57" s="42" t="e">
        <f t="shared" si="49"/>
        <v>#N/A</v>
      </c>
      <c r="F57" s="43" t="str">
        <f t="shared" si="9"/>
        <v/>
      </c>
      <c r="G57" s="29" t="str">
        <f t="shared" si="1"/>
        <v/>
      </c>
      <c r="H57" s="44" t="str">
        <f t="shared" si="10"/>
        <v/>
      </c>
      <c r="I57" s="45" t="str">
        <f t="shared" si="2"/>
        <v/>
      </c>
      <c r="J57" s="46"/>
      <c r="K57" s="37" t="str">
        <f t="shared" si="48"/>
        <v/>
      </c>
      <c r="L57" s="42" t="e">
        <f t="shared" si="11"/>
        <v>#N/A</v>
      </c>
      <c r="M57" s="47" t="str">
        <f t="shared" si="12"/>
        <v/>
      </c>
      <c r="N57" s="42" t="str">
        <f t="shared" si="3"/>
        <v/>
      </c>
      <c r="O57" s="43" t="str">
        <f t="shared" si="13"/>
        <v/>
      </c>
      <c r="P57" s="45" t="str">
        <f t="shared" si="4"/>
        <v/>
      </c>
      <c r="Q57" s="43" t="str">
        <f t="shared" si="14"/>
        <v/>
      </c>
      <c r="R57" s="45" t="str">
        <f t="shared" si="5"/>
        <v/>
      </c>
      <c r="S57" s="43" t="str">
        <f t="shared" si="15"/>
        <v/>
      </c>
      <c r="T57" s="45" t="str">
        <f t="shared" si="6"/>
        <v/>
      </c>
      <c r="U57" s="43" t="str">
        <f t="shared" si="16"/>
        <v/>
      </c>
      <c r="V57" s="45" t="str">
        <f t="shared" si="7"/>
        <v/>
      </c>
      <c r="W57" s="43" t="str">
        <f t="shared" si="17"/>
        <v/>
      </c>
      <c r="X57" s="42" t="str">
        <f t="shared" si="8"/>
        <v/>
      </c>
      <c r="Y57" s="48"/>
      <c r="Z57" s="51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3">
      <c r="A58" s="38"/>
      <c r="B58" s="39"/>
      <c r="C58" s="40"/>
      <c r="D58" s="41" t="str">
        <f t="shared" si="0"/>
        <v/>
      </c>
      <c r="E58" s="42" t="e">
        <f t="shared" si="49"/>
        <v>#N/A</v>
      </c>
      <c r="F58" s="43" t="str">
        <f t="shared" si="9"/>
        <v/>
      </c>
      <c r="G58" s="29" t="str">
        <f t="shared" si="1"/>
        <v/>
      </c>
      <c r="H58" s="44" t="str">
        <f t="shared" si="10"/>
        <v/>
      </c>
      <c r="I58" s="45" t="str">
        <f t="shared" si="2"/>
        <v/>
      </c>
      <c r="J58" s="46"/>
      <c r="K58" s="37" t="str">
        <f t="shared" si="48"/>
        <v/>
      </c>
      <c r="L58" s="42" t="e">
        <f t="shared" si="11"/>
        <v>#N/A</v>
      </c>
      <c r="M58" s="47" t="str">
        <f t="shared" si="12"/>
        <v/>
      </c>
      <c r="N58" s="42" t="str">
        <f t="shared" si="3"/>
        <v/>
      </c>
      <c r="O58" s="43" t="str">
        <f t="shared" si="13"/>
        <v/>
      </c>
      <c r="P58" s="45" t="str">
        <f t="shared" si="4"/>
        <v/>
      </c>
      <c r="Q58" s="43" t="str">
        <f t="shared" si="14"/>
        <v/>
      </c>
      <c r="R58" s="45" t="str">
        <f t="shared" si="5"/>
        <v/>
      </c>
      <c r="S58" s="43" t="str">
        <f t="shared" si="15"/>
        <v/>
      </c>
      <c r="T58" s="45" t="str">
        <f t="shared" si="6"/>
        <v/>
      </c>
      <c r="U58" s="43" t="str">
        <f t="shared" si="16"/>
        <v/>
      </c>
      <c r="V58" s="45" t="str">
        <f t="shared" si="7"/>
        <v/>
      </c>
      <c r="W58" s="43" t="str">
        <f t="shared" si="17"/>
        <v/>
      </c>
      <c r="X58" s="42" t="str">
        <f t="shared" si="8"/>
        <v/>
      </c>
      <c r="Y58" s="48"/>
      <c r="Z58" s="51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3">
      <c r="A59" s="38"/>
      <c r="B59" s="39"/>
      <c r="C59" s="40"/>
      <c r="D59" s="41" t="str">
        <f t="shared" si="0"/>
        <v/>
      </c>
      <c r="E59" s="42" t="e">
        <f t="shared" si="49"/>
        <v>#N/A</v>
      </c>
      <c r="F59" s="43" t="str">
        <f t="shared" si="9"/>
        <v/>
      </c>
      <c r="G59" s="29" t="str">
        <f t="shared" si="1"/>
        <v/>
      </c>
      <c r="H59" s="44" t="str">
        <f t="shared" si="10"/>
        <v/>
      </c>
      <c r="I59" s="45" t="str">
        <f t="shared" si="2"/>
        <v/>
      </c>
      <c r="J59" s="46"/>
      <c r="K59" s="37" t="str">
        <f t="shared" si="48"/>
        <v/>
      </c>
      <c r="L59" s="42" t="e">
        <f t="shared" si="11"/>
        <v>#N/A</v>
      </c>
      <c r="M59" s="47" t="str">
        <f t="shared" si="12"/>
        <v/>
      </c>
      <c r="N59" s="42" t="str">
        <f t="shared" si="3"/>
        <v/>
      </c>
      <c r="O59" s="43" t="str">
        <f t="shared" si="13"/>
        <v/>
      </c>
      <c r="P59" s="45" t="str">
        <f t="shared" si="4"/>
        <v/>
      </c>
      <c r="Q59" s="43" t="str">
        <f t="shared" si="14"/>
        <v/>
      </c>
      <c r="R59" s="45" t="str">
        <f t="shared" si="5"/>
        <v/>
      </c>
      <c r="S59" s="43" t="str">
        <f t="shared" si="15"/>
        <v/>
      </c>
      <c r="T59" s="45" t="str">
        <f t="shared" si="6"/>
        <v/>
      </c>
      <c r="U59" s="43" t="str">
        <f t="shared" si="16"/>
        <v/>
      </c>
      <c r="V59" s="45" t="str">
        <f t="shared" si="7"/>
        <v/>
      </c>
      <c r="W59" s="43" t="str">
        <f t="shared" si="17"/>
        <v/>
      </c>
      <c r="X59" s="42" t="str">
        <f t="shared" si="8"/>
        <v/>
      </c>
      <c r="Y59" s="48"/>
      <c r="Z59" s="51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3">
      <c r="A60" s="38"/>
      <c r="B60" s="39"/>
      <c r="C60" s="40"/>
      <c r="D60" s="41" t="str">
        <f t="shared" si="0"/>
        <v/>
      </c>
      <c r="E60" s="42" t="e">
        <f t="shared" si="49"/>
        <v>#N/A</v>
      </c>
      <c r="F60" s="43" t="str">
        <f t="shared" si="9"/>
        <v/>
      </c>
      <c r="G60" s="29" t="str">
        <f t="shared" si="1"/>
        <v/>
      </c>
      <c r="H60" s="44" t="str">
        <f t="shared" si="10"/>
        <v/>
      </c>
      <c r="I60" s="45" t="str">
        <f t="shared" si="2"/>
        <v/>
      </c>
      <c r="J60" s="46"/>
      <c r="K60" s="37" t="str">
        <f t="shared" si="48"/>
        <v/>
      </c>
      <c r="L60" s="42" t="e">
        <f t="shared" si="11"/>
        <v>#N/A</v>
      </c>
      <c r="M60" s="47" t="str">
        <f t="shared" si="12"/>
        <v/>
      </c>
      <c r="N60" s="42" t="str">
        <f t="shared" si="3"/>
        <v/>
      </c>
      <c r="O60" s="43" t="str">
        <f t="shared" si="13"/>
        <v/>
      </c>
      <c r="P60" s="45" t="str">
        <f t="shared" si="4"/>
        <v/>
      </c>
      <c r="Q60" s="43" t="str">
        <f t="shared" si="14"/>
        <v/>
      </c>
      <c r="R60" s="45" t="str">
        <f t="shared" si="5"/>
        <v/>
      </c>
      <c r="S60" s="43" t="str">
        <f t="shared" si="15"/>
        <v/>
      </c>
      <c r="T60" s="45" t="str">
        <f t="shared" si="6"/>
        <v/>
      </c>
      <c r="U60" s="43" t="str">
        <f t="shared" si="16"/>
        <v/>
      </c>
      <c r="V60" s="45" t="str">
        <f t="shared" si="7"/>
        <v/>
      </c>
      <c r="W60" s="43" t="str">
        <f t="shared" si="17"/>
        <v/>
      </c>
      <c r="X60" s="42" t="str">
        <f t="shared" si="8"/>
        <v/>
      </c>
      <c r="Y60" s="48"/>
      <c r="Z60" s="52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3">
      <c r="A61" s="38"/>
      <c r="B61" s="39"/>
      <c r="C61" s="40"/>
      <c r="D61" s="41" t="str">
        <f t="shared" si="0"/>
        <v/>
      </c>
      <c r="E61" s="42" t="e">
        <f t="shared" si="49"/>
        <v>#N/A</v>
      </c>
      <c r="F61" s="43" t="str">
        <f t="shared" si="9"/>
        <v/>
      </c>
      <c r="G61" s="29" t="str">
        <f t="shared" si="1"/>
        <v/>
      </c>
      <c r="H61" s="44" t="str">
        <f t="shared" si="10"/>
        <v/>
      </c>
      <c r="I61" s="45" t="str">
        <f t="shared" si="2"/>
        <v/>
      </c>
      <c r="J61" s="46"/>
      <c r="K61" s="37" t="str">
        <f t="shared" si="48"/>
        <v/>
      </c>
      <c r="L61" s="42" t="e">
        <f t="shared" si="11"/>
        <v>#N/A</v>
      </c>
      <c r="M61" s="47" t="str">
        <f t="shared" si="12"/>
        <v/>
      </c>
      <c r="N61" s="42" t="str">
        <f t="shared" si="3"/>
        <v/>
      </c>
      <c r="O61" s="43" t="str">
        <f t="shared" si="13"/>
        <v/>
      </c>
      <c r="P61" s="45" t="str">
        <f t="shared" si="4"/>
        <v/>
      </c>
      <c r="Q61" s="43" t="str">
        <f t="shared" si="14"/>
        <v/>
      </c>
      <c r="R61" s="45" t="str">
        <f t="shared" si="5"/>
        <v/>
      </c>
      <c r="S61" s="43" t="str">
        <f t="shared" si="15"/>
        <v/>
      </c>
      <c r="T61" s="45" t="str">
        <f t="shared" si="6"/>
        <v/>
      </c>
      <c r="U61" s="43" t="str">
        <f t="shared" si="16"/>
        <v/>
      </c>
      <c r="V61" s="45" t="str">
        <f t="shared" si="7"/>
        <v/>
      </c>
      <c r="W61" s="43" t="str">
        <f t="shared" si="17"/>
        <v/>
      </c>
      <c r="X61" s="42" t="str">
        <f t="shared" si="8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3">
      <c r="A62" s="38"/>
      <c r="B62" s="39"/>
      <c r="C62" s="40"/>
      <c r="D62" s="41" t="str">
        <f t="shared" si="0"/>
        <v/>
      </c>
      <c r="E62" s="42" t="e">
        <f t="shared" si="49"/>
        <v>#N/A</v>
      </c>
      <c r="F62" s="43" t="str">
        <f t="shared" si="9"/>
        <v/>
      </c>
      <c r="G62" s="29" t="str">
        <f t="shared" si="1"/>
        <v/>
      </c>
      <c r="H62" s="44" t="str">
        <f t="shared" si="10"/>
        <v/>
      </c>
      <c r="I62" s="45" t="str">
        <f t="shared" si="2"/>
        <v/>
      </c>
      <c r="J62" s="46"/>
      <c r="K62" s="37" t="str">
        <f>IF(B62="","",L62)</f>
        <v/>
      </c>
      <c r="L62" s="42" t="e">
        <f t="shared" si="11"/>
        <v>#N/A</v>
      </c>
      <c r="M62" s="47" t="str">
        <f t="shared" si="12"/>
        <v/>
      </c>
      <c r="N62" s="42" t="str">
        <f t="shared" si="3"/>
        <v/>
      </c>
      <c r="O62" s="43" t="str">
        <f t="shared" si="13"/>
        <v/>
      </c>
      <c r="P62" s="45" t="str">
        <f t="shared" si="4"/>
        <v/>
      </c>
      <c r="Q62" s="43" t="str">
        <f t="shared" si="14"/>
        <v/>
      </c>
      <c r="R62" s="45" t="str">
        <f t="shared" si="5"/>
        <v/>
      </c>
      <c r="S62" s="43" t="str">
        <f t="shared" si="15"/>
        <v/>
      </c>
      <c r="T62" s="45" t="str">
        <f t="shared" si="6"/>
        <v/>
      </c>
      <c r="U62" s="43" t="str">
        <f t="shared" si="16"/>
        <v/>
      </c>
      <c r="V62" s="45" t="str">
        <f t="shared" si="7"/>
        <v/>
      </c>
      <c r="W62" s="43" t="str">
        <f t="shared" si="17"/>
        <v/>
      </c>
      <c r="X62" s="42" t="str">
        <f t="shared" si="8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3">
      <c r="A63" s="50"/>
      <c r="B63" s="39"/>
      <c r="C63" s="40"/>
      <c r="D63" s="41" t="str">
        <f t="shared" si="0"/>
        <v/>
      </c>
      <c r="E63" s="42" t="e">
        <f t="shared" si="49"/>
        <v>#N/A</v>
      </c>
      <c r="F63" s="43" t="str">
        <f t="shared" si="9"/>
        <v/>
      </c>
      <c r="G63" s="29" t="str">
        <f t="shared" si="1"/>
        <v/>
      </c>
      <c r="H63" s="44" t="str">
        <f t="shared" si="10"/>
        <v/>
      </c>
      <c r="I63" s="45" t="str">
        <f t="shared" si="2"/>
        <v/>
      </c>
      <c r="J63" s="46"/>
      <c r="K63" s="37" t="str">
        <f t="shared" si="48"/>
        <v/>
      </c>
      <c r="L63" s="42" t="e">
        <f t="shared" si="11"/>
        <v>#N/A</v>
      </c>
      <c r="M63" s="47" t="str">
        <f t="shared" si="12"/>
        <v/>
      </c>
      <c r="N63" s="42" t="str">
        <f t="shared" si="3"/>
        <v/>
      </c>
      <c r="O63" s="43" t="str">
        <f t="shared" si="13"/>
        <v/>
      </c>
      <c r="P63" s="45" t="str">
        <f t="shared" si="4"/>
        <v/>
      </c>
      <c r="Q63" s="43" t="str">
        <f t="shared" si="14"/>
        <v/>
      </c>
      <c r="R63" s="45" t="str">
        <f t="shared" si="5"/>
        <v/>
      </c>
      <c r="S63" s="43" t="str">
        <f t="shared" si="15"/>
        <v/>
      </c>
      <c r="T63" s="45" t="str">
        <f t="shared" si="6"/>
        <v/>
      </c>
      <c r="U63" s="43" t="str">
        <f t="shared" si="16"/>
        <v/>
      </c>
      <c r="V63" s="45" t="str">
        <f t="shared" si="7"/>
        <v/>
      </c>
      <c r="W63" s="43" t="str">
        <f t="shared" si="17"/>
        <v/>
      </c>
      <c r="X63" s="42" t="str">
        <f t="shared" si="8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3">
      <c r="A64" s="50"/>
      <c r="B64" s="39"/>
      <c r="C64" s="40"/>
      <c r="D64" s="41" t="str">
        <f t="shared" si="0"/>
        <v/>
      </c>
      <c r="E64" s="42" t="e">
        <f>IF(AD64="","",AD64)</f>
        <v>#N/A</v>
      </c>
      <c r="F64" s="43" t="str">
        <f t="shared" si="9"/>
        <v/>
      </c>
      <c r="G64" s="29" t="str">
        <f t="shared" si="1"/>
        <v/>
      </c>
      <c r="H64" s="44" t="str">
        <f t="shared" si="10"/>
        <v/>
      </c>
      <c r="I64" s="45" t="str">
        <f t="shared" si="2"/>
        <v/>
      </c>
      <c r="J64" s="46"/>
      <c r="K64" s="37" t="str">
        <f t="shared" si="48"/>
        <v/>
      </c>
      <c r="L64" s="42" t="e">
        <f t="shared" si="11"/>
        <v>#N/A</v>
      </c>
      <c r="M64" s="47" t="str">
        <f t="shared" si="12"/>
        <v/>
      </c>
      <c r="N64" s="42" t="str">
        <f t="shared" si="3"/>
        <v/>
      </c>
      <c r="O64" s="43" t="str">
        <f t="shared" si="13"/>
        <v/>
      </c>
      <c r="P64" s="45" t="str">
        <f t="shared" si="4"/>
        <v/>
      </c>
      <c r="Q64" s="43" t="str">
        <f t="shared" si="14"/>
        <v/>
      </c>
      <c r="R64" s="45" t="str">
        <f t="shared" si="5"/>
        <v/>
      </c>
      <c r="S64" s="43" t="str">
        <f t="shared" si="15"/>
        <v/>
      </c>
      <c r="T64" s="45" t="str">
        <f t="shared" si="6"/>
        <v/>
      </c>
      <c r="U64" s="43" t="str">
        <f>V64</f>
        <v/>
      </c>
      <c r="V64" s="45" t="str">
        <f t="shared" si="7"/>
        <v/>
      </c>
      <c r="W64" s="43" t="str">
        <f t="shared" si="17"/>
        <v/>
      </c>
      <c r="X64" s="42" t="str">
        <f t="shared" si="8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3">
      <c r="A65" s="38"/>
      <c r="B65" s="39"/>
      <c r="C65" s="40"/>
      <c r="D65" s="41" t="str">
        <f t="shared" si="0"/>
        <v/>
      </c>
      <c r="E65" s="42" t="e">
        <f>IF(AD65="","",AD65)</f>
        <v>#N/A</v>
      </c>
      <c r="F65" s="43" t="str">
        <f t="shared" si="9"/>
        <v/>
      </c>
      <c r="G65" s="29" t="str">
        <f t="shared" si="1"/>
        <v/>
      </c>
      <c r="H65" s="44" t="str">
        <f t="shared" si="10"/>
        <v/>
      </c>
      <c r="I65" s="45" t="str">
        <f t="shared" si="2"/>
        <v/>
      </c>
      <c r="J65" s="46"/>
      <c r="K65" s="37" t="str">
        <f t="shared" si="48"/>
        <v/>
      </c>
      <c r="L65" s="42" t="e">
        <f t="shared" si="11"/>
        <v>#N/A</v>
      </c>
      <c r="M65" s="47" t="str">
        <f t="shared" si="12"/>
        <v/>
      </c>
      <c r="N65" s="42" t="str">
        <f t="shared" si="3"/>
        <v/>
      </c>
      <c r="O65" s="43" t="str">
        <f>P65</f>
        <v/>
      </c>
      <c r="P65" s="45" t="str">
        <f t="shared" si="4"/>
        <v/>
      </c>
      <c r="Q65" s="43" t="str">
        <f t="shared" si="14"/>
        <v/>
      </c>
      <c r="R65" s="45" t="str">
        <f t="shared" si="5"/>
        <v/>
      </c>
      <c r="S65" s="43" t="str">
        <f t="shared" si="15"/>
        <v/>
      </c>
      <c r="T65" s="45" t="str">
        <f t="shared" si="6"/>
        <v/>
      </c>
      <c r="U65" s="43" t="str">
        <f t="shared" si="16"/>
        <v/>
      </c>
      <c r="V65" s="45" t="str">
        <f t="shared" si="7"/>
        <v/>
      </c>
      <c r="W65" s="43" t="str">
        <f t="shared" si="17"/>
        <v/>
      </c>
      <c r="X65" s="42" t="str">
        <f t="shared" si="8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3">
      <c r="A66" s="38"/>
      <c r="B66" s="39"/>
      <c r="C66" s="40"/>
      <c r="D66" s="41" t="str">
        <f t="shared" si="0"/>
        <v/>
      </c>
      <c r="E66" s="42" t="e">
        <f>IF(AD66="","",AD66)</f>
        <v>#N/A</v>
      </c>
      <c r="F66" s="43" t="str">
        <f t="shared" si="9"/>
        <v/>
      </c>
      <c r="G66" s="29" t="str">
        <f t="shared" si="1"/>
        <v/>
      </c>
      <c r="H66" s="44" t="str">
        <f t="shared" si="10"/>
        <v/>
      </c>
      <c r="I66" s="45" t="str">
        <f t="shared" si="2"/>
        <v/>
      </c>
      <c r="J66" s="46"/>
      <c r="K66" s="37" t="str">
        <f t="shared" si="48"/>
        <v/>
      </c>
      <c r="L66" s="42" t="e">
        <f t="shared" si="11"/>
        <v>#N/A</v>
      </c>
      <c r="M66" s="47" t="str">
        <f t="shared" si="12"/>
        <v/>
      </c>
      <c r="N66" s="42" t="str">
        <f t="shared" si="3"/>
        <v/>
      </c>
      <c r="O66" s="43" t="str">
        <f t="shared" si="13"/>
        <v/>
      </c>
      <c r="P66" s="45" t="str">
        <f t="shared" si="4"/>
        <v/>
      </c>
      <c r="Q66" s="43" t="str">
        <f t="shared" si="14"/>
        <v/>
      </c>
      <c r="R66" s="45" t="str">
        <f t="shared" si="5"/>
        <v/>
      </c>
      <c r="S66" s="43" t="str">
        <f t="shared" si="15"/>
        <v/>
      </c>
      <c r="T66" s="45" t="str">
        <f t="shared" si="6"/>
        <v/>
      </c>
      <c r="U66" s="43" t="str">
        <f t="shared" si="16"/>
        <v/>
      </c>
      <c r="V66" s="45" t="str">
        <f t="shared" si="7"/>
        <v/>
      </c>
      <c r="W66" s="43" t="str">
        <f t="shared" si="17"/>
        <v/>
      </c>
      <c r="X66" s="42" t="str">
        <f t="shared" si="8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3">
      <c r="A67" s="38"/>
      <c r="B67" s="39"/>
      <c r="C67" s="40"/>
      <c r="D67" s="41" t="str">
        <f t="shared" si="0"/>
        <v/>
      </c>
      <c r="E67" s="42" t="e">
        <f t="shared" ref="E67:E80" si="50">IF(AD67="","",AD67)</f>
        <v>#N/A</v>
      </c>
      <c r="F67" s="43" t="str">
        <f t="shared" si="9"/>
        <v/>
      </c>
      <c r="G67" s="29" t="str">
        <f t="shared" si="1"/>
        <v/>
      </c>
      <c r="H67" s="44" t="str">
        <f t="shared" si="10"/>
        <v/>
      </c>
      <c r="I67" s="45" t="str">
        <f t="shared" si="2"/>
        <v/>
      </c>
      <c r="J67" s="46"/>
      <c r="K67" s="37" t="str">
        <f t="shared" si="48"/>
        <v/>
      </c>
      <c r="L67" s="42" t="e">
        <f t="shared" si="11"/>
        <v>#N/A</v>
      </c>
      <c r="M67" s="47" t="str">
        <f t="shared" si="12"/>
        <v/>
      </c>
      <c r="N67" s="42" t="str">
        <f t="shared" si="3"/>
        <v/>
      </c>
      <c r="O67" s="43" t="str">
        <f t="shared" si="13"/>
        <v/>
      </c>
      <c r="P67" s="45" t="str">
        <f t="shared" si="4"/>
        <v/>
      </c>
      <c r="Q67" s="43" t="str">
        <f>R67</f>
        <v/>
      </c>
      <c r="R67" s="45" t="str">
        <f t="shared" si="5"/>
        <v/>
      </c>
      <c r="S67" s="43" t="str">
        <f t="shared" si="15"/>
        <v/>
      </c>
      <c r="T67" s="45" t="str">
        <f t="shared" si="6"/>
        <v/>
      </c>
      <c r="U67" s="43" t="str">
        <f t="shared" si="16"/>
        <v/>
      </c>
      <c r="V67" s="45" t="str">
        <f t="shared" si="7"/>
        <v/>
      </c>
      <c r="W67" s="43" t="str">
        <f t="shared" si="17"/>
        <v/>
      </c>
      <c r="X67" s="42" t="str">
        <f t="shared" si="8"/>
        <v/>
      </c>
      <c r="Y67" s="48"/>
      <c r="Z67" s="53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3">
      <c r="A68" s="38"/>
      <c r="B68" s="39"/>
      <c r="C68" s="40"/>
      <c r="D68" s="41" t="str">
        <f t="shared" si="0"/>
        <v/>
      </c>
      <c r="E68" s="42" t="e">
        <f t="shared" si="50"/>
        <v>#N/A</v>
      </c>
      <c r="F68" s="43" t="str">
        <f t="shared" si="9"/>
        <v/>
      </c>
      <c r="G68" s="29" t="str">
        <f t="shared" si="1"/>
        <v/>
      </c>
      <c r="H68" s="44" t="str">
        <f t="shared" si="10"/>
        <v/>
      </c>
      <c r="I68" s="45" t="str">
        <f t="shared" si="2"/>
        <v/>
      </c>
      <c r="J68" s="46"/>
      <c r="K68" s="37" t="str">
        <f t="shared" si="48"/>
        <v/>
      </c>
      <c r="L68" s="42" t="e">
        <f t="shared" si="11"/>
        <v>#N/A</v>
      </c>
      <c r="M68" s="47" t="str">
        <f t="shared" si="12"/>
        <v/>
      </c>
      <c r="N68" s="42" t="str">
        <f t="shared" si="3"/>
        <v/>
      </c>
      <c r="O68" s="43" t="str">
        <f t="shared" si="13"/>
        <v/>
      </c>
      <c r="P68" s="45" t="str">
        <f t="shared" si="4"/>
        <v/>
      </c>
      <c r="Q68" s="43" t="str">
        <f t="shared" si="14"/>
        <v/>
      </c>
      <c r="R68" s="45" t="str">
        <f t="shared" si="5"/>
        <v/>
      </c>
      <c r="S68" s="43" t="str">
        <f t="shared" si="15"/>
        <v/>
      </c>
      <c r="T68" s="45" t="str">
        <f t="shared" si="6"/>
        <v/>
      </c>
      <c r="U68" s="43" t="str">
        <f t="shared" si="16"/>
        <v/>
      </c>
      <c r="V68" s="45" t="str">
        <f t="shared" si="7"/>
        <v/>
      </c>
      <c r="W68" s="43" t="str">
        <f t="shared" si="17"/>
        <v/>
      </c>
      <c r="X68" s="42" t="str">
        <f t="shared" si="8"/>
        <v/>
      </c>
      <c r="Y68" s="48"/>
      <c r="Z68" s="53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3">
      <c r="A69" s="38"/>
      <c r="B69" s="39"/>
      <c r="C69" s="40"/>
      <c r="D69" s="41" t="str">
        <f t="shared" si="0"/>
        <v/>
      </c>
      <c r="E69" s="42" t="e">
        <f t="shared" si="50"/>
        <v>#N/A</v>
      </c>
      <c r="F69" s="43" t="str">
        <f t="shared" si="9"/>
        <v/>
      </c>
      <c r="G69" s="29" t="str">
        <f t="shared" si="1"/>
        <v/>
      </c>
      <c r="H69" s="44" t="str">
        <f t="shared" si="10"/>
        <v/>
      </c>
      <c r="I69" s="45" t="str">
        <f t="shared" si="2"/>
        <v/>
      </c>
      <c r="J69" s="46"/>
      <c r="K69" s="37" t="str">
        <f t="shared" si="48"/>
        <v/>
      </c>
      <c r="L69" s="42" t="e">
        <f t="shared" si="11"/>
        <v>#N/A</v>
      </c>
      <c r="M69" s="47" t="str">
        <f t="shared" si="12"/>
        <v/>
      </c>
      <c r="N69" s="42" t="str">
        <f t="shared" si="3"/>
        <v/>
      </c>
      <c r="O69" s="43" t="str">
        <f t="shared" si="13"/>
        <v/>
      </c>
      <c r="P69" s="45" t="str">
        <f t="shared" si="4"/>
        <v/>
      </c>
      <c r="Q69" s="43" t="str">
        <f t="shared" si="14"/>
        <v/>
      </c>
      <c r="R69" s="45" t="str">
        <f t="shared" si="5"/>
        <v/>
      </c>
      <c r="S69" s="43" t="str">
        <f t="shared" si="15"/>
        <v/>
      </c>
      <c r="T69" s="45" t="str">
        <f t="shared" si="6"/>
        <v/>
      </c>
      <c r="U69" s="43" t="str">
        <f t="shared" si="16"/>
        <v/>
      </c>
      <c r="V69" s="45" t="str">
        <f t="shared" si="7"/>
        <v/>
      </c>
      <c r="W69" s="43" t="str">
        <f t="shared" si="17"/>
        <v/>
      </c>
      <c r="X69" s="42" t="str">
        <f t="shared" si="8"/>
        <v/>
      </c>
      <c r="Y69" s="48"/>
      <c r="Z69" s="53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3">
      <c r="A70" s="38"/>
      <c r="B70" s="39"/>
      <c r="C70" s="40"/>
      <c r="D70" s="41" t="str">
        <f t="shared" si="0"/>
        <v/>
      </c>
      <c r="E70" s="42" t="e">
        <f t="shared" si="50"/>
        <v>#N/A</v>
      </c>
      <c r="F70" s="43" t="str">
        <f t="shared" si="9"/>
        <v/>
      </c>
      <c r="G70" s="29" t="str">
        <f t="shared" si="1"/>
        <v/>
      </c>
      <c r="H70" s="44" t="str">
        <f t="shared" si="10"/>
        <v/>
      </c>
      <c r="I70" s="45" t="str">
        <f t="shared" si="2"/>
        <v/>
      </c>
      <c r="J70" s="46"/>
      <c r="K70" s="37" t="str">
        <f t="shared" si="48"/>
        <v/>
      </c>
      <c r="L70" s="42" t="e">
        <f t="shared" si="11"/>
        <v>#N/A</v>
      </c>
      <c r="M70" s="47" t="str">
        <f t="shared" si="12"/>
        <v/>
      </c>
      <c r="N70" s="42" t="str">
        <f t="shared" si="3"/>
        <v/>
      </c>
      <c r="O70" s="43" t="str">
        <f t="shared" si="13"/>
        <v/>
      </c>
      <c r="P70" s="45" t="str">
        <f t="shared" si="4"/>
        <v/>
      </c>
      <c r="Q70" s="43" t="str">
        <f t="shared" si="14"/>
        <v/>
      </c>
      <c r="R70" s="45" t="str">
        <f t="shared" si="5"/>
        <v/>
      </c>
      <c r="S70" s="43" t="str">
        <f t="shared" si="15"/>
        <v/>
      </c>
      <c r="T70" s="45" t="str">
        <f t="shared" si="6"/>
        <v/>
      </c>
      <c r="U70" s="43" t="str">
        <f t="shared" si="16"/>
        <v/>
      </c>
      <c r="V70" s="45" t="str">
        <f t="shared" si="7"/>
        <v/>
      </c>
      <c r="W70" s="43" t="str">
        <f t="shared" si="17"/>
        <v/>
      </c>
      <c r="X70" s="42" t="str">
        <f t="shared" si="8"/>
        <v/>
      </c>
      <c r="Y70" s="48"/>
      <c r="Z70" s="53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3">
      <c r="A71" s="38"/>
      <c r="B71" s="39"/>
      <c r="C71" s="40"/>
      <c r="D71" s="41" t="str">
        <f t="shared" si="0"/>
        <v/>
      </c>
      <c r="E71" s="42" t="e">
        <f t="shared" si="50"/>
        <v>#N/A</v>
      </c>
      <c r="F71" s="43" t="str">
        <f t="shared" si="9"/>
        <v/>
      </c>
      <c r="G71" s="29" t="str">
        <f t="shared" si="1"/>
        <v/>
      </c>
      <c r="H71" s="44" t="str">
        <f t="shared" si="10"/>
        <v/>
      </c>
      <c r="I71" s="45" t="str">
        <f t="shared" si="2"/>
        <v/>
      </c>
      <c r="J71" s="46"/>
      <c r="K71" s="37" t="str">
        <f t="shared" si="48"/>
        <v/>
      </c>
      <c r="L71" s="42" t="e">
        <f t="shared" si="11"/>
        <v>#N/A</v>
      </c>
      <c r="M71" s="47" t="str">
        <f t="shared" si="12"/>
        <v/>
      </c>
      <c r="N71" s="42" t="str">
        <f t="shared" si="3"/>
        <v/>
      </c>
      <c r="O71" s="43" t="str">
        <f t="shared" si="13"/>
        <v/>
      </c>
      <c r="P71" s="45" t="str">
        <f t="shared" si="4"/>
        <v/>
      </c>
      <c r="Q71" s="43" t="str">
        <f t="shared" si="14"/>
        <v/>
      </c>
      <c r="R71" s="45" t="str">
        <f t="shared" si="5"/>
        <v/>
      </c>
      <c r="S71" s="43" t="str">
        <f t="shared" si="15"/>
        <v/>
      </c>
      <c r="T71" s="45" t="str">
        <f t="shared" si="6"/>
        <v/>
      </c>
      <c r="U71" s="43" t="str">
        <f t="shared" si="16"/>
        <v/>
      </c>
      <c r="V71" s="45" t="str">
        <f t="shared" si="7"/>
        <v/>
      </c>
      <c r="W71" s="43" t="str">
        <f t="shared" si="17"/>
        <v/>
      </c>
      <c r="X71" s="42" t="str">
        <f t="shared" si="8"/>
        <v/>
      </c>
      <c r="Y71" s="48"/>
      <c r="Z71" s="53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3">
      <c r="A72" s="38"/>
      <c r="B72" s="39"/>
      <c r="C72" s="40"/>
      <c r="D72" s="41" t="str">
        <f t="shared" si="0"/>
        <v/>
      </c>
      <c r="E72" s="42" t="e">
        <f t="shared" si="50"/>
        <v>#N/A</v>
      </c>
      <c r="F72" s="43" t="str">
        <f t="shared" si="9"/>
        <v/>
      </c>
      <c r="G72" s="29" t="str">
        <f t="shared" si="1"/>
        <v/>
      </c>
      <c r="H72" s="44" t="str">
        <f t="shared" si="10"/>
        <v/>
      </c>
      <c r="I72" s="45" t="str">
        <f t="shared" si="2"/>
        <v/>
      </c>
      <c r="J72" s="46"/>
      <c r="K72" s="37" t="str">
        <f t="shared" si="48"/>
        <v/>
      </c>
      <c r="L72" s="42" t="e">
        <f t="shared" si="11"/>
        <v>#N/A</v>
      </c>
      <c r="M72" s="47" t="str">
        <f t="shared" si="12"/>
        <v/>
      </c>
      <c r="N72" s="42" t="str">
        <f t="shared" si="3"/>
        <v/>
      </c>
      <c r="O72" s="43" t="str">
        <f t="shared" si="13"/>
        <v/>
      </c>
      <c r="P72" s="45" t="str">
        <f t="shared" si="4"/>
        <v/>
      </c>
      <c r="Q72" s="43" t="str">
        <f t="shared" si="14"/>
        <v/>
      </c>
      <c r="R72" s="45" t="str">
        <f t="shared" si="5"/>
        <v/>
      </c>
      <c r="S72" s="43" t="str">
        <f t="shared" si="15"/>
        <v/>
      </c>
      <c r="T72" s="45" t="str">
        <f t="shared" si="6"/>
        <v/>
      </c>
      <c r="U72" s="43" t="str">
        <f t="shared" si="16"/>
        <v/>
      </c>
      <c r="V72" s="45" t="str">
        <f t="shared" si="7"/>
        <v/>
      </c>
      <c r="W72" s="43" t="str">
        <f t="shared" si="17"/>
        <v/>
      </c>
      <c r="X72" s="42" t="str">
        <f t="shared" si="8"/>
        <v/>
      </c>
      <c r="Y72" s="48"/>
      <c r="Z72" s="53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3">
      <c r="A73" s="38"/>
      <c r="B73" s="39"/>
      <c r="C73" s="40"/>
      <c r="D73" s="41" t="str">
        <f t="shared" si="0"/>
        <v/>
      </c>
      <c r="E73" s="42" t="e">
        <f t="shared" si="50"/>
        <v>#N/A</v>
      </c>
      <c r="F73" s="43" t="str">
        <f t="shared" si="9"/>
        <v/>
      </c>
      <c r="G73" s="29" t="str">
        <f t="shared" si="1"/>
        <v/>
      </c>
      <c r="H73" s="44" t="str">
        <f t="shared" si="10"/>
        <v/>
      </c>
      <c r="I73" s="45" t="str">
        <f t="shared" si="2"/>
        <v/>
      </c>
      <c r="J73" s="46"/>
      <c r="K73" s="37" t="str">
        <f t="shared" si="48"/>
        <v/>
      </c>
      <c r="L73" s="42" t="e">
        <f t="shared" si="11"/>
        <v>#N/A</v>
      </c>
      <c r="M73" s="47" t="str">
        <f t="shared" si="12"/>
        <v/>
      </c>
      <c r="N73" s="42" t="str">
        <f t="shared" si="3"/>
        <v/>
      </c>
      <c r="O73" s="43" t="str">
        <f t="shared" si="13"/>
        <v/>
      </c>
      <c r="P73" s="45" t="str">
        <f t="shared" si="4"/>
        <v/>
      </c>
      <c r="Q73" s="43" t="str">
        <f t="shared" si="14"/>
        <v/>
      </c>
      <c r="R73" s="45" t="str">
        <f t="shared" si="5"/>
        <v/>
      </c>
      <c r="S73" s="43" t="str">
        <f t="shared" si="15"/>
        <v/>
      </c>
      <c r="T73" s="45" t="str">
        <f t="shared" si="6"/>
        <v/>
      </c>
      <c r="U73" s="43" t="str">
        <f t="shared" si="16"/>
        <v/>
      </c>
      <c r="V73" s="45" t="str">
        <f t="shared" si="7"/>
        <v/>
      </c>
      <c r="W73" s="43" t="str">
        <f t="shared" si="17"/>
        <v/>
      </c>
      <c r="X73" s="42" t="str">
        <f t="shared" si="8"/>
        <v/>
      </c>
      <c r="Y73" s="48"/>
      <c r="Z73" s="53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3">
      <c r="A74" s="38"/>
      <c r="B74" s="39"/>
      <c r="C74" s="40"/>
      <c r="D74" s="41" t="str">
        <f t="shared" si="0"/>
        <v/>
      </c>
      <c r="E74" s="42" t="e">
        <f t="shared" si="50"/>
        <v>#N/A</v>
      </c>
      <c r="F74" s="43" t="str">
        <f t="shared" si="9"/>
        <v/>
      </c>
      <c r="G74" s="29" t="str">
        <f t="shared" si="1"/>
        <v/>
      </c>
      <c r="H74" s="44" t="str">
        <f t="shared" si="10"/>
        <v/>
      </c>
      <c r="I74" s="45" t="str">
        <f t="shared" si="2"/>
        <v/>
      </c>
      <c r="J74" s="46"/>
      <c r="K74" s="37" t="str">
        <f t="shared" si="48"/>
        <v/>
      </c>
      <c r="L74" s="42" t="e">
        <f t="shared" si="11"/>
        <v>#N/A</v>
      </c>
      <c r="M74" s="47" t="str">
        <f t="shared" si="12"/>
        <v/>
      </c>
      <c r="N74" s="42" t="str">
        <f t="shared" si="3"/>
        <v/>
      </c>
      <c r="O74" s="43" t="str">
        <f t="shared" si="13"/>
        <v/>
      </c>
      <c r="P74" s="45" t="str">
        <f t="shared" si="4"/>
        <v/>
      </c>
      <c r="Q74" s="43" t="str">
        <f t="shared" si="14"/>
        <v/>
      </c>
      <c r="R74" s="45" t="str">
        <f t="shared" si="5"/>
        <v/>
      </c>
      <c r="S74" s="43" t="str">
        <f t="shared" si="15"/>
        <v/>
      </c>
      <c r="T74" s="45" t="str">
        <f t="shared" si="6"/>
        <v/>
      </c>
      <c r="U74" s="43" t="str">
        <f t="shared" si="16"/>
        <v/>
      </c>
      <c r="V74" s="45" t="str">
        <f t="shared" si="7"/>
        <v/>
      </c>
      <c r="W74" s="43" t="str">
        <f t="shared" si="17"/>
        <v/>
      </c>
      <c r="X74" s="42" t="str">
        <f t="shared" si="8"/>
        <v/>
      </c>
      <c r="Y74" s="48"/>
      <c r="Z74" s="51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3">
      <c r="A75" s="54"/>
      <c r="B75" s="39"/>
      <c r="C75" s="40"/>
      <c r="D75" s="41" t="str">
        <f t="shared" si="0"/>
        <v/>
      </c>
      <c r="E75" s="42" t="e">
        <f t="shared" si="50"/>
        <v>#N/A</v>
      </c>
      <c r="F75" s="43" t="str">
        <f t="shared" si="9"/>
        <v/>
      </c>
      <c r="G75" s="29" t="str">
        <f t="shared" si="1"/>
        <v/>
      </c>
      <c r="H75" s="44" t="str">
        <f t="shared" si="10"/>
        <v/>
      </c>
      <c r="I75" s="45" t="str">
        <f t="shared" si="2"/>
        <v/>
      </c>
      <c r="J75" s="46"/>
      <c r="K75" s="37" t="str">
        <f t="shared" si="48"/>
        <v/>
      </c>
      <c r="L75" s="42" t="e">
        <f t="shared" si="11"/>
        <v>#N/A</v>
      </c>
      <c r="M75" s="47" t="str">
        <f t="shared" si="12"/>
        <v/>
      </c>
      <c r="N75" s="42" t="str">
        <f t="shared" si="3"/>
        <v/>
      </c>
      <c r="O75" s="43" t="str">
        <f t="shared" si="13"/>
        <v/>
      </c>
      <c r="P75" s="45" t="str">
        <f t="shared" si="4"/>
        <v/>
      </c>
      <c r="Q75" s="43" t="str">
        <f t="shared" si="14"/>
        <v/>
      </c>
      <c r="R75" s="45" t="str">
        <f t="shared" si="5"/>
        <v/>
      </c>
      <c r="S75" s="43" t="str">
        <f t="shared" si="15"/>
        <v/>
      </c>
      <c r="T75" s="45" t="str">
        <f t="shared" si="6"/>
        <v/>
      </c>
      <c r="U75" s="43" t="str">
        <f t="shared" si="16"/>
        <v/>
      </c>
      <c r="V75" s="45" t="str">
        <f t="shared" si="7"/>
        <v/>
      </c>
      <c r="W75" s="43" t="str">
        <f t="shared" si="17"/>
        <v/>
      </c>
      <c r="X75" s="42" t="str">
        <f t="shared" si="8"/>
        <v/>
      </c>
      <c r="Y75" s="48"/>
      <c r="Z75" s="51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3">
      <c r="A76" s="54"/>
      <c r="B76" s="39"/>
      <c r="C76" s="40"/>
      <c r="D76" s="41" t="str">
        <f t="shared" si="0"/>
        <v/>
      </c>
      <c r="E76" s="42" t="e">
        <f t="shared" si="50"/>
        <v>#N/A</v>
      </c>
      <c r="F76" s="43" t="str">
        <f t="shared" si="9"/>
        <v/>
      </c>
      <c r="G76" s="29" t="str">
        <f t="shared" si="1"/>
        <v/>
      </c>
      <c r="H76" s="44" t="str">
        <f t="shared" si="10"/>
        <v/>
      </c>
      <c r="I76" s="45" t="str">
        <f t="shared" si="2"/>
        <v/>
      </c>
      <c r="J76" s="46"/>
      <c r="K76" s="37" t="str">
        <f>IF(B76="","",L76)</f>
        <v/>
      </c>
      <c r="L76" s="42" t="e">
        <f t="shared" si="11"/>
        <v>#N/A</v>
      </c>
      <c r="M76" s="47" t="str">
        <f t="shared" si="12"/>
        <v/>
      </c>
      <c r="N76" s="42" t="str">
        <f t="shared" si="3"/>
        <v/>
      </c>
      <c r="O76" s="43" t="str">
        <f t="shared" si="13"/>
        <v/>
      </c>
      <c r="P76" s="45" t="str">
        <f t="shared" si="4"/>
        <v/>
      </c>
      <c r="Q76" s="43" t="str">
        <f t="shared" si="14"/>
        <v/>
      </c>
      <c r="R76" s="45" t="str">
        <f t="shared" si="5"/>
        <v/>
      </c>
      <c r="S76" s="43" t="str">
        <f t="shared" si="15"/>
        <v/>
      </c>
      <c r="T76" s="45" t="str">
        <f t="shared" si="6"/>
        <v/>
      </c>
      <c r="U76" s="43" t="str">
        <f t="shared" si="16"/>
        <v/>
      </c>
      <c r="V76" s="45" t="str">
        <f t="shared" si="7"/>
        <v/>
      </c>
      <c r="W76" s="43" t="str">
        <f t="shared" si="17"/>
        <v/>
      </c>
      <c r="X76" s="42" t="str">
        <f t="shared" si="8"/>
        <v/>
      </c>
      <c r="Y76" s="48"/>
      <c r="Z76" s="51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s="5" customFormat="1" ht="14.25" customHeight="1" x14ac:dyDescent="0.3">
      <c r="A77" s="54"/>
      <c r="B77" s="39"/>
      <c r="C77" s="40"/>
      <c r="D77" s="41" t="str">
        <f t="shared" si="0"/>
        <v/>
      </c>
      <c r="E77" s="42" t="e">
        <f t="shared" si="50"/>
        <v>#N/A</v>
      </c>
      <c r="F77" s="43" t="str">
        <f t="shared" si="9"/>
        <v/>
      </c>
      <c r="G77" s="29" t="str">
        <f t="shared" si="1"/>
        <v/>
      </c>
      <c r="H77" s="44" t="str">
        <f t="shared" si="10"/>
        <v/>
      </c>
      <c r="I77" s="45" t="str">
        <f t="shared" si="2"/>
        <v/>
      </c>
      <c r="J77" s="46"/>
      <c r="K77" s="37" t="str">
        <f t="shared" si="48"/>
        <v/>
      </c>
      <c r="L77" s="42" t="e">
        <f t="shared" si="11"/>
        <v>#N/A</v>
      </c>
      <c r="M77" s="47" t="str">
        <f t="shared" si="12"/>
        <v/>
      </c>
      <c r="N77" s="42" t="str">
        <f t="shared" si="3"/>
        <v/>
      </c>
      <c r="O77" s="43" t="str">
        <f t="shared" si="13"/>
        <v/>
      </c>
      <c r="P77" s="45" t="str">
        <f t="shared" si="4"/>
        <v/>
      </c>
      <c r="Q77" s="43" t="str">
        <f t="shared" si="14"/>
        <v/>
      </c>
      <c r="R77" s="45" t="str">
        <f t="shared" si="5"/>
        <v/>
      </c>
      <c r="S77" s="43" t="str">
        <f t="shared" si="15"/>
        <v/>
      </c>
      <c r="T77" s="45" t="str">
        <f t="shared" si="6"/>
        <v/>
      </c>
      <c r="U77" s="43" t="str">
        <f t="shared" si="16"/>
        <v/>
      </c>
      <c r="V77" s="45" t="str">
        <f t="shared" si="7"/>
        <v/>
      </c>
      <c r="W77" s="43" t="str">
        <f t="shared" si="17"/>
        <v/>
      </c>
      <c r="X77" s="42" t="str">
        <f t="shared" si="8"/>
        <v/>
      </c>
      <c r="Y77" s="48"/>
      <c r="Z77" s="55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3">
      <c r="A78" s="38"/>
      <c r="B78" s="39"/>
      <c r="C78" s="40"/>
      <c r="D78" s="41" t="str">
        <f t="shared" si="0"/>
        <v/>
      </c>
      <c r="E78" s="42" t="e">
        <f t="shared" si="50"/>
        <v>#N/A</v>
      </c>
      <c r="F78" s="43" t="str">
        <f t="shared" si="9"/>
        <v/>
      </c>
      <c r="G78" s="29" t="str">
        <f t="shared" si="1"/>
        <v/>
      </c>
      <c r="H78" s="44" t="str">
        <f t="shared" si="10"/>
        <v/>
      </c>
      <c r="I78" s="45" t="str">
        <f t="shared" si="2"/>
        <v/>
      </c>
      <c r="J78" s="46"/>
      <c r="K78" s="37" t="str">
        <f t="shared" si="48"/>
        <v/>
      </c>
      <c r="L78" s="42" t="e">
        <f t="shared" si="11"/>
        <v>#N/A</v>
      </c>
      <c r="M78" s="47" t="str">
        <f t="shared" si="12"/>
        <v/>
      </c>
      <c r="N78" s="42" t="str">
        <f t="shared" si="3"/>
        <v/>
      </c>
      <c r="O78" s="43" t="str">
        <f t="shared" si="13"/>
        <v/>
      </c>
      <c r="P78" s="45" t="str">
        <f t="shared" si="4"/>
        <v/>
      </c>
      <c r="Q78" s="43" t="str">
        <f t="shared" si="14"/>
        <v/>
      </c>
      <c r="R78" s="45" t="str">
        <f t="shared" si="5"/>
        <v/>
      </c>
      <c r="S78" s="43" t="str">
        <f t="shared" si="15"/>
        <v/>
      </c>
      <c r="T78" s="45" t="str">
        <f t="shared" si="6"/>
        <v/>
      </c>
      <c r="U78" s="43" t="str">
        <f t="shared" si="16"/>
        <v/>
      </c>
      <c r="V78" s="45" t="str">
        <f t="shared" si="7"/>
        <v/>
      </c>
      <c r="W78" s="43" t="str">
        <f t="shared" si="17"/>
        <v/>
      </c>
      <c r="X78" s="42" t="str">
        <f t="shared" si="8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3">
      <c r="A79" s="38"/>
      <c r="B79" s="39"/>
      <c r="C79" s="40"/>
      <c r="D79" s="41" t="str">
        <f t="shared" si="0"/>
        <v/>
      </c>
      <c r="E79" s="42" t="e">
        <f t="shared" si="50"/>
        <v>#N/A</v>
      </c>
      <c r="F79" s="43" t="str">
        <f t="shared" si="9"/>
        <v/>
      </c>
      <c r="G79" s="29" t="str">
        <f t="shared" si="1"/>
        <v/>
      </c>
      <c r="H79" s="44" t="str">
        <f t="shared" si="10"/>
        <v/>
      </c>
      <c r="I79" s="45" t="str">
        <f t="shared" si="2"/>
        <v/>
      </c>
      <c r="J79" s="46"/>
      <c r="K79" s="37" t="str">
        <f t="shared" si="48"/>
        <v/>
      </c>
      <c r="L79" s="42" t="e">
        <f t="shared" si="11"/>
        <v>#N/A</v>
      </c>
      <c r="M79" s="47" t="str">
        <f t="shared" si="12"/>
        <v/>
      </c>
      <c r="N79" s="42" t="str">
        <f t="shared" si="3"/>
        <v/>
      </c>
      <c r="O79" s="43" t="str">
        <f t="shared" si="13"/>
        <v/>
      </c>
      <c r="P79" s="45" t="str">
        <f t="shared" si="4"/>
        <v/>
      </c>
      <c r="Q79" s="43" t="str">
        <f t="shared" si="14"/>
        <v/>
      </c>
      <c r="R79" s="45" t="str">
        <f t="shared" si="5"/>
        <v/>
      </c>
      <c r="S79" s="43" t="str">
        <f t="shared" si="15"/>
        <v/>
      </c>
      <c r="T79" s="45" t="str">
        <f t="shared" si="6"/>
        <v/>
      </c>
      <c r="U79" s="43" t="str">
        <f t="shared" si="16"/>
        <v/>
      </c>
      <c r="V79" s="45" t="str">
        <f t="shared" si="7"/>
        <v/>
      </c>
      <c r="W79" s="43" t="str">
        <f t="shared" si="17"/>
        <v/>
      </c>
      <c r="X79" s="42" t="str">
        <f t="shared" si="8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3">
      <c r="A80" s="38"/>
      <c r="B80" s="58"/>
      <c r="C80" s="40"/>
      <c r="D80" s="59" t="str">
        <f t="shared" si="0"/>
        <v/>
      </c>
      <c r="E80" s="60" t="e">
        <f t="shared" si="50"/>
        <v>#N/A</v>
      </c>
      <c r="F80" s="61" t="str">
        <f t="shared" si="9"/>
        <v/>
      </c>
      <c r="G80" s="62" t="str">
        <f t="shared" si="1"/>
        <v/>
      </c>
      <c r="H80" s="63" t="str">
        <f t="shared" si="10"/>
        <v/>
      </c>
      <c r="I80" s="64" t="str">
        <f t="shared" si="2"/>
        <v/>
      </c>
      <c r="J80" s="46"/>
      <c r="K80" s="65" t="str">
        <f t="shared" si="48"/>
        <v/>
      </c>
      <c r="L80" s="60" t="e">
        <f t="shared" si="11"/>
        <v>#N/A</v>
      </c>
      <c r="M80" s="66" t="str">
        <f t="shared" si="12"/>
        <v/>
      </c>
      <c r="N80" s="60" t="str">
        <f t="shared" si="3"/>
        <v/>
      </c>
      <c r="O80" s="61" t="str">
        <f t="shared" si="13"/>
        <v/>
      </c>
      <c r="P80" s="64" t="str">
        <f t="shared" si="4"/>
        <v/>
      </c>
      <c r="Q80" s="61" t="str">
        <f t="shared" si="14"/>
        <v/>
      </c>
      <c r="R80" s="64" t="str">
        <f t="shared" si="5"/>
        <v/>
      </c>
      <c r="S80" s="61" t="str">
        <f t="shared" si="15"/>
        <v/>
      </c>
      <c r="T80" s="64" t="str">
        <f t="shared" si="6"/>
        <v/>
      </c>
      <c r="U80" s="61" t="str">
        <f t="shared" si="16"/>
        <v/>
      </c>
      <c r="V80" s="64" t="str">
        <f t="shared" si="7"/>
        <v/>
      </c>
      <c r="W80" s="61" t="str">
        <f t="shared" si="17"/>
        <v/>
      </c>
      <c r="X80" s="60" t="str">
        <f t="shared" si="8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x14ac:dyDescent="0.3">
      <c r="A81" s="67"/>
      <c r="B81" s="39"/>
      <c r="C81" s="68"/>
      <c r="D81" s="41" t="str">
        <f>IF(B81="","",E81)</f>
        <v/>
      </c>
      <c r="E81" s="42" t="e">
        <f>IF(AD81="","",AD81)</f>
        <v>#N/A</v>
      </c>
      <c r="F81" s="43" t="str">
        <f>G81</f>
        <v/>
      </c>
      <c r="G81" s="29" t="str">
        <f>IF(B81="","",J81/((100-K81)/100))</f>
        <v/>
      </c>
      <c r="H81" s="44" t="str">
        <f>I81</f>
        <v/>
      </c>
      <c r="I81" s="45" t="str">
        <f>IF(B81="","",ROUND(G81*AF81,1))</f>
        <v/>
      </c>
      <c r="J81" s="46"/>
      <c r="K81" s="37" t="str">
        <f>IF(B81="","",L81)</f>
        <v/>
      </c>
      <c r="L81" s="42" t="e">
        <f>AE81</f>
        <v>#N/A</v>
      </c>
      <c r="M81" s="47" t="str">
        <f>N81</f>
        <v/>
      </c>
      <c r="N81" s="42" t="str">
        <f>IF(B81="","",ROUND((J81*AG81)/100,0))</f>
        <v/>
      </c>
      <c r="O81" s="43" t="str">
        <f>P81</f>
        <v/>
      </c>
      <c r="P81" s="45" t="str">
        <f>IF(B81="","",ROUND((J81*AH81)/100,1))</f>
        <v/>
      </c>
      <c r="Q81" s="43" t="str">
        <f>R81</f>
        <v/>
      </c>
      <c r="R81" s="45" t="str">
        <f>IF(B81="","",ROUND((J81*AI81)/100,1))</f>
        <v/>
      </c>
      <c r="S81" s="43" t="str">
        <f>T81</f>
        <v/>
      </c>
      <c r="T81" s="45" t="str">
        <f>IF(B81="","",ROUND((J81*AJ81)/100,1))</f>
        <v/>
      </c>
      <c r="U81" s="43" t="str">
        <f>V81</f>
        <v/>
      </c>
      <c r="V81" s="45" t="str">
        <f>IF(B81="","",ROUND((J81*AK81)/100,1))</f>
        <v/>
      </c>
      <c r="W81" s="43" t="str">
        <f>X81</f>
        <v/>
      </c>
      <c r="X81" s="42" t="str">
        <f>IF(B81="","",ROUND((J81*AL81)/100,1))</f>
        <v/>
      </c>
      <c r="Y81" s="69"/>
      <c r="Z81" s="70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ht="14.25" customHeight="1" x14ac:dyDescent="0.3">
      <c r="A82" s="38"/>
      <c r="B82" s="39"/>
      <c r="C82" s="40"/>
      <c r="D82" s="41" t="str">
        <f>IF(B82="","",E82)</f>
        <v/>
      </c>
      <c r="E82" s="42" t="e">
        <f>IF(AD82="","",AD82)</f>
        <v>#N/A</v>
      </c>
      <c r="F82" s="43" t="str">
        <f>G82</f>
        <v/>
      </c>
      <c r="G82" s="29" t="str">
        <f>IF(B82="","",J82/((100-K82)/100))</f>
        <v/>
      </c>
      <c r="H82" s="44" t="str">
        <f>I82</f>
        <v/>
      </c>
      <c r="I82" s="45" t="str">
        <f>IF(B82="","",ROUND(G82*AF82,1))</f>
        <v/>
      </c>
      <c r="J82" s="46"/>
      <c r="K82" s="37" t="str">
        <f>IF(B82="","",L82)</f>
        <v/>
      </c>
      <c r="L82" s="42" t="e">
        <f>AE82</f>
        <v>#N/A</v>
      </c>
      <c r="M82" s="47" t="str">
        <f>N82</f>
        <v/>
      </c>
      <c r="N82" s="42" t="str">
        <f>IF(B82="","",ROUND((J82*AG82)/100,0))</f>
        <v/>
      </c>
      <c r="O82" s="43" t="str">
        <f>P82</f>
        <v/>
      </c>
      <c r="P82" s="45" t="str">
        <f>IF(B82="","",ROUND((J82*AH82)/100,1))</f>
        <v/>
      </c>
      <c r="Q82" s="43" t="str">
        <f>R82</f>
        <v/>
      </c>
      <c r="R82" s="45" t="str">
        <f>IF(B82="","",ROUND((J82*AI82)/100,1))</f>
        <v/>
      </c>
      <c r="S82" s="43" t="str">
        <f>T82</f>
        <v/>
      </c>
      <c r="T82" s="45" t="str">
        <f>IF(B82="","",ROUND((J82*AJ82)/100,1))</f>
        <v/>
      </c>
      <c r="U82" s="43" t="str">
        <f>V82</f>
        <v/>
      </c>
      <c r="V82" s="45" t="str">
        <f>IF(B82="","",ROUND((J82*AK82)/100,1))</f>
        <v/>
      </c>
      <c r="W82" s="43" t="str">
        <f>X82</f>
        <v/>
      </c>
      <c r="X82" s="42" t="str">
        <f>IF(B82="","",ROUND((J82*AL82)/100,1))</f>
        <v/>
      </c>
      <c r="Y82" s="48"/>
      <c r="Z82" s="49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ht="14.25" customHeight="1" thickBot="1" x14ac:dyDescent="0.35">
      <c r="A83" s="71"/>
      <c r="B83" s="72"/>
      <c r="C83" s="73"/>
      <c r="D83" s="74" t="str">
        <f>IF(B83="","",E83)</f>
        <v/>
      </c>
      <c r="E83" s="75" t="e">
        <f>IF(AD83="","",AD83)</f>
        <v>#N/A</v>
      </c>
      <c r="F83" s="76" t="str">
        <f>G83</f>
        <v/>
      </c>
      <c r="G83" s="77" t="str">
        <f>IF(B83="","",J83/((100-K83)/100))</f>
        <v/>
      </c>
      <c r="H83" s="78" t="str">
        <f>I83</f>
        <v/>
      </c>
      <c r="I83" s="79" t="str">
        <f>IF(B83="","",ROUND(G83*AF83,1))</f>
        <v/>
      </c>
      <c r="J83" s="80"/>
      <c r="K83" s="81" t="str">
        <f>IF(B83="","",L83)</f>
        <v/>
      </c>
      <c r="L83" s="75" t="e">
        <f>AE83</f>
        <v>#N/A</v>
      </c>
      <c r="M83" s="82" t="str">
        <f>N83</f>
        <v/>
      </c>
      <c r="N83" s="75" t="str">
        <f>IF(B83="","",ROUND((J83*AG83)/100,0))</f>
        <v/>
      </c>
      <c r="O83" s="76" t="str">
        <f>P83</f>
        <v/>
      </c>
      <c r="P83" s="79" t="str">
        <f>IF(B83="","",ROUND((J83*AH83)/100,1))</f>
        <v/>
      </c>
      <c r="Q83" s="76" t="str">
        <f>R83</f>
        <v/>
      </c>
      <c r="R83" s="79" t="str">
        <f>IF(B83="","",ROUND((J83*AI83)/100,1))</f>
        <v/>
      </c>
      <c r="S83" s="76" t="str">
        <f>T83</f>
        <v/>
      </c>
      <c r="T83" s="79" t="str">
        <f>IF(B83="","",ROUND((J83*AJ83)/100,1))</f>
        <v/>
      </c>
      <c r="U83" s="76" t="str">
        <f>V83</f>
        <v/>
      </c>
      <c r="V83" s="79" t="str">
        <f>IF(B83="","",ROUND((J83*AK83)/100,1))</f>
        <v/>
      </c>
      <c r="W83" s="76" t="str">
        <f>X83</f>
        <v/>
      </c>
      <c r="X83" s="75" t="str">
        <f>IF(B83="","",ROUND((J83*AL83)/100,1))</f>
        <v/>
      </c>
      <c r="Y83" s="83"/>
      <c r="Z83" s="84"/>
      <c r="AC83" s="37" t="e">
        <f>VLOOKUP($B83,食材マスタ!$A:$R,4,FALSE)</f>
        <v>#N/A</v>
      </c>
      <c r="AD83" s="37" t="e">
        <f>VLOOKUP($B83,食材マスタ!$A:$R,5,FALSE)</f>
        <v>#N/A</v>
      </c>
      <c r="AE83" s="37" t="e">
        <f>VLOOKUP($B83,食材マスタ!$A:$R,12,FALSE)</f>
        <v>#N/A</v>
      </c>
      <c r="AF83" s="37" t="e">
        <f>VLOOKUP($B83,食材マスタ!$A:$R,11,FALSE)</f>
        <v>#N/A</v>
      </c>
      <c r="AG83" s="37" t="e">
        <f>VLOOKUP($B83,食材マスタ!$A:$R,13,FALSE)</f>
        <v>#N/A</v>
      </c>
      <c r="AH83" s="37" t="e">
        <f>VLOOKUP($B83,食材マスタ!$A:$R,14,FALSE)</f>
        <v>#N/A</v>
      </c>
      <c r="AI83" s="37" t="e">
        <f>VLOOKUP($B83,食材マスタ!$A:$R,15,FALSE)</f>
        <v>#N/A</v>
      </c>
      <c r="AJ83" s="37" t="e">
        <f>VLOOKUP($B83,食材マスタ!$A:$R,16,FALSE)</f>
        <v>#N/A</v>
      </c>
      <c r="AK83" s="37" t="e">
        <f>VLOOKUP($B83,食材マスタ!$A:$R,17,FALSE)</f>
        <v>#N/A</v>
      </c>
      <c r="AL83" s="37" t="e">
        <f>VLOOKUP($B83,食材マスタ!$A:$R,18,FALSE)</f>
        <v>#N/A</v>
      </c>
    </row>
    <row r="84" spans="1:38" ht="14.25" customHeight="1" x14ac:dyDescent="0.3">
      <c r="A84" s="23"/>
      <c r="B84" s="85"/>
      <c r="C84" s="25"/>
      <c r="D84" s="26" t="str">
        <f>IF(B84="","",E84)</f>
        <v/>
      </c>
      <c r="E84" s="27" t="e">
        <f>IF(AD84="","",AD84)</f>
        <v>#N/A</v>
      </c>
      <c r="F84" s="28" t="str">
        <f>G84</f>
        <v/>
      </c>
      <c r="G84" s="86" t="str">
        <f>IF(B84="","",J84/((100-K84)/100))</f>
        <v/>
      </c>
      <c r="H84" s="30" t="str">
        <f>I84</f>
        <v/>
      </c>
      <c r="I84" s="31" t="str">
        <f>IF(B84="","",ROUND(G84*AF84,1))</f>
        <v/>
      </c>
      <c r="J84" s="32"/>
      <c r="K84" s="33" t="str">
        <f>IF(B84="","",L84)</f>
        <v/>
      </c>
      <c r="L84" s="27" t="e">
        <f>AE84</f>
        <v>#N/A</v>
      </c>
      <c r="M84" s="34" t="str">
        <f>N84</f>
        <v/>
      </c>
      <c r="N84" s="27" t="str">
        <f>IF(B84="","",ROUND((J84*AG84)/100,0))</f>
        <v/>
      </c>
      <c r="O84" s="28" t="str">
        <f>P84</f>
        <v/>
      </c>
      <c r="P84" s="31" t="str">
        <f>IF(B84="","",ROUND((J84*AH84)/100,1))</f>
        <v/>
      </c>
      <c r="Q84" s="28" t="str">
        <f>R84</f>
        <v/>
      </c>
      <c r="R84" s="31" t="str">
        <f>IF(B84="","",ROUND((J84*AI84)/100,1))</f>
        <v/>
      </c>
      <c r="S84" s="28" t="str">
        <f>T84</f>
        <v/>
      </c>
      <c r="T84" s="31" t="str">
        <f>IF(B84="","",ROUND((J84*AJ84)/100,1))</f>
        <v/>
      </c>
      <c r="U84" s="28" t="str">
        <f>V84</f>
        <v/>
      </c>
      <c r="V84" s="31" t="str">
        <f>IF(B84="","",ROUND((J84*AK84)/100,1))</f>
        <v/>
      </c>
      <c r="W84" s="28" t="str">
        <f>X84</f>
        <v/>
      </c>
      <c r="X84" s="27" t="str">
        <f>IF(B84="","",ROUND((J84*AL84)/100,1))</f>
        <v/>
      </c>
      <c r="Y84" s="35"/>
      <c r="Z84" s="87"/>
      <c r="AC84" s="37" t="e">
        <f>VLOOKUP($B84,食材マスタ!$A:$R,4,FALSE)</f>
        <v>#N/A</v>
      </c>
      <c r="AD84" s="37" t="e">
        <f>VLOOKUP($B84,食材マスタ!$A:$R,5,FALSE)</f>
        <v>#N/A</v>
      </c>
      <c r="AE84" s="37" t="e">
        <f>VLOOKUP($B84,食材マスタ!$A:$R,12,FALSE)</f>
        <v>#N/A</v>
      </c>
      <c r="AF84" s="37" t="e">
        <f>VLOOKUP($B84,食材マスタ!$A:$R,11,FALSE)</f>
        <v>#N/A</v>
      </c>
      <c r="AG84" s="37" t="e">
        <f>VLOOKUP($B84,食材マスタ!$A:$R,13,FALSE)</f>
        <v>#N/A</v>
      </c>
      <c r="AH84" s="37" t="e">
        <f>VLOOKUP($B84,食材マスタ!$A:$R,14,FALSE)</f>
        <v>#N/A</v>
      </c>
      <c r="AI84" s="37" t="e">
        <f>VLOOKUP($B84,食材マスタ!$A:$R,15,FALSE)</f>
        <v>#N/A</v>
      </c>
      <c r="AJ84" s="37" t="e">
        <f>VLOOKUP($B84,食材マスタ!$A:$R,16,FALSE)</f>
        <v>#N/A</v>
      </c>
      <c r="AK84" s="37" t="e">
        <f>VLOOKUP($B84,食材マスタ!$A:$R,17,FALSE)</f>
        <v>#N/A</v>
      </c>
      <c r="AL84" s="37" t="e">
        <f>VLOOKUP($B84,食材マスタ!$A:$R,18,FALSE)</f>
        <v>#N/A</v>
      </c>
    </row>
    <row r="85" spans="1:38" ht="14.25" customHeight="1" x14ac:dyDescent="0.3">
      <c r="A85" s="38"/>
      <c r="B85" s="39"/>
      <c r="C85" s="40"/>
      <c r="D85" s="41" t="str">
        <f t="shared" ref="D85:D118" si="51">IF(B85="","",E85)</f>
        <v/>
      </c>
      <c r="E85" s="42" t="e">
        <f t="shared" ref="E85:E118" si="52">IF(AD85="","",AD85)</f>
        <v>#N/A</v>
      </c>
      <c r="F85" s="43" t="str">
        <f t="shared" ref="F85:F118" si="53">G85</f>
        <v/>
      </c>
      <c r="G85" s="29" t="str">
        <f t="shared" ref="G85:G118" si="54">IF(B85="","",J85/((100-K85)/100))</f>
        <v/>
      </c>
      <c r="H85" s="44" t="str">
        <f t="shared" ref="H85:H118" si="55">I85</f>
        <v/>
      </c>
      <c r="I85" s="45" t="str">
        <f t="shared" ref="I85:I118" si="56">IF(B85="","",ROUND(G85*AF85,1))</f>
        <v/>
      </c>
      <c r="J85" s="46"/>
      <c r="K85" s="37" t="str">
        <f t="shared" ref="K85:K91" si="57">IF(B85="","",L85)</f>
        <v/>
      </c>
      <c r="L85" s="42" t="e">
        <f t="shared" ref="L85:L118" si="58">AE85</f>
        <v>#N/A</v>
      </c>
      <c r="M85" s="47" t="str">
        <f t="shared" ref="M85:M118" si="59">N85</f>
        <v/>
      </c>
      <c r="N85" s="42" t="str">
        <f t="shared" ref="N85:N118" si="60">IF(B85="","",ROUND((J85*AG85)/100,0))</f>
        <v/>
      </c>
      <c r="O85" s="43" t="str">
        <f t="shared" ref="O85:O118" si="61">P85</f>
        <v/>
      </c>
      <c r="P85" s="45" t="str">
        <f t="shared" ref="P85:P118" si="62">IF(B85="","",ROUND((J85*AH85)/100,1))</f>
        <v/>
      </c>
      <c r="Q85" s="43" t="str">
        <f t="shared" ref="Q85:Q118" si="63">R85</f>
        <v/>
      </c>
      <c r="R85" s="45" t="str">
        <f t="shared" ref="R85:R118" si="64">IF(B85="","",ROUND((J85*AI85)/100,1))</f>
        <v/>
      </c>
      <c r="S85" s="43" t="str">
        <f t="shared" ref="S85:S118" si="65">T85</f>
        <v/>
      </c>
      <c r="T85" s="45" t="str">
        <f t="shared" ref="T85:T118" si="66">IF(B85="","",ROUND((J85*AJ85)/100,1))</f>
        <v/>
      </c>
      <c r="U85" s="43" t="str">
        <f t="shared" ref="U85:U118" si="67">V85</f>
        <v/>
      </c>
      <c r="V85" s="45" t="str">
        <f t="shared" ref="V85:V118" si="68">IF(B85="","",ROUND((J85*AK85)/100,1))</f>
        <v/>
      </c>
      <c r="W85" s="43" t="str">
        <f t="shared" ref="W85:W118" si="69">X85</f>
        <v/>
      </c>
      <c r="X85" s="42" t="str">
        <f t="shared" ref="X85:X118" si="70">IF(B85="","",ROUND((J85*AL85)/100,1))</f>
        <v/>
      </c>
      <c r="Y85" s="48"/>
      <c r="Z85" s="49"/>
      <c r="AC85" s="37" t="e">
        <f>VLOOKUP($B85,食材マスタ!$A:$R,4,FALSE)</f>
        <v>#N/A</v>
      </c>
      <c r="AD85" s="37" t="e">
        <f>VLOOKUP($B85,食材マスタ!$A:$R,5,FALSE)</f>
        <v>#N/A</v>
      </c>
      <c r="AE85" s="37" t="e">
        <f>VLOOKUP($B85,食材マスタ!$A:$R,12,FALSE)</f>
        <v>#N/A</v>
      </c>
      <c r="AF85" s="37" t="e">
        <f>VLOOKUP($B85,食材マスタ!$A:$R,11,FALSE)</f>
        <v>#N/A</v>
      </c>
      <c r="AG85" s="37" t="e">
        <f>VLOOKUP($B85,食材マスタ!$A:$R,13,FALSE)</f>
        <v>#N/A</v>
      </c>
      <c r="AH85" s="37" t="e">
        <f>VLOOKUP($B85,食材マスタ!$A:$R,14,FALSE)</f>
        <v>#N/A</v>
      </c>
      <c r="AI85" s="37" t="e">
        <f>VLOOKUP($B85,食材マスタ!$A:$R,15,FALSE)</f>
        <v>#N/A</v>
      </c>
      <c r="AJ85" s="37" t="e">
        <f>VLOOKUP($B85,食材マスタ!$A:$R,16,FALSE)</f>
        <v>#N/A</v>
      </c>
      <c r="AK85" s="37" t="e">
        <f>VLOOKUP($B85,食材マスタ!$A:$R,17,FALSE)</f>
        <v>#N/A</v>
      </c>
      <c r="AL85" s="37" t="e">
        <f>VLOOKUP($B85,食材マスタ!$A:$R,18,FALSE)</f>
        <v>#N/A</v>
      </c>
    </row>
    <row r="86" spans="1:38" ht="14.25" customHeight="1" x14ac:dyDescent="0.3">
      <c r="A86" s="38"/>
      <c r="B86" s="39"/>
      <c r="C86" s="40"/>
      <c r="D86" s="41" t="str">
        <f t="shared" si="51"/>
        <v/>
      </c>
      <c r="E86" s="42" t="e">
        <f t="shared" si="52"/>
        <v>#N/A</v>
      </c>
      <c r="F86" s="43" t="str">
        <f t="shared" si="53"/>
        <v/>
      </c>
      <c r="G86" s="29" t="str">
        <f t="shared" si="54"/>
        <v/>
      </c>
      <c r="H86" s="44" t="str">
        <f t="shared" si="55"/>
        <v/>
      </c>
      <c r="I86" s="45" t="str">
        <f t="shared" si="56"/>
        <v/>
      </c>
      <c r="J86" s="46"/>
      <c r="K86" s="37" t="str">
        <f t="shared" si="57"/>
        <v/>
      </c>
      <c r="L86" s="42" t="e">
        <f t="shared" si="58"/>
        <v>#N/A</v>
      </c>
      <c r="M86" s="47" t="str">
        <f t="shared" si="59"/>
        <v/>
      </c>
      <c r="N86" s="42" t="str">
        <f t="shared" si="60"/>
        <v/>
      </c>
      <c r="O86" s="43" t="str">
        <f t="shared" si="61"/>
        <v/>
      </c>
      <c r="P86" s="45" t="str">
        <f t="shared" si="62"/>
        <v/>
      </c>
      <c r="Q86" s="43" t="str">
        <f t="shared" si="63"/>
        <v/>
      </c>
      <c r="R86" s="45" t="str">
        <f t="shared" si="64"/>
        <v/>
      </c>
      <c r="S86" s="43" t="str">
        <f t="shared" si="65"/>
        <v/>
      </c>
      <c r="T86" s="45" t="str">
        <f t="shared" si="66"/>
        <v/>
      </c>
      <c r="U86" s="43" t="str">
        <f t="shared" si="67"/>
        <v/>
      </c>
      <c r="V86" s="45" t="str">
        <f t="shared" si="68"/>
        <v/>
      </c>
      <c r="W86" s="43" t="str">
        <f t="shared" si="69"/>
        <v/>
      </c>
      <c r="X86" s="42" t="str">
        <f t="shared" si="70"/>
        <v/>
      </c>
      <c r="Y86" s="48"/>
      <c r="Z86" s="49"/>
      <c r="AC86" s="37" t="e">
        <f>VLOOKUP($B86,食材マスタ!$A:$R,4,FALSE)</f>
        <v>#N/A</v>
      </c>
      <c r="AD86" s="37" t="e">
        <f>VLOOKUP($B86,食材マスタ!$A:$R,5,FALSE)</f>
        <v>#N/A</v>
      </c>
      <c r="AE86" s="37" t="e">
        <f>VLOOKUP($B86,食材マスタ!$A:$R,12,FALSE)</f>
        <v>#N/A</v>
      </c>
      <c r="AF86" s="37" t="e">
        <f>VLOOKUP($B86,食材マスタ!$A:$R,11,FALSE)</f>
        <v>#N/A</v>
      </c>
      <c r="AG86" s="37" t="e">
        <f>VLOOKUP($B86,食材マスタ!$A:$R,13,FALSE)</f>
        <v>#N/A</v>
      </c>
      <c r="AH86" s="37" t="e">
        <f>VLOOKUP($B86,食材マスタ!$A:$R,14,FALSE)</f>
        <v>#N/A</v>
      </c>
      <c r="AI86" s="37" t="e">
        <f>VLOOKUP($B86,食材マスタ!$A:$R,15,FALSE)</f>
        <v>#N/A</v>
      </c>
      <c r="AJ86" s="37" t="e">
        <f>VLOOKUP($B86,食材マスタ!$A:$R,16,FALSE)</f>
        <v>#N/A</v>
      </c>
      <c r="AK86" s="37" t="e">
        <f>VLOOKUP($B86,食材マスタ!$A:$R,17,FALSE)</f>
        <v>#N/A</v>
      </c>
      <c r="AL86" s="37" t="e">
        <f>VLOOKUP($B86,食材マスタ!$A:$R,18,FALSE)</f>
        <v>#N/A</v>
      </c>
    </row>
    <row r="87" spans="1:38" ht="14.25" customHeight="1" x14ac:dyDescent="0.3">
      <c r="A87" s="38"/>
      <c r="B87" s="39"/>
      <c r="C87" s="40"/>
      <c r="D87" s="41" t="str">
        <f t="shared" si="51"/>
        <v/>
      </c>
      <c r="E87" s="42" t="e">
        <f t="shared" si="52"/>
        <v>#N/A</v>
      </c>
      <c r="F87" s="43" t="str">
        <f t="shared" si="53"/>
        <v/>
      </c>
      <c r="G87" s="29" t="str">
        <f t="shared" si="54"/>
        <v/>
      </c>
      <c r="H87" s="44" t="str">
        <f t="shared" si="55"/>
        <v/>
      </c>
      <c r="I87" s="45" t="str">
        <f t="shared" si="56"/>
        <v/>
      </c>
      <c r="J87" s="46"/>
      <c r="K87" s="37" t="str">
        <f t="shared" si="57"/>
        <v/>
      </c>
      <c r="L87" s="42" t="e">
        <f t="shared" si="58"/>
        <v>#N/A</v>
      </c>
      <c r="M87" s="47" t="str">
        <f t="shared" si="59"/>
        <v/>
      </c>
      <c r="N87" s="42" t="str">
        <f t="shared" si="60"/>
        <v/>
      </c>
      <c r="O87" s="43" t="str">
        <f t="shared" si="61"/>
        <v/>
      </c>
      <c r="P87" s="45" t="str">
        <f t="shared" si="62"/>
        <v/>
      </c>
      <c r="Q87" s="43" t="str">
        <f t="shared" si="63"/>
        <v/>
      </c>
      <c r="R87" s="45" t="str">
        <f t="shared" si="64"/>
        <v/>
      </c>
      <c r="S87" s="43" t="str">
        <f t="shared" si="65"/>
        <v/>
      </c>
      <c r="T87" s="45" t="str">
        <f t="shared" si="66"/>
        <v/>
      </c>
      <c r="U87" s="43" t="str">
        <f t="shared" si="67"/>
        <v/>
      </c>
      <c r="V87" s="45" t="str">
        <f t="shared" si="68"/>
        <v/>
      </c>
      <c r="W87" s="43" t="str">
        <f t="shared" si="69"/>
        <v/>
      </c>
      <c r="X87" s="42" t="str">
        <f t="shared" si="70"/>
        <v/>
      </c>
      <c r="Y87" s="48"/>
      <c r="Z87" s="51"/>
      <c r="AC87" s="37" t="e">
        <f>VLOOKUP($B87,食材マスタ!$A:$R,4,FALSE)</f>
        <v>#N/A</v>
      </c>
      <c r="AD87" s="37" t="e">
        <f>VLOOKUP($B87,食材マスタ!$A:$R,5,FALSE)</f>
        <v>#N/A</v>
      </c>
      <c r="AE87" s="37" t="e">
        <f>VLOOKUP($B87,食材マスタ!$A:$R,12,FALSE)</f>
        <v>#N/A</v>
      </c>
      <c r="AF87" s="37" t="e">
        <f>VLOOKUP($B87,食材マスタ!$A:$R,11,FALSE)</f>
        <v>#N/A</v>
      </c>
      <c r="AG87" s="37" t="e">
        <f>VLOOKUP($B87,食材マスタ!$A:$R,13,FALSE)</f>
        <v>#N/A</v>
      </c>
      <c r="AH87" s="37" t="e">
        <f>VLOOKUP($B87,食材マスタ!$A:$R,14,FALSE)</f>
        <v>#N/A</v>
      </c>
      <c r="AI87" s="37" t="e">
        <f>VLOOKUP($B87,食材マスタ!$A:$R,15,FALSE)</f>
        <v>#N/A</v>
      </c>
      <c r="AJ87" s="37" t="e">
        <f>VLOOKUP($B87,食材マスタ!$A:$R,16,FALSE)</f>
        <v>#N/A</v>
      </c>
      <c r="AK87" s="37" t="e">
        <f>VLOOKUP($B87,食材マスタ!$A:$R,17,FALSE)</f>
        <v>#N/A</v>
      </c>
      <c r="AL87" s="37" t="e">
        <f>VLOOKUP($B87,食材マスタ!$A:$R,18,FALSE)</f>
        <v>#N/A</v>
      </c>
    </row>
    <row r="88" spans="1:38" ht="14.25" customHeight="1" x14ac:dyDescent="0.3">
      <c r="A88" s="38"/>
      <c r="B88" s="39"/>
      <c r="C88" s="40"/>
      <c r="D88" s="41" t="str">
        <f t="shared" si="51"/>
        <v/>
      </c>
      <c r="E88" s="42" t="e">
        <f t="shared" si="52"/>
        <v>#N/A</v>
      </c>
      <c r="F88" s="43" t="str">
        <f t="shared" si="53"/>
        <v/>
      </c>
      <c r="G88" s="29" t="str">
        <f t="shared" si="54"/>
        <v/>
      </c>
      <c r="H88" s="44" t="str">
        <f t="shared" si="55"/>
        <v/>
      </c>
      <c r="I88" s="45" t="str">
        <f t="shared" si="56"/>
        <v/>
      </c>
      <c r="J88" s="46"/>
      <c r="K88" s="37" t="str">
        <f t="shared" si="57"/>
        <v/>
      </c>
      <c r="L88" s="42" t="e">
        <f t="shared" si="58"/>
        <v>#N/A</v>
      </c>
      <c r="M88" s="47" t="str">
        <f t="shared" si="59"/>
        <v/>
      </c>
      <c r="N88" s="42" t="str">
        <f t="shared" si="60"/>
        <v/>
      </c>
      <c r="O88" s="43" t="str">
        <f t="shared" si="61"/>
        <v/>
      </c>
      <c r="P88" s="45" t="str">
        <f t="shared" si="62"/>
        <v/>
      </c>
      <c r="Q88" s="43" t="str">
        <f t="shared" si="63"/>
        <v/>
      </c>
      <c r="R88" s="45" t="str">
        <f t="shared" si="64"/>
        <v/>
      </c>
      <c r="S88" s="43" t="str">
        <f t="shared" si="65"/>
        <v/>
      </c>
      <c r="T88" s="45" t="str">
        <f t="shared" si="66"/>
        <v/>
      </c>
      <c r="U88" s="43" t="str">
        <f t="shared" si="67"/>
        <v/>
      </c>
      <c r="V88" s="45" t="str">
        <f t="shared" si="68"/>
        <v/>
      </c>
      <c r="W88" s="43" t="str">
        <f t="shared" si="69"/>
        <v/>
      </c>
      <c r="X88" s="42" t="str">
        <f t="shared" si="70"/>
        <v/>
      </c>
      <c r="Y88" s="48"/>
      <c r="Z88" s="51"/>
      <c r="AC88" s="37" t="e">
        <f>VLOOKUP($B88,食材マスタ!$A:$R,4,FALSE)</f>
        <v>#N/A</v>
      </c>
      <c r="AD88" s="37" t="e">
        <f>VLOOKUP($B88,食材マスタ!$A:$R,5,FALSE)</f>
        <v>#N/A</v>
      </c>
      <c r="AE88" s="37" t="e">
        <f>VLOOKUP($B88,食材マスタ!$A:$R,12,FALSE)</f>
        <v>#N/A</v>
      </c>
      <c r="AF88" s="37" t="e">
        <f>VLOOKUP($B88,食材マスタ!$A:$R,11,FALSE)</f>
        <v>#N/A</v>
      </c>
      <c r="AG88" s="37" t="e">
        <f>VLOOKUP($B88,食材マスタ!$A:$R,13,FALSE)</f>
        <v>#N/A</v>
      </c>
      <c r="AH88" s="37" t="e">
        <f>VLOOKUP($B88,食材マスタ!$A:$R,14,FALSE)</f>
        <v>#N/A</v>
      </c>
      <c r="AI88" s="37" t="e">
        <f>VLOOKUP($B88,食材マスタ!$A:$R,15,FALSE)</f>
        <v>#N/A</v>
      </c>
      <c r="AJ88" s="37" t="e">
        <f>VLOOKUP($B88,食材マスタ!$A:$R,16,FALSE)</f>
        <v>#N/A</v>
      </c>
      <c r="AK88" s="37" t="e">
        <f>VLOOKUP($B88,食材マスタ!$A:$R,17,FALSE)</f>
        <v>#N/A</v>
      </c>
      <c r="AL88" s="37" t="e">
        <f>VLOOKUP($B88,食材マスタ!$A:$R,18,FALSE)</f>
        <v>#N/A</v>
      </c>
    </row>
    <row r="89" spans="1:38" ht="14.25" customHeight="1" x14ac:dyDescent="0.3">
      <c r="A89" s="38"/>
      <c r="B89" s="39"/>
      <c r="C89" s="40"/>
      <c r="D89" s="41" t="str">
        <f t="shared" si="51"/>
        <v/>
      </c>
      <c r="E89" s="42" t="e">
        <f t="shared" si="52"/>
        <v>#N/A</v>
      </c>
      <c r="F89" s="43" t="str">
        <f t="shared" si="53"/>
        <v/>
      </c>
      <c r="G89" s="29" t="str">
        <f t="shared" si="54"/>
        <v/>
      </c>
      <c r="H89" s="44" t="str">
        <f t="shared" si="55"/>
        <v/>
      </c>
      <c r="I89" s="45" t="str">
        <f t="shared" si="56"/>
        <v/>
      </c>
      <c r="J89" s="46"/>
      <c r="K89" s="37" t="str">
        <f t="shared" si="57"/>
        <v/>
      </c>
      <c r="L89" s="42" t="e">
        <f t="shared" si="58"/>
        <v>#N/A</v>
      </c>
      <c r="M89" s="47" t="str">
        <f t="shared" si="59"/>
        <v/>
      </c>
      <c r="N89" s="42" t="str">
        <f t="shared" si="60"/>
        <v/>
      </c>
      <c r="O89" s="43" t="str">
        <f t="shared" si="61"/>
        <v/>
      </c>
      <c r="P89" s="45" t="str">
        <f t="shared" si="62"/>
        <v/>
      </c>
      <c r="Q89" s="43" t="str">
        <f t="shared" si="63"/>
        <v/>
      </c>
      <c r="R89" s="45" t="str">
        <f t="shared" si="64"/>
        <v/>
      </c>
      <c r="S89" s="43" t="str">
        <f t="shared" si="65"/>
        <v/>
      </c>
      <c r="T89" s="45" t="str">
        <f t="shared" si="66"/>
        <v/>
      </c>
      <c r="U89" s="43" t="str">
        <f t="shared" si="67"/>
        <v/>
      </c>
      <c r="V89" s="45" t="str">
        <f t="shared" si="68"/>
        <v/>
      </c>
      <c r="W89" s="43" t="str">
        <f t="shared" si="69"/>
        <v/>
      </c>
      <c r="X89" s="42" t="str">
        <f t="shared" si="70"/>
        <v/>
      </c>
      <c r="Y89" s="48"/>
      <c r="Z89" s="51"/>
      <c r="AC89" s="37" t="e">
        <f>VLOOKUP($B89,食材マスタ!$A:$R,4,FALSE)</f>
        <v>#N/A</v>
      </c>
      <c r="AD89" s="37" t="e">
        <f>VLOOKUP($B89,食材マスタ!$A:$R,5,FALSE)</f>
        <v>#N/A</v>
      </c>
      <c r="AE89" s="37" t="e">
        <f>VLOOKUP($B89,食材マスタ!$A:$R,12,FALSE)</f>
        <v>#N/A</v>
      </c>
      <c r="AF89" s="37" t="e">
        <f>VLOOKUP($B89,食材マスタ!$A:$R,11,FALSE)</f>
        <v>#N/A</v>
      </c>
      <c r="AG89" s="37" t="e">
        <f>VLOOKUP($B89,食材マスタ!$A:$R,13,FALSE)</f>
        <v>#N/A</v>
      </c>
      <c r="AH89" s="37" t="e">
        <f>VLOOKUP($B89,食材マスタ!$A:$R,14,FALSE)</f>
        <v>#N/A</v>
      </c>
      <c r="AI89" s="37" t="e">
        <f>VLOOKUP($B89,食材マスタ!$A:$R,15,FALSE)</f>
        <v>#N/A</v>
      </c>
      <c r="AJ89" s="37" t="e">
        <f>VLOOKUP($B89,食材マスタ!$A:$R,16,FALSE)</f>
        <v>#N/A</v>
      </c>
      <c r="AK89" s="37" t="e">
        <f>VLOOKUP($B89,食材マスタ!$A:$R,17,FALSE)</f>
        <v>#N/A</v>
      </c>
      <c r="AL89" s="37" t="e">
        <f>VLOOKUP($B89,食材マスタ!$A:$R,18,FALSE)</f>
        <v>#N/A</v>
      </c>
    </row>
    <row r="90" spans="1:38" ht="14.25" customHeight="1" x14ac:dyDescent="0.3">
      <c r="A90" s="38"/>
      <c r="B90" s="39"/>
      <c r="C90" s="40"/>
      <c r="D90" s="41" t="str">
        <f t="shared" si="51"/>
        <v/>
      </c>
      <c r="E90" s="42" t="e">
        <f t="shared" si="52"/>
        <v>#N/A</v>
      </c>
      <c r="F90" s="43" t="str">
        <f t="shared" si="53"/>
        <v/>
      </c>
      <c r="G90" s="29" t="str">
        <f t="shared" si="54"/>
        <v/>
      </c>
      <c r="H90" s="44" t="str">
        <f t="shared" si="55"/>
        <v/>
      </c>
      <c r="I90" s="45" t="str">
        <f t="shared" si="56"/>
        <v/>
      </c>
      <c r="J90" s="46"/>
      <c r="K90" s="37" t="str">
        <f t="shared" si="57"/>
        <v/>
      </c>
      <c r="L90" s="42" t="e">
        <f t="shared" si="58"/>
        <v>#N/A</v>
      </c>
      <c r="M90" s="47" t="str">
        <f t="shared" si="59"/>
        <v/>
      </c>
      <c r="N90" s="42" t="str">
        <f t="shared" si="60"/>
        <v/>
      </c>
      <c r="O90" s="43" t="str">
        <f t="shared" si="61"/>
        <v/>
      </c>
      <c r="P90" s="45" t="str">
        <f t="shared" si="62"/>
        <v/>
      </c>
      <c r="Q90" s="43" t="str">
        <f t="shared" si="63"/>
        <v/>
      </c>
      <c r="R90" s="45" t="str">
        <f t="shared" si="64"/>
        <v/>
      </c>
      <c r="S90" s="43" t="str">
        <f t="shared" si="65"/>
        <v/>
      </c>
      <c r="T90" s="45" t="str">
        <f t="shared" si="66"/>
        <v/>
      </c>
      <c r="U90" s="43" t="str">
        <f t="shared" si="67"/>
        <v/>
      </c>
      <c r="V90" s="45" t="str">
        <f t="shared" si="68"/>
        <v/>
      </c>
      <c r="W90" s="43" t="str">
        <f t="shared" si="69"/>
        <v/>
      </c>
      <c r="X90" s="42" t="str">
        <f t="shared" si="70"/>
        <v/>
      </c>
      <c r="Y90" s="48"/>
      <c r="Z90" s="52"/>
      <c r="AC90" s="37" t="e">
        <f>VLOOKUP($B90,食材マスタ!$A:$R,4,FALSE)</f>
        <v>#N/A</v>
      </c>
      <c r="AD90" s="37" t="e">
        <f>VLOOKUP($B90,食材マスタ!$A:$R,5,FALSE)</f>
        <v>#N/A</v>
      </c>
      <c r="AE90" s="37" t="e">
        <f>VLOOKUP($B90,食材マスタ!$A:$R,12,FALSE)</f>
        <v>#N/A</v>
      </c>
      <c r="AF90" s="37" t="e">
        <f>VLOOKUP($B90,食材マスタ!$A:$R,11,FALSE)</f>
        <v>#N/A</v>
      </c>
      <c r="AG90" s="37" t="e">
        <f>VLOOKUP($B90,食材マスタ!$A:$R,13,FALSE)</f>
        <v>#N/A</v>
      </c>
      <c r="AH90" s="37" t="e">
        <f>VLOOKUP($B90,食材マスタ!$A:$R,14,FALSE)</f>
        <v>#N/A</v>
      </c>
      <c r="AI90" s="37" t="e">
        <f>VLOOKUP($B90,食材マスタ!$A:$R,15,FALSE)</f>
        <v>#N/A</v>
      </c>
      <c r="AJ90" s="37" t="e">
        <f>VLOOKUP($B90,食材マスタ!$A:$R,16,FALSE)</f>
        <v>#N/A</v>
      </c>
      <c r="AK90" s="37" t="e">
        <f>VLOOKUP($B90,食材マスタ!$A:$R,17,FALSE)</f>
        <v>#N/A</v>
      </c>
      <c r="AL90" s="37" t="e">
        <f>VLOOKUP($B90,食材マスタ!$A:$R,18,FALSE)</f>
        <v>#N/A</v>
      </c>
    </row>
    <row r="91" spans="1:38" ht="14.25" customHeight="1" x14ac:dyDescent="0.3">
      <c r="A91" s="38"/>
      <c r="B91" s="39"/>
      <c r="C91" s="40"/>
      <c r="D91" s="41" t="str">
        <f t="shared" si="51"/>
        <v/>
      </c>
      <c r="E91" s="42" t="e">
        <f t="shared" si="52"/>
        <v>#N/A</v>
      </c>
      <c r="F91" s="43" t="str">
        <f t="shared" si="53"/>
        <v/>
      </c>
      <c r="G91" s="29" t="str">
        <f t="shared" si="54"/>
        <v/>
      </c>
      <c r="H91" s="44" t="str">
        <f t="shared" si="55"/>
        <v/>
      </c>
      <c r="I91" s="45" t="str">
        <f t="shared" si="56"/>
        <v/>
      </c>
      <c r="J91" s="46"/>
      <c r="K91" s="37" t="str">
        <f t="shared" si="57"/>
        <v/>
      </c>
      <c r="L91" s="42" t="e">
        <f t="shared" si="58"/>
        <v>#N/A</v>
      </c>
      <c r="M91" s="47" t="str">
        <f t="shared" si="59"/>
        <v/>
      </c>
      <c r="N91" s="42" t="str">
        <f t="shared" si="60"/>
        <v/>
      </c>
      <c r="O91" s="43" t="str">
        <f t="shared" si="61"/>
        <v/>
      </c>
      <c r="P91" s="45" t="str">
        <f t="shared" si="62"/>
        <v/>
      </c>
      <c r="Q91" s="43" t="str">
        <f t="shared" si="63"/>
        <v/>
      </c>
      <c r="R91" s="45" t="str">
        <f t="shared" si="64"/>
        <v/>
      </c>
      <c r="S91" s="43" t="str">
        <f t="shared" si="65"/>
        <v/>
      </c>
      <c r="T91" s="45" t="str">
        <f t="shared" si="66"/>
        <v/>
      </c>
      <c r="U91" s="43" t="str">
        <f t="shared" si="67"/>
        <v/>
      </c>
      <c r="V91" s="45" t="str">
        <f t="shared" si="68"/>
        <v/>
      </c>
      <c r="W91" s="43" t="str">
        <f t="shared" si="69"/>
        <v/>
      </c>
      <c r="X91" s="42" t="str">
        <f t="shared" si="70"/>
        <v/>
      </c>
      <c r="Y91" s="48"/>
      <c r="Z91" s="53"/>
      <c r="AC91" s="37" t="e">
        <f>VLOOKUP($B91,食材マスタ!$A:$R,4,FALSE)</f>
        <v>#N/A</v>
      </c>
      <c r="AD91" s="37" t="e">
        <f>VLOOKUP($B91,食材マスタ!$A:$R,5,FALSE)</f>
        <v>#N/A</v>
      </c>
      <c r="AE91" s="37" t="e">
        <f>VLOOKUP($B91,食材マスタ!$A:$R,12,FALSE)</f>
        <v>#N/A</v>
      </c>
      <c r="AF91" s="37" t="e">
        <f>VLOOKUP($B91,食材マスタ!$A:$R,11,FALSE)</f>
        <v>#N/A</v>
      </c>
      <c r="AG91" s="37" t="e">
        <f>VLOOKUP($B91,食材マスタ!$A:$R,13,FALSE)</f>
        <v>#N/A</v>
      </c>
      <c r="AH91" s="37" t="e">
        <f>VLOOKUP($B91,食材マスタ!$A:$R,14,FALSE)</f>
        <v>#N/A</v>
      </c>
      <c r="AI91" s="37" t="e">
        <f>VLOOKUP($B91,食材マスタ!$A:$R,15,FALSE)</f>
        <v>#N/A</v>
      </c>
      <c r="AJ91" s="37" t="e">
        <f>VLOOKUP($B91,食材マスタ!$A:$R,16,FALSE)</f>
        <v>#N/A</v>
      </c>
      <c r="AK91" s="37" t="e">
        <f>VLOOKUP($B91,食材マスタ!$A:$R,17,FALSE)</f>
        <v>#N/A</v>
      </c>
      <c r="AL91" s="37" t="e">
        <f>VLOOKUP($B91,食材マスタ!$A:$R,18,FALSE)</f>
        <v>#N/A</v>
      </c>
    </row>
    <row r="92" spans="1:38" ht="14.25" customHeight="1" x14ac:dyDescent="0.3">
      <c r="A92" s="38"/>
      <c r="B92" s="39"/>
      <c r="C92" s="40"/>
      <c r="D92" s="41" t="str">
        <f t="shared" si="51"/>
        <v/>
      </c>
      <c r="E92" s="42" t="e">
        <f t="shared" si="52"/>
        <v>#N/A</v>
      </c>
      <c r="F92" s="43" t="str">
        <f t="shared" si="53"/>
        <v/>
      </c>
      <c r="G92" s="29" t="str">
        <f t="shared" si="54"/>
        <v/>
      </c>
      <c r="H92" s="44" t="str">
        <f t="shared" si="55"/>
        <v/>
      </c>
      <c r="I92" s="45" t="str">
        <f t="shared" si="56"/>
        <v/>
      </c>
      <c r="J92" s="46"/>
      <c r="K92" s="37" t="str">
        <f>IF(B92="","",L92)</f>
        <v/>
      </c>
      <c r="L92" s="42" t="e">
        <f t="shared" si="58"/>
        <v>#N/A</v>
      </c>
      <c r="M92" s="47" t="str">
        <f t="shared" si="59"/>
        <v/>
      </c>
      <c r="N92" s="42" t="str">
        <f t="shared" si="60"/>
        <v/>
      </c>
      <c r="O92" s="43" t="str">
        <f t="shared" si="61"/>
        <v/>
      </c>
      <c r="P92" s="45" t="str">
        <f t="shared" si="62"/>
        <v/>
      </c>
      <c r="Q92" s="43" t="str">
        <f t="shared" si="63"/>
        <v/>
      </c>
      <c r="R92" s="45" t="str">
        <f t="shared" si="64"/>
        <v/>
      </c>
      <c r="S92" s="43" t="str">
        <f t="shared" si="65"/>
        <v/>
      </c>
      <c r="T92" s="45" t="str">
        <f t="shared" si="66"/>
        <v/>
      </c>
      <c r="U92" s="43" t="str">
        <f t="shared" si="67"/>
        <v/>
      </c>
      <c r="V92" s="45" t="str">
        <f t="shared" si="68"/>
        <v/>
      </c>
      <c r="W92" s="43" t="str">
        <f t="shared" si="69"/>
        <v/>
      </c>
      <c r="X92" s="42" t="str">
        <f t="shared" si="70"/>
        <v/>
      </c>
      <c r="Y92" s="48"/>
      <c r="Z92" s="53"/>
      <c r="AC92" s="37" t="e">
        <f>VLOOKUP($B92,食材マスタ!$A:$R,4,FALSE)</f>
        <v>#N/A</v>
      </c>
      <c r="AD92" s="37" t="e">
        <f>VLOOKUP($B92,食材マスタ!$A:$R,5,FALSE)</f>
        <v>#N/A</v>
      </c>
      <c r="AE92" s="37" t="e">
        <f>VLOOKUP($B92,食材マスタ!$A:$R,12,FALSE)</f>
        <v>#N/A</v>
      </c>
      <c r="AF92" s="37" t="e">
        <f>VLOOKUP($B92,食材マスタ!$A:$R,11,FALSE)</f>
        <v>#N/A</v>
      </c>
      <c r="AG92" s="37" t="e">
        <f>VLOOKUP($B92,食材マスタ!$A:$R,13,FALSE)</f>
        <v>#N/A</v>
      </c>
      <c r="AH92" s="37" t="e">
        <f>VLOOKUP($B92,食材マスタ!$A:$R,14,FALSE)</f>
        <v>#N/A</v>
      </c>
      <c r="AI92" s="37" t="e">
        <f>VLOOKUP($B92,食材マスタ!$A:$R,15,FALSE)</f>
        <v>#N/A</v>
      </c>
      <c r="AJ92" s="37" t="e">
        <f>VLOOKUP($B92,食材マスタ!$A:$R,16,FALSE)</f>
        <v>#N/A</v>
      </c>
      <c r="AK92" s="37" t="e">
        <f>VLOOKUP($B92,食材マスタ!$A:$R,17,FALSE)</f>
        <v>#N/A</v>
      </c>
      <c r="AL92" s="37" t="e">
        <f>VLOOKUP($B92,食材マスタ!$A:$R,18,FALSE)</f>
        <v>#N/A</v>
      </c>
    </row>
    <row r="93" spans="1:38" ht="14.25" customHeight="1" x14ac:dyDescent="0.3">
      <c r="A93" s="50"/>
      <c r="B93" s="39"/>
      <c r="C93" s="40"/>
      <c r="D93" s="41" t="str">
        <f t="shared" si="51"/>
        <v/>
      </c>
      <c r="E93" s="42" t="e">
        <f t="shared" si="52"/>
        <v>#N/A</v>
      </c>
      <c r="F93" s="43" t="str">
        <f t="shared" si="53"/>
        <v/>
      </c>
      <c r="G93" s="29" t="str">
        <f t="shared" si="54"/>
        <v/>
      </c>
      <c r="H93" s="44" t="str">
        <f t="shared" si="55"/>
        <v/>
      </c>
      <c r="I93" s="45" t="str">
        <f t="shared" si="56"/>
        <v/>
      </c>
      <c r="J93" s="46"/>
      <c r="K93" s="37" t="str">
        <f t="shared" ref="K93:K105" si="71">IF(B93="","",L93)</f>
        <v/>
      </c>
      <c r="L93" s="42" t="e">
        <f t="shared" si="58"/>
        <v>#N/A</v>
      </c>
      <c r="M93" s="47" t="str">
        <f t="shared" si="59"/>
        <v/>
      </c>
      <c r="N93" s="42" t="str">
        <f t="shared" si="60"/>
        <v/>
      </c>
      <c r="O93" s="43" t="str">
        <f t="shared" si="61"/>
        <v/>
      </c>
      <c r="P93" s="45" t="str">
        <f t="shared" si="62"/>
        <v/>
      </c>
      <c r="Q93" s="43" t="str">
        <f t="shared" si="63"/>
        <v/>
      </c>
      <c r="R93" s="45" t="str">
        <f t="shared" si="64"/>
        <v/>
      </c>
      <c r="S93" s="43" t="str">
        <f t="shared" si="65"/>
        <v/>
      </c>
      <c r="T93" s="45" t="str">
        <f t="shared" si="66"/>
        <v/>
      </c>
      <c r="U93" s="43" t="str">
        <f t="shared" si="67"/>
        <v/>
      </c>
      <c r="V93" s="45" t="str">
        <f t="shared" si="68"/>
        <v/>
      </c>
      <c r="W93" s="43" t="str">
        <f t="shared" si="69"/>
        <v/>
      </c>
      <c r="X93" s="42" t="str">
        <f t="shared" si="70"/>
        <v/>
      </c>
      <c r="Y93" s="48"/>
      <c r="Z93" s="53"/>
      <c r="AC93" s="37" t="e">
        <f>VLOOKUP($B93,食材マスタ!$A:$R,4,FALSE)</f>
        <v>#N/A</v>
      </c>
      <c r="AD93" s="37" t="e">
        <f>VLOOKUP($B93,食材マスタ!$A:$R,5,FALSE)</f>
        <v>#N/A</v>
      </c>
      <c r="AE93" s="37" t="e">
        <f>VLOOKUP($B93,食材マスタ!$A:$R,12,FALSE)</f>
        <v>#N/A</v>
      </c>
      <c r="AF93" s="37" t="e">
        <f>VLOOKUP($B93,食材マスタ!$A:$R,11,FALSE)</f>
        <v>#N/A</v>
      </c>
      <c r="AG93" s="37" t="e">
        <f>VLOOKUP($B93,食材マスタ!$A:$R,13,FALSE)</f>
        <v>#N/A</v>
      </c>
      <c r="AH93" s="37" t="e">
        <f>VLOOKUP($B93,食材マスタ!$A:$R,14,FALSE)</f>
        <v>#N/A</v>
      </c>
      <c r="AI93" s="37" t="e">
        <f>VLOOKUP($B93,食材マスタ!$A:$R,15,FALSE)</f>
        <v>#N/A</v>
      </c>
      <c r="AJ93" s="37" t="e">
        <f>VLOOKUP($B93,食材マスタ!$A:$R,16,FALSE)</f>
        <v>#N/A</v>
      </c>
      <c r="AK93" s="37" t="e">
        <f>VLOOKUP($B93,食材マスタ!$A:$R,17,FALSE)</f>
        <v>#N/A</v>
      </c>
      <c r="AL93" s="37" t="e">
        <f>VLOOKUP($B93,食材マスタ!$A:$R,18,FALSE)</f>
        <v>#N/A</v>
      </c>
    </row>
    <row r="94" spans="1:38" ht="14.25" customHeight="1" x14ac:dyDescent="0.3">
      <c r="A94" s="50"/>
      <c r="B94" s="39"/>
      <c r="C94" s="40"/>
      <c r="D94" s="41" t="str">
        <f t="shared" si="51"/>
        <v/>
      </c>
      <c r="E94" s="42" t="e">
        <f t="shared" si="52"/>
        <v>#N/A</v>
      </c>
      <c r="F94" s="43" t="str">
        <f t="shared" si="53"/>
        <v/>
      </c>
      <c r="G94" s="29" t="str">
        <f t="shared" si="54"/>
        <v/>
      </c>
      <c r="H94" s="44" t="str">
        <f t="shared" si="55"/>
        <v/>
      </c>
      <c r="I94" s="45" t="str">
        <f t="shared" si="56"/>
        <v/>
      </c>
      <c r="J94" s="46"/>
      <c r="K94" s="37" t="str">
        <f t="shared" si="71"/>
        <v/>
      </c>
      <c r="L94" s="42" t="e">
        <f t="shared" si="58"/>
        <v>#N/A</v>
      </c>
      <c r="M94" s="47" t="str">
        <f t="shared" si="59"/>
        <v/>
      </c>
      <c r="N94" s="42" t="str">
        <f t="shared" si="60"/>
        <v/>
      </c>
      <c r="O94" s="43" t="str">
        <f t="shared" si="61"/>
        <v/>
      </c>
      <c r="P94" s="45" t="str">
        <f t="shared" si="62"/>
        <v/>
      </c>
      <c r="Q94" s="43" t="str">
        <f t="shared" si="63"/>
        <v/>
      </c>
      <c r="R94" s="45" t="str">
        <f t="shared" si="64"/>
        <v/>
      </c>
      <c r="S94" s="43" t="str">
        <f t="shared" si="65"/>
        <v/>
      </c>
      <c r="T94" s="45" t="str">
        <f t="shared" si="66"/>
        <v/>
      </c>
      <c r="U94" s="43" t="str">
        <f t="shared" si="67"/>
        <v/>
      </c>
      <c r="V94" s="45" t="str">
        <f t="shared" si="68"/>
        <v/>
      </c>
      <c r="W94" s="43" t="str">
        <f t="shared" si="69"/>
        <v/>
      </c>
      <c r="X94" s="42" t="str">
        <f t="shared" si="70"/>
        <v/>
      </c>
      <c r="Y94" s="48"/>
      <c r="Z94" s="53"/>
      <c r="AC94" s="37" t="e">
        <f>VLOOKUP($B94,食材マスタ!$A:$R,4,FALSE)</f>
        <v>#N/A</v>
      </c>
      <c r="AD94" s="37" t="e">
        <f>VLOOKUP($B94,食材マスタ!$A:$R,5,FALSE)</f>
        <v>#N/A</v>
      </c>
      <c r="AE94" s="37" t="e">
        <f>VLOOKUP($B94,食材マスタ!$A:$R,12,FALSE)</f>
        <v>#N/A</v>
      </c>
      <c r="AF94" s="37" t="e">
        <f>VLOOKUP($B94,食材マスタ!$A:$R,11,FALSE)</f>
        <v>#N/A</v>
      </c>
      <c r="AG94" s="37" t="e">
        <f>VLOOKUP($B94,食材マスタ!$A:$R,13,FALSE)</f>
        <v>#N/A</v>
      </c>
      <c r="AH94" s="37" t="e">
        <f>VLOOKUP($B94,食材マスタ!$A:$R,14,FALSE)</f>
        <v>#N/A</v>
      </c>
      <c r="AI94" s="37" t="e">
        <f>VLOOKUP($B94,食材マスタ!$A:$R,15,FALSE)</f>
        <v>#N/A</v>
      </c>
      <c r="AJ94" s="37" t="e">
        <f>VLOOKUP($B94,食材マスタ!$A:$R,16,FALSE)</f>
        <v>#N/A</v>
      </c>
      <c r="AK94" s="37" t="e">
        <f>VLOOKUP($B94,食材マスタ!$A:$R,17,FALSE)</f>
        <v>#N/A</v>
      </c>
      <c r="AL94" s="37" t="e">
        <f>VLOOKUP($B94,食材マスタ!$A:$R,18,FALSE)</f>
        <v>#N/A</v>
      </c>
    </row>
    <row r="95" spans="1:38" ht="14.25" customHeight="1" x14ac:dyDescent="0.3">
      <c r="A95" s="38"/>
      <c r="B95" s="39"/>
      <c r="C95" s="40"/>
      <c r="D95" s="41" t="str">
        <f t="shared" si="51"/>
        <v/>
      </c>
      <c r="E95" s="42" t="e">
        <f t="shared" si="52"/>
        <v>#N/A</v>
      </c>
      <c r="F95" s="43" t="str">
        <f t="shared" si="53"/>
        <v/>
      </c>
      <c r="G95" s="29" t="str">
        <f t="shared" si="54"/>
        <v/>
      </c>
      <c r="H95" s="44" t="str">
        <f t="shared" si="55"/>
        <v/>
      </c>
      <c r="I95" s="45" t="str">
        <f t="shared" si="56"/>
        <v/>
      </c>
      <c r="J95" s="46"/>
      <c r="K95" s="37" t="str">
        <f t="shared" si="71"/>
        <v/>
      </c>
      <c r="L95" s="42" t="e">
        <f t="shared" si="58"/>
        <v>#N/A</v>
      </c>
      <c r="M95" s="47" t="str">
        <f t="shared" si="59"/>
        <v/>
      </c>
      <c r="N95" s="42" t="str">
        <f t="shared" si="60"/>
        <v/>
      </c>
      <c r="O95" s="43" t="str">
        <f t="shared" si="61"/>
        <v/>
      </c>
      <c r="P95" s="45" t="str">
        <f t="shared" si="62"/>
        <v/>
      </c>
      <c r="Q95" s="43" t="str">
        <f>R95</f>
        <v/>
      </c>
      <c r="R95" s="45" t="str">
        <f t="shared" si="64"/>
        <v/>
      </c>
      <c r="S95" s="43" t="str">
        <f t="shared" si="65"/>
        <v/>
      </c>
      <c r="T95" s="45" t="str">
        <f t="shared" si="66"/>
        <v/>
      </c>
      <c r="U95" s="43" t="str">
        <f t="shared" si="67"/>
        <v/>
      </c>
      <c r="V95" s="45" t="str">
        <f t="shared" si="68"/>
        <v/>
      </c>
      <c r="W95" s="43" t="str">
        <f t="shared" si="69"/>
        <v/>
      </c>
      <c r="X95" s="42" t="str">
        <f t="shared" si="70"/>
        <v/>
      </c>
      <c r="Y95" s="48"/>
      <c r="Z95" s="53"/>
      <c r="AC95" s="37" t="e">
        <f>VLOOKUP($B95,食材マスタ!$A:$R,4,FALSE)</f>
        <v>#N/A</v>
      </c>
      <c r="AD95" s="37" t="e">
        <f>VLOOKUP($B95,食材マスタ!$A:$R,5,FALSE)</f>
        <v>#N/A</v>
      </c>
      <c r="AE95" s="37" t="e">
        <f>VLOOKUP($B95,食材マスタ!$A:$R,12,FALSE)</f>
        <v>#N/A</v>
      </c>
      <c r="AF95" s="37" t="e">
        <f>VLOOKUP($B95,食材マスタ!$A:$R,11,FALSE)</f>
        <v>#N/A</v>
      </c>
      <c r="AG95" s="37" t="e">
        <f>VLOOKUP($B95,食材マスタ!$A:$R,13,FALSE)</f>
        <v>#N/A</v>
      </c>
      <c r="AH95" s="37" t="e">
        <f>VLOOKUP($B95,食材マスタ!$A:$R,14,FALSE)</f>
        <v>#N/A</v>
      </c>
      <c r="AI95" s="37" t="e">
        <f>VLOOKUP($B95,食材マスタ!$A:$R,15,FALSE)</f>
        <v>#N/A</v>
      </c>
      <c r="AJ95" s="37" t="e">
        <f>VLOOKUP($B95,食材マスタ!$A:$R,16,FALSE)</f>
        <v>#N/A</v>
      </c>
      <c r="AK95" s="37" t="e">
        <f>VLOOKUP($B95,食材マスタ!$A:$R,17,FALSE)</f>
        <v>#N/A</v>
      </c>
      <c r="AL95" s="37" t="e">
        <f>VLOOKUP($B95,食材マスタ!$A:$R,18,FALSE)</f>
        <v>#N/A</v>
      </c>
    </row>
    <row r="96" spans="1:38" ht="14.25" customHeight="1" x14ac:dyDescent="0.3">
      <c r="A96" s="38"/>
      <c r="B96" s="39"/>
      <c r="C96" s="40"/>
      <c r="D96" s="41" t="str">
        <f t="shared" si="51"/>
        <v/>
      </c>
      <c r="E96" s="42" t="e">
        <f t="shared" si="52"/>
        <v>#N/A</v>
      </c>
      <c r="F96" s="43" t="str">
        <f t="shared" si="53"/>
        <v/>
      </c>
      <c r="G96" s="29" t="str">
        <f t="shared" si="54"/>
        <v/>
      </c>
      <c r="H96" s="44" t="str">
        <f t="shared" si="55"/>
        <v/>
      </c>
      <c r="I96" s="45" t="str">
        <f t="shared" si="56"/>
        <v/>
      </c>
      <c r="J96" s="46"/>
      <c r="K96" s="37" t="str">
        <f t="shared" si="71"/>
        <v/>
      </c>
      <c r="L96" s="42" t="e">
        <f t="shared" si="58"/>
        <v>#N/A</v>
      </c>
      <c r="M96" s="47" t="str">
        <f t="shared" si="59"/>
        <v/>
      </c>
      <c r="N96" s="42" t="str">
        <f t="shared" si="60"/>
        <v/>
      </c>
      <c r="O96" s="43" t="str">
        <f t="shared" si="61"/>
        <v/>
      </c>
      <c r="P96" s="45" t="str">
        <f t="shared" si="62"/>
        <v/>
      </c>
      <c r="Q96" s="43" t="str">
        <f t="shared" si="63"/>
        <v/>
      </c>
      <c r="R96" s="45" t="str">
        <f t="shared" si="64"/>
        <v/>
      </c>
      <c r="S96" s="43" t="str">
        <f t="shared" si="65"/>
        <v/>
      </c>
      <c r="T96" s="45" t="str">
        <f t="shared" si="66"/>
        <v/>
      </c>
      <c r="U96" s="43" t="str">
        <f t="shared" si="67"/>
        <v/>
      </c>
      <c r="V96" s="45" t="str">
        <f t="shared" si="68"/>
        <v/>
      </c>
      <c r="W96" s="43" t="str">
        <f t="shared" si="69"/>
        <v/>
      </c>
      <c r="X96" s="42" t="str">
        <f t="shared" si="70"/>
        <v/>
      </c>
      <c r="Y96" s="48"/>
      <c r="Z96" s="53"/>
      <c r="AC96" s="37" t="e">
        <f>VLOOKUP($B96,食材マスタ!$A:$R,4,FALSE)</f>
        <v>#N/A</v>
      </c>
      <c r="AD96" s="37" t="e">
        <f>VLOOKUP($B96,食材マスタ!$A:$R,5,FALSE)</f>
        <v>#N/A</v>
      </c>
      <c r="AE96" s="37" t="e">
        <f>VLOOKUP($B96,食材マスタ!$A:$R,12,FALSE)</f>
        <v>#N/A</v>
      </c>
      <c r="AF96" s="37" t="e">
        <f>VLOOKUP($B96,食材マスタ!$A:$R,11,FALSE)</f>
        <v>#N/A</v>
      </c>
      <c r="AG96" s="37" t="e">
        <f>VLOOKUP($B96,食材マスタ!$A:$R,13,FALSE)</f>
        <v>#N/A</v>
      </c>
      <c r="AH96" s="37" t="e">
        <f>VLOOKUP($B96,食材マスタ!$A:$R,14,FALSE)</f>
        <v>#N/A</v>
      </c>
      <c r="AI96" s="37" t="e">
        <f>VLOOKUP($B96,食材マスタ!$A:$R,15,FALSE)</f>
        <v>#N/A</v>
      </c>
      <c r="AJ96" s="37" t="e">
        <f>VLOOKUP($B96,食材マスタ!$A:$R,16,FALSE)</f>
        <v>#N/A</v>
      </c>
      <c r="AK96" s="37" t="e">
        <f>VLOOKUP($B96,食材マスタ!$A:$R,17,FALSE)</f>
        <v>#N/A</v>
      </c>
      <c r="AL96" s="37" t="e">
        <f>VLOOKUP($B96,食材マスタ!$A:$R,18,FALSE)</f>
        <v>#N/A</v>
      </c>
    </row>
    <row r="97" spans="1:38" ht="14.25" customHeight="1" x14ac:dyDescent="0.3">
      <c r="A97" s="38"/>
      <c r="B97" s="39"/>
      <c r="C97" s="40"/>
      <c r="D97" s="41" t="str">
        <f t="shared" si="51"/>
        <v/>
      </c>
      <c r="E97" s="42" t="e">
        <f t="shared" si="52"/>
        <v>#N/A</v>
      </c>
      <c r="F97" s="43" t="str">
        <f t="shared" si="53"/>
        <v/>
      </c>
      <c r="G97" s="29" t="str">
        <f t="shared" si="54"/>
        <v/>
      </c>
      <c r="H97" s="44" t="str">
        <f t="shared" si="55"/>
        <v/>
      </c>
      <c r="I97" s="45" t="str">
        <f t="shared" si="56"/>
        <v/>
      </c>
      <c r="J97" s="46"/>
      <c r="K97" s="37" t="str">
        <f t="shared" si="71"/>
        <v/>
      </c>
      <c r="L97" s="42" t="e">
        <f t="shared" si="58"/>
        <v>#N/A</v>
      </c>
      <c r="M97" s="47" t="str">
        <f t="shared" si="59"/>
        <v/>
      </c>
      <c r="N97" s="42" t="str">
        <f t="shared" si="60"/>
        <v/>
      </c>
      <c r="O97" s="43" t="str">
        <f t="shared" si="61"/>
        <v/>
      </c>
      <c r="P97" s="45" t="str">
        <f t="shared" si="62"/>
        <v/>
      </c>
      <c r="Q97" s="43" t="str">
        <f t="shared" si="63"/>
        <v/>
      </c>
      <c r="R97" s="45" t="str">
        <f t="shared" si="64"/>
        <v/>
      </c>
      <c r="S97" s="43" t="str">
        <f t="shared" si="65"/>
        <v/>
      </c>
      <c r="T97" s="45" t="str">
        <f t="shared" si="66"/>
        <v/>
      </c>
      <c r="U97" s="43" t="str">
        <f t="shared" si="67"/>
        <v/>
      </c>
      <c r="V97" s="45" t="str">
        <f t="shared" si="68"/>
        <v/>
      </c>
      <c r="W97" s="43" t="str">
        <f t="shared" si="69"/>
        <v/>
      </c>
      <c r="X97" s="42" t="str">
        <f t="shared" si="70"/>
        <v/>
      </c>
      <c r="Y97" s="48"/>
      <c r="Z97" s="53"/>
      <c r="AC97" s="37" t="e">
        <f>VLOOKUP($B97,食材マスタ!$A:$R,4,FALSE)</f>
        <v>#N/A</v>
      </c>
      <c r="AD97" s="37" t="e">
        <f>VLOOKUP($B97,食材マスタ!$A:$R,5,FALSE)</f>
        <v>#N/A</v>
      </c>
      <c r="AE97" s="37" t="e">
        <f>VLOOKUP($B97,食材マスタ!$A:$R,12,FALSE)</f>
        <v>#N/A</v>
      </c>
      <c r="AF97" s="37" t="e">
        <f>VLOOKUP($B97,食材マスタ!$A:$R,11,FALSE)</f>
        <v>#N/A</v>
      </c>
      <c r="AG97" s="37" t="e">
        <f>VLOOKUP($B97,食材マスタ!$A:$R,13,FALSE)</f>
        <v>#N/A</v>
      </c>
      <c r="AH97" s="37" t="e">
        <f>VLOOKUP($B97,食材マスタ!$A:$R,14,FALSE)</f>
        <v>#N/A</v>
      </c>
      <c r="AI97" s="37" t="e">
        <f>VLOOKUP($B97,食材マスタ!$A:$R,15,FALSE)</f>
        <v>#N/A</v>
      </c>
      <c r="AJ97" s="37" t="e">
        <f>VLOOKUP($B97,食材マスタ!$A:$R,16,FALSE)</f>
        <v>#N/A</v>
      </c>
      <c r="AK97" s="37" t="e">
        <f>VLOOKUP($B97,食材マスタ!$A:$R,17,FALSE)</f>
        <v>#N/A</v>
      </c>
      <c r="AL97" s="37" t="e">
        <f>VLOOKUP($B97,食材マスタ!$A:$R,18,FALSE)</f>
        <v>#N/A</v>
      </c>
    </row>
    <row r="98" spans="1:38" ht="14.25" customHeight="1" x14ac:dyDescent="0.3">
      <c r="A98" s="38"/>
      <c r="B98" s="39"/>
      <c r="C98" s="40"/>
      <c r="D98" s="41" t="str">
        <f t="shared" si="51"/>
        <v/>
      </c>
      <c r="E98" s="42" t="e">
        <f t="shared" si="52"/>
        <v>#N/A</v>
      </c>
      <c r="F98" s="43" t="str">
        <f t="shared" si="53"/>
        <v/>
      </c>
      <c r="G98" s="29" t="str">
        <f t="shared" si="54"/>
        <v/>
      </c>
      <c r="H98" s="44" t="str">
        <f t="shared" si="55"/>
        <v/>
      </c>
      <c r="I98" s="45" t="str">
        <f t="shared" si="56"/>
        <v/>
      </c>
      <c r="J98" s="46"/>
      <c r="K98" s="37" t="str">
        <f t="shared" si="71"/>
        <v/>
      </c>
      <c r="L98" s="42" t="e">
        <f t="shared" si="58"/>
        <v>#N/A</v>
      </c>
      <c r="M98" s="47" t="str">
        <f t="shared" si="59"/>
        <v/>
      </c>
      <c r="N98" s="42" t="str">
        <f t="shared" si="60"/>
        <v/>
      </c>
      <c r="O98" s="43" t="str">
        <f t="shared" si="61"/>
        <v/>
      </c>
      <c r="P98" s="45" t="str">
        <f t="shared" si="62"/>
        <v/>
      </c>
      <c r="Q98" s="43" t="str">
        <f t="shared" si="63"/>
        <v/>
      </c>
      <c r="R98" s="45" t="str">
        <f t="shared" si="64"/>
        <v/>
      </c>
      <c r="S98" s="43" t="str">
        <f t="shared" si="65"/>
        <v/>
      </c>
      <c r="T98" s="45" t="str">
        <f t="shared" si="66"/>
        <v/>
      </c>
      <c r="U98" s="43" t="str">
        <f t="shared" si="67"/>
        <v/>
      </c>
      <c r="V98" s="45" t="str">
        <f t="shared" si="68"/>
        <v/>
      </c>
      <c r="W98" s="43" t="str">
        <f t="shared" si="69"/>
        <v/>
      </c>
      <c r="X98" s="42" t="str">
        <f t="shared" si="70"/>
        <v/>
      </c>
      <c r="Y98" s="48"/>
      <c r="Z98" s="53"/>
      <c r="AC98" s="37" t="e">
        <f>VLOOKUP($B98,食材マスタ!$A:$R,4,FALSE)</f>
        <v>#N/A</v>
      </c>
      <c r="AD98" s="37" t="e">
        <f>VLOOKUP($B98,食材マスタ!$A:$R,5,FALSE)</f>
        <v>#N/A</v>
      </c>
      <c r="AE98" s="37" t="e">
        <f>VLOOKUP($B98,食材マスタ!$A:$R,12,FALSE)</f>
        <v>#N/A</v>
      </c>
      <c r="AF98" s="37" t="e">
        <f>VLOOKUP($B98,食材マスタ!$A:$R,11,FALSE)</f>
        <v>#N/A</v>
      </c>
      <c r="AG98" s="37" t="e">
        <f>VLOOKUP($B98,食材マスタ!$A:$R,13,FALSE)</f>
        <v>#N/A</v>
      </c>
      <c r="AH98" s="37" t="e">
        <f>VLOOKUP($B98,食材マスタ!$A:$R,14,FALSE)</f>
        <v>#N/A</v>
      </c>
      <c r="AI98" s="37" t="e">
        <f>VLOOKUP($B98,食材マスタ!$A:$R,15,FALSE)</f>
        <v>#N/A</v>
      </c>
      <c r="AJ98" s="37" t="e">
        <f>VLOOKUP($B98,食材マスタ!$A:$R,16,FALSE)</f>
        <v>#N/A</v>
      </c>
      <c r="AK98" s="37" t="e">
        <f>VLOOKUP($B98,食材マスタ!$A:$R,17,FALSE)</f>
        <v>#N/A</v>
      </c>
      <c r="AL98" s="37" t="e">
        <f>VLOOKUP($B98,食材マスタ!$A:$R,18,FALSE)</f>
        <v>#N/A</v>
      </c>
    </row>
    <row r="99" spans="1:38" ht="14.25" customHeight="1" x14ac:dyDescent="0.3">
      <c r="A99" s="38"/>
      <c r="B99" s="39"/>
      <c r="C99" s="40"/>
      <c r="D99" s="41" t="str">
        <f t="shared" si="51"/>
        <v/>
      </c>
      <c r="E99" s="42" t="e">
        <f t="shared" si="52"/>
        <v>#N/A</v>
      </c>
      <c r="F99" s="43" t="str">
        <f t="shared" si="53"/>
        <v/>
      </c>
      <c r="G99" s="29" t="str">
        <f t="shared" si="54"/>
        <v/>
      </c>
      <c r="H99" s="44" t="str">
        <f t="shared" si="55"/>
        <v/>
      </c>
      <c r="I99" s="45" t="str">
        <f t="shared" si="56"/>
        <v/>
      </c>
      <c r="J99" s="46"/>
      <c r="K99" s="37" t="str">
        <f t="shared" si="71"/>
        <v/>
      </c>
      <c r="L99" s="42" t="e">
        <f t="shared" si="58"/>
        <v>#N/A</v>
      </c>
      <c r="M99" s="47" t="str">
        <f t="shared" si="59"/>
        <v/>
      </c>
      <c r="N99" s="42" t="str">
        <f t="shared" si="60"/>
        <v/>
      </c>
      <c r="O99" s="43" t="str">
        <f t="shared" si="61"/>
        <v/>
      </c>
      <c r="P99" s="45" t="str">
        <f t="shared" si="62"/>
        <v/>
      </c>
      <c r="Q99" s="43" t="str">
        <f t="shared" si="63"/>
        <v/>
      </c>
      <c r="R99" s="45" t="str">
        <f t="shared" si="64"/>
        <v/>
      </c>
      <c r="S99" s="43" t="str">
        <f t="shared" si="65"/>
        <v/>
      </c>
      <c r="T99" s="45" t="str">
        <f t="shared" si="66"/>
        <v/>
      </c>
      <c r="U99" s="43" t="str">
        <f t="shared" si="67"/>
        <v/>
      </c>
      <c r="V99" s="45" t="str">
        <f t="shared" si="68"/>
        <v/>
      </c>
      <c r="W99" s="43" t="str">
        <f t="shared" si="69"/>
        <v/>
      </c>
      <c r="X99" s="42" t="str">
        <f t="shared" si="70"/>
        <v/>
      </c>
      <c r="Y99" s="48"/>
      <c r="Z99" s="53"/>
      <c r="AC99" s="37" t="e">
        <f>VLOOKUP($B99,食材マスタ!$A:$R,4,FALSE)</f>
        <v>#N/A</v>
      </c>
      <c r="AD99" s="37" t="e">
        <f>VLOOKUP($B99,食材マスタ!$A:$R,5,FALSE)</f>
        <v>#N/A</v>
      </c>
      <c r="AE99" s="37" t="e">
        <f>VLOOKUP($B99,食材マスタ!$A:$R,12,FALSE)</f>
        <v>#N/A</v>
      </c>
      <c r="AF99" s="37" t="e">
        <f>VLOOKUP($B99,食材マスタ!$A:$R,11,FALSE)</f>
        <v>#N/A</v>
      </c>
      <c r="AG99" s="37" t="e">
        <f>VLOOKUP($B99,食材マスタ!$A:$R,13,FALSE)</f>
        <v>#N/A</v>
      </c>
      <c r="AH99" s="37" t="e">
        <f>VLOOKUP($B99,食材マスタ!$A:$R,14,FALSE)</f>
        <v>#N/A</v>
      </c>
      <c r="AI99" s="37" t="e">
        <f>VLOOKUP($B99,食材マスタ!$A:$R,15,FALSE)</f>
        <v>#N/A</v>
      </c>
      <c r="AJ99" s="37" t="e">
        <f>VLOOKUP($B99,食材マスタ!$A:$R,16,FALSE)</f>
        <v>#N/A</v>
      </c>
      <c r="AK99" s="37" t="e">
        <f>VLOOKUP($B99,食材マスタ!$A:$R,17,FALSE)</f>
        <v>#N/A</v>
      </c>
      <c r="AL99" s="37" t="e">
        <f>VLOOKUP($B99,食材マスタ!$A:$R,18,FALSE)</f>
        <v>#N/A</v>
      </c>
    </row>
    <row r="100" spans="1:38" ht="14.25" customHeight="1" x14ac:dyDescent="0.3">
      <c r="A100" s="38"/>
      <c r="B100" s="39"/>
      <c r="C100" s="40"/>
      <c r="D100" s="41" t="str">
        <f t="shared" si="51"/>
        <v/>
      </c>
      <c r="E100" s="42" t="e">
        <f t="shared" si="52"/>
        <v>#N/A</v>
      </c>
      <c r="F100" s="43" t="str">
        <f t="shared" si="53"/>
        <v/>
      </c>
      <c r="G100" s="29" t="str">
        <f t="shared" si="54"/>
        <v/>
      </c>
      <c r="H100" s="44" t="str">
        <f t="shared" si="55"/>
        <v/>
      </c>
      <c r="I100" s="45" t="str">
        <f t="shared" si="56"/>
        <v/>
      </c>
      <c r="J100" s="46"/>
      <c r="K100" s="37" t="str">
        <f t="shared" si="71"/>
        <v/>
      </c>
      <c r="L100" s="42" t="e">
        <f t="shared" si="58"/>
        <v>#N/A</v>
      </c>
      <c r="M100" s="47" t="str">
        <f t="shared" si="59"/>
        <v/>
      </c>
      <c r="N100" s="42" t="str">
        <f t="shared" si="60"/>
        <v/>
      </c>
      <c r="O100" s="43" t="str">
        <f t="shared" si="61"/>
        <v/>
      </c>
      <c r="P100" s="45" t="str">
        <f t="shared" si="62"/>
        <v/>
      </c>
      <c r="Q100" s="43" t="str">
        <f t="shared" si="63"/>
        <v/>
      </c>
      <c r="R100" s="45" t="str">
        <f t="shared" si="64"/>
        <v/>
      </c>
      <c r="S100" s="43" t="str">
        <f t="shared" si="65"/>
        <v/>
      </c>
      <c r="T100" s="45" t="str">
        <f t="shared" si="66"/>
        <v/>
      </c>
      <c r="U100" s="43" t="str">
        <f t="shared" si="67"/>
        <v/>
      </c>
      <c r="V100" s="45" t="str">
        <f t="shared" si="68"/>
        <v/>
      </c>
      <c r="W100" s="43" t="str">
        <f t="shared" si="69"/>
        <v/>
      </c>
      <c r="X100" s="42" t="str">
        <f t="shared" si="70"/>
        <v/>
      </c>
      <c r="Y100" s="48"/>
      <c r="Z100" s="53"/>
      <c r="AC100" s="37" t="e">
        <f>VLOOKUP($B100,食材マスタ!$A:$R,4,FALSE)</f>
        <v>#N/A</v>
      </c>
      <c r="AD100" s="37" t="e">
        <f>VLOOKUP($B100,食材マスタ!$A:$R,5,FALSE)</f>
        <v>#N/A</v>
      </c>
      <c r="AE100" s="37" t="e">
        <f>VLOOKUP($B100,食材マスタ!$A:$R,12,FALSE)</f>
        <v>#N/A</v>
      </c>
      <c r="AF100" s="37" t="e">
        <f>VLOOKUP($B100,食材マスタ!$A:$R,11,FALSE)</f>
        <v>#N/A</v>
      </c>
      <c r="AG100" s="37" t="e">
        <f>VLOOKUP($B100,食材マスタ!$A:$R,13,FALSE)</f>
        <v>#N/A</v>
      </c>
      <c r="AH100" s="37" t="e">
        <f>VLOOKUP($B100,食材マスタ!$A:$R,14,FALSE)</f>
        <v>#N/A</v>
      </c>
      <c r="AI100" s="37" t="e">
        <f>VLOOKUP($B100,食材マスタ!$A:$R,15,FALSE)</f>
        <v>#N/A</v>
      </c>
      <c r="AJ100" s="37" t="e">
        <f>VLOOKUP($B100,食材マスタ!$A:$R,16,FALSE)</f>
        <v>#N/A</v>
      </c>
      <c r="AK100" s="37" t="e">
        <f>VLOOKUP($B100,食材マスタ!$A:$R,17,FALSE)</f>
        <v>#N/A</v>
      </c>
      <c r="AL100" s="37" t="e">
        <f>VLOOKUP($B100,食材マスタ!$A:$R,18,FALSE)</f>
        <v>#N/A</v>
      </c>
    </row>
    <row r="101" spans="1:38" ht="14.25" customHeight="1" x14ac:dyDescent="0.3">
      <c r="A101" s="38"/>
      <c r="B101" s="39"/>
      <c r="C101" s="40"/>
      <c r="D101" s="41" t="str">
        <f t="shared" si="51"/>
        <v/>
      </c>
      <c r="E101" s="42" t="e">
        <f t="shared" si="52"/>
        <v>#N/A</v>
      </c>
      <c r="F101" s="43" t="str">
        <f t="shared" si="53"/>
        <v/>
      </c>
      <c r="G101" s="29" t="str">
        <f t="shared" si="54"/>
        <v/>
      </c>
      <c r="H101" s="44" t="str">
        <f t="shared" si="55"/>
        <v/>
      </c>
      <c r="I101" s="45" t="str">
        <f t="shared" si="56"/>
        <v/>
      </c>
      <c r="J101" s="46"/>
      <c r="K101" s="37" t="str">
        <f t="shared" si="71"/>
        <v/>
      </c>
      <c r="L101" s="42" t="e">
        <f t="shared" si="58"/>
        <v>#N/A</v>
      </c>
      <c r="M101" s="47" t="str">
        <f t="shared" si="59"/>
        <v/>
      </c>
      <c r="N101" s="42" t="str">
        <f t="shared" si="60"/>
        <v/>
      </c>
      <c r="O101" s="43" t="str">
        <f t="shared" si="61"/>
        <v/>
      </c>
      <c r="P101" s="45" t="str">
        <f t="shared" si="62"/>
        <v/>
      </c>
      <c r="Q101" s="43" t="str">
        <f t="shared" si="63"/>
        <v/>
      </c>
      <c r="R101" s="45" t="str">
        <f t="shared" si="64"/>
        <v/>
      </c>
      <c r="S101" s="43" t="str">
        <f>T101</f>
        <v/>
      </c>
      <c r="T101" s="45" t="str">
        <f t="shared" si="66"/>
        <v/>
      </c>
      <c r="U101" s="43" t="str">
        <f t="shared" si="67"/>
        <v/>
      </c>
      <c r="V101" s="45" t="str">
        <f t="shared" si="68"/>
        <v/>
      </c>
      <c r="W101" s="43" t="str">
        <f t="shared" si="69"/>
        <v/>
      </c>
      <c r="X101" s="42" t="str">
        <f t="shared" si="70"/>
        <v/>
      </c>
      <c r="Y101" s="48"/>
      <c r="Z101" s="53"/>
      <c r="AC101" s="37" t="e">
        <f>VLOOKUP($B101,食材マスタ!$A:$R,4,FALSE)</f>
        <v>#N/A</v>
      </c>
      <c r="AD101" s="37" t="e">
        <f>VLOOKUP($B101,食材マスタ!$A:$R,5,FALSE)</f>
        <v>#N/A</v>
      </c>
      <c r="AE101" s="37" t="e">
        <f>VLOOKUP($B101,食材マスタ!$A:$R,12,FALSE)</f>
        <v>#N/A</v>
      </c>
      <c r="AF101" s="37" t="e">
        <f>VLOOKUP($B101,食材マスタ!$A:$R,11,FALSE)</f>
        <v>#N/A</v>
      </c>
      <c r="AG101" s="37" t="e">
        <f>VLOOKUP($B101,食材マスタ!$A:$R,13,FALSE)</f>
        <v>#N/A</v>
      </c>
      <c r="AH101" s="37" t="e">
        <f>VLOOKUP($B101,食材マスタ!$A:$R,14,FALSE)</f>
        <v>#N/A</v>
      </c>
      <c r="AI101" s="37" t="e">
        <f>VLOOKUP($B101,食材マスタ!$A:$R,15,FALSE)</f>
        <v>#N/A</v>
      </c>
      <c r="AJ101" s="37" t="e">
        <f>VLOOKUP($B101,食材マスタ!$A:$R,16,FALSE)</f>
        <v>#N/A</v>
      </c>
      <c r="AK101" s="37" t="e">
        <f>VLOOKUP($B101,食材マスタ!$A:$R,17,FALSE)</f>
        <v>#N/A</v>
      </c>
      <c r="AL101" s="37" t="e">
        <f>VLOOKUP($B101,食材マスタ!$A:$R,18,FALSE)</f>
        <v>#N/A</v>
      </c>
    </row>
    <row r="102" spans="1:38" ht="14.25" customHeight="1" x14ac:dyDescent="0.3">
      <c r="A102" s="38"/>
      <c r="B102" s="39"/>
      <c r="C102" s="40"/>
      <c r="D102" s="41" t="str">
        <f t="shared" si="51"/>
        <v/>
      </c>
      <c r="E102" s="42" t="e">
        <f t="shared" si="52"/>
        <v>#N/A</v>
      </c>
      <c r="F102" s="43" t="str">
        <f t="shared" si="53"/>
        <v/>
      </c>
      <c r="G102" s="29" t="str">
        <f t="shared" si="54"/>
        <v/>
      </c>
      <c r="H102" s="44" t="str">
        <f t="shared" si="55"/>
        <v/>
      </c>
      <c r="I102" s="45" t="str">
        <f t="shared" si="56"/>
        <v/>
      </c>
      <c r="J102" s="46"/>
      <c r="K102" s="37" t="str">
        <f t="shared" si="71"/>
        <v/>
      </c>
      <c r="L102" s="42" t="e">
        <f t="shared" si="58"/>
        <v>#N/A</v>
      </c>
      <c r="M102" s="47" t="str">
        <f t="shared" si="59"/>
        <v/>
      </c>
      <c r="N102" s="42" t="str">
        <f t="shared" si="60"/>
        <v/>
      </c>
      <c r="O102" s="43" t="str">
        <f t="shared" si="61"/>
        <v/>
      </c>
      <c r="P102" s="45" t="str">
        <f t="shared" si="62"/>
        <v/>
      </c>
      <c r="Q102" s="43" t="str">
        <f t="shared" si="63"/>
        <v/>
      </c>
      <c r="R102" s="45" t="str">
        <f t="shared" si="64"/>
        <v/>
      </c>
      <c r="S102" s="43" t="str">
        <f t="shared" si="65"/>
        <v/>
      </c>
      <c r="T102" s="45" t="str">
        <f t="shared" si="66"/>
        <v/>
      </c>
      <c r="U102" s="43" t="str">
        <f t="shared" si="67"/>
        <v/>
      </c>
      <c r="V102" s="45" t="str">
        <f t="shared" si="68"/>
        <v/>
      </c>
      <c r="W102" s="43" t="str">
        <f t="shared" si="69"/>
        <v/>
      </c>
      <c r="X102" s="42" t="str">
        <f t="shared" si="70"/>
        <v/>
      </c>
      <c r="Y102" s="48"/>
      <c r="Z102" s="53"/>
      <c r="AC102" s="37" t="e">
        <f>VLOOKUP($B102,食材マスタ!$A:$R,4,FALSE)</f>
        <v>#N/A</v>
      </c>
      <c r="AD102" s="37" t="e">
        <f>VLOOKUP($B102,食材マスタ!$A:$R,5,FALSE)</f>
        <v>#N/A</v>
      </c>
      <c r="AE102" s="37" t="e">
        <f>VLOOKUP($B102,食材マスタ!$A:$R,12,FALSE)</f>
        <v>#N/A</v>
      </c>
      <c r="AF102" s="37" t="e">
        <f>VLOOKUP($B102,食材マスタ!$A:$R,11,FALSE)</f>
        <v>#N/A</v>
      </c>
      <c r="AG102" s="37" t="e">
        <f>VLOOKUP($B102,食材マスタ!$A:$R,13,FALSE)</f>
        <v>#N/A</v>
      </c>
      <c r="AH102" s="37" t="e">
        <f>VLOOKUP($B102,食材マスタ!$A:$R,14,FALSE)</f>
        <v>#N/A</v>
      </c>
      <c r="AI102" s="37" t="e">
        <f>VLOOKUP($B102,食材マスタ!$A:$R,15,FALSE)</f>
        <v>#N/A</v>
      </c>
      <c r="AJ102" s="37" t="e">
        <f>VLOOKUP($B102,食材マスタ!$A:$R,16,FALSE)</f>
        <v>#N/A</v>
      </c>
      <c r="AK102" s="37" t="e">
        <f>VLOOKUP($B102,食材マスタ!$A:$R,17,FALSE)</f>
        <v>#N/A</v>
      </c>
      <c r="AL102" s="37" t="e">
        <f>VLOOKUP($B102,食材マスタ!$A:$R,18,FALSE)</f>
        <v>#N/A</v>
      </c>
    </row>
    <row r="103" spans="1:38" ht="14.25" customHeight="1" x14ac:dyDescent="0.3">
      <c r="A103" s="38"/>
      <c r="B103" s="39"/>
      <c r="C103" s="40"/>
      <c r="D103" s="41" t="str">
        <f t="shared" si="51"/>
        <v/>
      </c>
      <c r="E103" s="42" t="e">
        <f t="shared" si="52"/>
        <v>#N/A</v>
      </c>
      <c r="F103" s="43" t="str">
        <f t="shared" si="53"/>
        <v/>
      </c>
      <c r="G103" s="29" t="str">
        <f t="shared" si="54"/>
        <v/>
      </c>
      <c r="H103" s="44" t="str">
        <f t="shared" si="55"/>
        <v/>
      </c>
      <c r="I103" s="45" t="str">
        <f t="shared" si="56"/>
        <v/>
      </c>
      <c r="J103" s="46"/>
      <c r="K103" s="37" t="str">
        <f t="shared" si="71"/>
        <v/>
      </c>
      <c r="L103" s="42" t="e">
        <f t="shared" si="58"/>
        <v>#N/A</v>
      </c>
      <c r="M103" s="47" t="str">
        <f t="shared" si="59"/>
        <v/>
      </c>
      <c r="N103" s="42" t="str">
        <f t="shared" si="60"/>
        <v/>
      </c>
      <c r="O103" s="43" t="str">
        <f t="shared" si="61"/>
        <v/>
      </c>
      <c r="P103" s="45" t="str">
        <f t="shared" si="62"/>
        <v/>
      </c>
      <c r="Q103" s="43" t="str">
        <f t="shared" si="63"/>
        <v/>
      </c>
      <c r="R103" s="45" t="str">
        <f t="shared" si="64"/>
        <v/>
      </c>
      <c r="S103" s="43" t="str">
        <f t="shared" si="65"/>
        <v/>
      </c>
      <c r="T103" s="45" t="str">
        <f t="shared" si="66"/>
        <v/>
      </c>
      <c r="U103" s="43" t="str">
        <f t="shared" si="67"/>
        <v/>
      </c>
      <c r="V103" s="45" t="str">
        <f t="shared" si="68"/>
        <v/>
      </c>
      <c r="W103" s="43" t="str">
        <f t="shared" si="69"/>
        <v/>
      </c>
      <c r="X103" s="42" t="str">
        <f t="shared" si="70"/>
        <v/>
      </c>
      <c r="Y103" s="48"/>
      <c r="Z103" s="53"/>
      <c r="AC103" s="37" t="e">
        <f>VLOOKUP($B103,食材マスタ!$A:$R,4,FALSE)</f>
        <v>#N/A</v>
      </c>
      <c r="AD103" s="37" t="e">
        <f>VLOOKUP($B103,食材マスタ!$A:$R,5,FALSE)</f>
        <v>#N/A</v>
      </c>
      <c r="AE103" s="37" t="e">
        <f>VLOOKUP($B103,食材マスタ!$A:$R,12,FALSE)</f>
        <v>#N/A</v>
      </c>
      <c r="AF103" s="37" t="e">
        <f>VLOOKUP($B103,食材マスタ!$A:$R,11,FALSE)</f>
        <v>#N/A</v>
      </c>
      <c r="AG103" s="37" t="e">
        <f>VLOOKUP($B103,食材マスタ!$A:$R,13,FALSE)</f>
        <v>#N/A</v>
      </c>
      <c r="AH103" s="37" t="e">
        <f>VLOOKUP($B103,食材マスタ!$A:$R,14,FALSE)</f>
        <v>#N/A</v>
      </c>
      <c r="AI103" s="37" t="e">
        <f>VLOOKUP($B103,食材マスタ!$A:$R,15,FALSE)</f>
        <v>#N/A</v>
      </c>
      <c r="AJ103" s="37" t="e">
        <f>VLOOKUP($B103,食材マスタ!$A:$R,16,FALSE)</f>
        <v>#N/A</v>
      </c>
      <c r="AK103" s="37" t="e">
        <f>VLOOKUP($B103,食材マスタ!$A:$R,17,FALSE)</f>
        <v>#N/A</v>
      </c>
      <c r="AL103" s="37" t="e">
        <f>VLOOKUP($B103,食材マスタ!$A:$R,18,FALSE)</f>
        <v>#N/A</v>
      </c>
    </row>
    <row r="104" spans="1:38" ht="14.25" customHeight="1" x14ac:dyDescent="0.3">
      <c r="A104" s="38"/>
      <c r="B104" s="39"/>
      <c r="C104" s="40"/>
      <c r="D104" s="41" t="str">
        <f t="shared" si="51"/>
        <v/>
      </c>
      <c r="E104" s="42" t="e">
        <f t="shared" si="52"/>
        <v>#N/A</v>
      </c>
      <c r="F104" s="43" t="str">
        <f t="shared" si="53"/>
        <v/>
      </c>
      <c r="G104" s="29" t="str">
        <f t="shared" si="54"/>
        <v/>
      </c>
      <c r="H104" s="44" t="str">
        <f t="shared" si="55"/>
        <v/>
      </c>
      <c r="I104" s="45" t="str">
        <f t="shared" si="56"/>
        <v/>
      </c>
      <c r="J104" s="46"/>
      <c r="K104" s="37" t="str">
        <f t="shared" si="71"/>
        <v/>
      </c>
      <c r="L104" s="42" t="e">
        <f t="shared" si="58"/>
        <v>#N/A</v>
      </c>
      <c r="M104" s="47" t="str">
        <f t="shared" si="59"/>
        <v/>
      </c>
      <c r="N104" s="42" t="str">
        <f t="shared" si="60"/>
        <v/>
      </c>
      <c r="O104" s="43" t="str">
        <f t="shared" si="61"/>
        <v/>
      </c>
      <c r="P104" s="45" t="str">
        <f t="shared" si="62"/>
        <v/>
      </c>
      <c r="Q104" s="43" t="str">
        <f t="shared" si="63"/>
        <v/>
      </c>
      <c r="R104" s="45" t="str">
        <f t="shared" si="64"/>
        <v/>
      </c>
      <c r="S104" s="43" t="str">
        <f t="shared" si="65"/>
        <v/>
      </c>
      <c r="T104" s="45" t="str">
        <f t="shared" si="66"/>
        <v/>
      </c>
      <c r="U104" s="43" t="str">
        <f t="shared" si="67"/>
        <v/>
      </c>
      <c r="V104" s="45" t="str">
        <f t="shared" si="68"/>
        <v/>
      </c>
      <c r="W104" s="43" t="str">
        <f t="shared" si="69"/>
        <v/>
      </c>
      <c r="X104" s="42" t="str">
        <f t="shared" si="70"/>
        <v/>
      </c>
      <c r="Y104" s="48"/>
      <c r="Z104" s="51"/>
      <c r="AC104" s="37" t="e">
        <f>VLOOKUP($B104,食材マスタ!$A:$R,4,FALSE)</f>
        <v>#N/A</v>
      </c>
      <c r="AD104" s="37" t="e">
        <f>VLOOKUP($B104,食材マスタ!$A:$R,5,FALSE)</f>
        <v>#N/A</v>
      </c>
      <c r="AE104" s="37" t="e">
        <f>VLOOKUP($B104,食材マスタ!$A:$R,12,FALSE)</f>
        <v>#N/A</v>
      </c>
      <c r="AF104" s="37" t="e">
        <f>VLOOKUP($B104,食材マスタ!$A:$R,11,FALSE)</f>
        <v>#N/A</v>
      </c>
      <c r="AG104" s="37" t="e">
        <f>VLOOKUP($B104,食材マスタ!$A:$R,13,FALSE)</f>
        <v>#N/A</v>
      </c>
      <c r="AH104" s="37" t="e">
        <f>VLOOKUP($B104,食材マスタ!$A:$R,14,FALSE)</f>
        <v>#N/A</v>
      </c>
      <c r="AI104" s="37" t="e">
        <f>VLOOKUP($B104,食材マスタ!$A:$R,15,FALSE)</f>
        <v>#N/A</v>
      </c>
      <c r="AJ104" s="37" t="e">
        <f>VLOOKUP($B104,食材マスタ!$A:$R,16,FALSE)</f>
        <v>#N/A</v>
      </c>
      <c r="AK104" s="37" t="e">
        <f>VLOOKUP($B104,食材マスタ!$A:$R,17,FALSE)</f>
        <v>#N/A</v>
      </c>
      <c r="AL104" s="37" t="e">
        <f>VLOOKUP($B104,食材マスタ!$A:$R,18,FALSE)</f>
        <v>#N/A</v>
      </c>
    </row>
    <row r="105" spans="1:38" ht="14.25" customHeight="1" x14ac:dyDescent="0.3">
      <c r="A105" s="54"/>
      <c r="B105" s="39"/>
      <c r="C105" s="40"/>
      <c r="D105" s="41" t="str">
        <f t="shared" si="51"/>
        <v/>
      </c>
      <c r="E105" s="42" t="e">
        <f t="shared" si="52"/>
        <v>#N/A</v>
      </c>
      <c r="F105" s="43" t="str">
        <f t="shared" si="53"/>
        <v/>
      </c>
      <c r="G105" s="29" t="str">
        <f t="shared" si="54"/>
        <v/>
      </c>
      <c r="H105" s="44" t="str">
        <f t="shared" si="55"/>
        <v/>
      </c>
      <c r="I105" s="45" t="str">
        <f t="shared" si="56"/>
        <v/>
      </c>
      <c r="J105" s="46"/>
      <c r="K105" s="37" t="str">
        <f t="shared" si="71"/>
        <v/>
      </c>
      <c r="L105" s="42" t="e">
        <f t="shared" si="58"/>
        <v>#N/A</v>
      </c>
      <c r="M105" s="47" t="str">
        <f t="shared" si="59"/>
        <v/>
      </c>
      <c r="N105" s="42" t="str">
        <f t="shared" si="60"/>
        <v/>
      </c>
      <c r="O105" s="43" t="str">
        <f t="shared" si="61"/>
        <v/>
      </c>
      <c r="P105" s="45" t="str">
        <f t="shared" si="62"/>
        <v/>
      </c>
      <c r="Q105" s="43" t="str">
        <f t="shared" si="63"/>
        <v/>
      </c>
      <c r="R105" s="45" t="str">
        <f t="shared" si="64"/>
        <v/>
      </c>
      <c r="S105" s="43" t="str">
        <f t="shared" si="65"/>
        <v/>
      </c>
      <c r="T105" s="45" t="str">
        <f t="shared" si="66"/>
        <v/>
      </c>
      <c r="U105" s="43" t="str">
        <f t="shared" si="67"/>
        <v/>
      </c>
      <c r="V105" s="45" t="str">
        <f t="shared" si="68"/>
        <v/>
      </c>
      <c r="W105" s="43" t="str">
        <f t="shared" si="69"/>
        <v/>
      </c>
      <c r="X105" s="42" t="str">
        <f t="shared" si="70"/>
        <v/>
      </c>
      <c r="Y105" s="48"/>
      <c r="Z105" s="51"/>
      <c r="AC105" s="37" t="e">
        <f>VLOOKUP($B105,食材マスタ!$A:$R,4,FALSE)</f>
        <v>#N/A</v>
      </c>
      <c r="AD105" s="37" t="e">
        <f>VLOOKUP($B105,食材マスタ!$A:$R,5,FALSE)</f>
        <v>#N/A</v>
      </c>
      <c r="AE105" s="37" t="e">
        <f>VLOOKUP($B105,食材マスタ!$A:$R,12,FALSE)</f>
        <v>#N/A</v>
      </c>
      <c r="AF105" s="37" t="e">
        <f>VLOOKUP($B105,食材マスタ!$A:$R,11,FALSE)</f>
        <v>#N/A</v>
      </c>
      <c r="AG105" s="37" t="e">
        <f>VLOOKUP($B105,食材マスタ!$A:$R,13,FALSE)</f>
        <v>#N/A</v>
      </c>
      <c r="AH105" s="37" t="e">
        <f>VLOOKUP($B105,食材マスタ!$A:$R,14,FALSE)</f>
        <v>#N/A</v>
      </c>
      <c r="AI105" s="37" t="e">
        <f>VLOOKUP($B105,食材マスタ!$A:$R,15,FALSE)</f>
        <v>#N/A</v>
      </c>
      <c r="AJ105" s="37" t="e">
        <f>VLOOKUP($B105,食材マスタ!$A:$R,16,FALSE)</f>
        <v>#N/A</v>
      </c>
      <c r="AK105" s="37" t="e">
        <f>VLOOKUP($B105,食材マスタ!$A:$R,17,FALSE)</f>
        <v>#N/A</v>
      </c>
      <c r="AL105" s="37" t="e">
        <f>VLOOKUP($B105,食材マスタ!$A:$R,18,FALSE)</f>
        <v>#N/A</v>
      </c>
    </row>
    <row r="106" spans="1:38" ht="14.25" customHeight="1" x14ac:dyDescent="0.3">
      <c r="A106" s="54"/>
      <c r="B106" s="39"/>
      <c r="C106" s="40"/>
      <c r="D106" s="41" t="str">
        <f t="shared" si="51"/>
        <v/>
      </c>
      <c r="E106" s="42" t="e">
        <f t="shared" si="52"/>
        <v>#N/A</v>
      </c>
      <c r="F106" s="43" t="str">
        <f t="shared" si="53"/>
        <v/>
      </c>
      <c r="G106" s="29" t="str">
        <f t="shared" si="54"/>
        <v/>
      </c>
      <c r="H106" s="44" t="str">
        <f t="shared" si="55"/>
        <v/>
      </c>
      <c r="I106" s="45" t="str">
        <f t="shared" si="56"/>
        <v/>
      </c>
      <c r="J106" s="46"/>
      <c r="K106" s="37" t="str">
        <f>IF(B106="","",L106)</f>
        <v/>
      </c>
      <c r="L106" s="42" t="e">
        <f t="shared" si="58"/>
        <v>#N/A</v>
      </c>
      <c r="M106" s="47" t="str">
        <f t="shared" si="59"/>
        <v/>
      </c>
      <c r="N106" s="42" t="str">
        <f t="shared" si="60"/>
        <v/>
      </c>
      <c r="O106" s="43" t="str">
        <f t="shared" si="61"/>
        <v/>
      </c>
      <c r="P106" s="45" t="str">
        <f t="shared" si="62"/>
        <v/>
      </c>
      <c r="Q106" s="43" t="str">
        <f t="shared" si="63"/>
        <v/>
      </c>
      <c r="R106" s="45" t="str">
        <f t="shared" si="64"/>
        <v/>
      </c>
      <c r="S106" s="43" t="str">
        <f t="shared" si="65"/>
        <v/>
      </c>
      <c r="T106" s="45" t="str">
        <f t="shared" si="66"/>
        <v/>
      </c>
      <c r="U106" s="43" t="str">
        <f t="shared" si="67"/>
        <v/>
      </c>
      <c r="V106" s="45" t="str">
        <f t="shared" si="68"/>
        <v/>
      </c>
      <c r="W106" s="43" t="str">
        <f t="shared" si="69"/>
        <v/>
      </c>
      <c r="X106" s="42" t="str">
        <f t="shared" si="70"/>
        <v/>
      </c>
      <c r="Y106" s="48"/>
      <c r="Z106" s="51"/>
      <c r="AC106" s="37" t="e">
        <f>VLOOKUP($B106,食材マスタ!$A:$R,4,FALSE)</f>
        <v>#N/A</v>
      </c>
      <c r="AD106" s="37" t="e">
        <f>VLOOKUP($B106,食材マスタ!$A:$R,5,FALSE)</f>
        <v>#N/A</v>
      </c>
      <c r="AE106" s="37" t="e">
        <f>VLOOKUP($B106,食材マスタ!$A:$R,12,FALSE)</f>
        <v>#N/A</v>
      </c>
      <c r="AF106" s="37" t="e">
        <f>VLOOKUP($B106,食材マスタ!$A:$R,11,FALSE)</f>
        <v>#N/A</v>
      </c>
      <c r="AG106" s="37" t="e">
        <f>VLOOKUP($B106,食材マスタ!$A:$R,13,FALSE)</f>
        <v>#N/A</v>
      </c>
      <c r="AH106" s="37" t="e">
        <f>VLOOKUP($B106,食材マスタ!$A:$R,14,FALSE)</f>
        <v>#N/A</v>
      </c>
      <c r="AI106" s="37" t="e">
        <f>VLOOKUP($B106,食材マスタ!$A:$R,15,FALSE)</f>
        <v>#N/A</v>
      </c>
      <c r="AJ106" s="37" t="e">
        <f>VLOOKUP($B106,食材マスタ!$A:$R,16,FALSE)</f>
        <v>#N/A</v>
      </c>
      <c r="AK106" s="37" t="e">
        <f>VLOOKUP($B106,食材マスタ!$A:$R,17,FALSE)</f>
        <v>#N/A</v>
      </c>
      <c r="AL106" s="37" t="e">
        <f>VLOOKUP($B106,食材マスタ!$A:$R,18,FALSE)</f>
        <v>#N/A</v>
      </c>
    </row>
    <row r="107" spans="1:38" ht="14.25" customHeight="1" x14ac:dyDescent="0.3">
      <c r="A107" s="54"/>
      <c r="B107" s="39"/>
      <c r="C107" s="40"/>
      <c r="D107" s="41" t="str">
        <f t="shared" si="51"/>
        <v/>
      </c>
      <c r="E107" s="42" t="e">
        <f t="shared" si="52"/>
        <v>#N/A</v>
      </c>
      <c r="F107" s="43" t="str">
        <f t="shared" si="53"/>
        <v/>
      </c>
      <c r="G107" s="29" t="str">
        <f t="shared" si="54"/>
        <v/>
      </c>
      <c r="H107" s="44" t="str">
        <f t="shared" si="55"/>
        <v/>
      </c>
      <c r="I107" s="45" t="str">
        <f t="shared" si="56"/>
        <v/>
      </c>
      <c r="J107" s="46"/>
      <c r="K107" s="37" t="str">
        <f>IF(B107="","",L107)</f>
        <v/>
      </c>
      <c r="L107" s="42" t="e">
        <f t="shared" si="58"/>
        <v>#N/A</v>
      </c>
      <c r="M107" s="47" t="str">
        <f t="shared" si="59"/>
        <v/>
      </c>
      <c r="N107" s="42" t="str">
        <f t="shared" si="60"/>
        <v/>
      </c>
      <c r="O107" s="43" t="str">
        <f t="shared" si="61"/>
        <v/>
      </c>
      <c r="P107" s="45" t="str">
        <f t="shared" si="62"/>
        <v/>
      </c>
      <c r="Q107" s="43" t="str">
        <f t="shared" si="63"/>
        <v/>
      </c>
      <c r="R107" s="45" t="str">
        <f t="shared" si="64"/>
        <v/>
      </c>
      <c r="S107" s="43" t="str">
        <f t="shared" si="65"/>
        <v/>
      </c>
      <c r="T107" s="45" t="str">
        <f t="shared" si="66"/>
        <v/>
      </c>
      <c r="U107" s="43" t="str">
        <f t="shared" si="67"/>
        <v/>
      </c>
      <c r="V107" s="45" t="str">
        <f t="shared" si="68"/>
        <v/>
      </c>
      <c r="W107" s="43" t="str">
        <f t="shared" si="69"/>
        <v/>
      </c>
      <c r="X107" s="42" t="str">
        <f t="shared" si="70"/>
        <v/>
      </c>
      <c r="Y107" s="48"/>
      <c r="Z107" s="55"/>
      <c r="AC107" s="37" t="e">
        <f>VLOOKUP($B107,食材マスタ!$A:$R,4,FALSE)</f>
        <v>#N/A</v>
      </c>
      <c r="AD107" s="37" t="e">
        <f>VLOOKUP($B107,食材マスタ!$A:$R,5,FALSE)</f>
        <v>#N/A</v>
      </c>
      <c r="AE107" s="37" t="e">
        <f>VLOOKUP($B107,食材マスタ!$A:$R,12,FALSE)</f>
        <v>#N/A</v>
      </c>
      <c r="AF107" s="37" t="e">
        <f>VLOOKUP($B107,食材マスタ!$A:$R,11,FALSE)</f>
        <v>#N/A</v>
      </c>
      <c r="AG107" s="37" t="e">
        <f>VLOOKUP($B107,食材マスタ!$A:$R,13,FALSE)</f>
        <v>#N/A</v>
      </c>
      <c r="AH107" s="37" t="e">
        <f>VLOOKUP($B107,食材マスタ!$A:$R,14,FALSE)</f>
        <v>#N/A</v>
      </c>
      <c r="AI107" s="37" t="e">
        <f>VLOOKUP($B107,食材マスタ!$A:$R,15,FALSE)</f>
        <v>#N/A</v>
      </c>
      <c r="AJ107" s="37" t="e">
        <f>VLOOKUP($B107,食材マスタ!$A:$R,16,FALSE)</f>
        <v>#N/A</v>
      </c>
      <c r="AK107" s="37" t="e">
        <f>VLOOKUP($B107,食材マスタ!$A:$R,17,FALSE)</f>
        <v>#N/A</v>
      </c>
      <c r="AL107" s="37" t="e">
        <f>VLOOKUP($B107,食材マスタ!$A:$R,18,FALSE)</f>
        <v>#N/A</v>
      </c>
    </row>
    <row r="108" spans="1:38" ht="14.25" customHeight="1" x14ac:dyDescent="0.3">
      <c r="A108" s="38"/>
      <c r="B108" s="39"/>
      <c r="C108" s="40"/>
      <c r="D108" s="41" t="str">
        <f t="shared" si="51"/>
        <v/>
      </c>
      <c r="E108" s="42" t="e">
        <f t="shared" si="52"/>
        <v>#N/A</v>
      </c>
      <c r="F108" s="43" t="str">
        <f t="shared" si="53"/>
        <v/>
      </c>
      <c r="G108" s="29" t="str">
        <f t="shared" si="54"/>
        <v/>
      </c>
      <c r="H108" s="44" t="str">
        <f t="shared" si="55"/>
        <v/>
      </c>
      <c r="I108" s="45" t="str">
        <f t="shared" si="56"/>
        <v/>
      </c>
      <c r="J108" s="46"/>
      <c r="K108" s="37" t="str">
        <f>IF(B108="","",L108)</f>
        <v/>
      </c>
      <c r="L108" s="42" t="e">
        <f t="shared" si="58"/>
        <v>#N/A</v>
      </c>
      <c r="M108" s="47" t="str">
        <f t="shared" si="59"/>
        <v/>
      </c>
      <c r="N108" s="42" t="str">
        <f t="shared" si="60"/>
        <v/>
      </c>
      <c r="O108" s="43" t="str">
        <f t="shared" si="61"/>
        <v/>
      </c>
      <c r="P108" s="45" t="str">
        <f t="shared" si="62"/>
        <v/>
      </c>
      <c r="Q108" s="43" t="str">
        <f t="shared" si="63"/>
        <v/>
      </c>
      <c r="R108" s="45" t="str">
        <f t="shared" si="64"/>
        <v/>
      </c>
      <c r="S108" s="43" t="str">
        <f t="shared" si="65"/>
        <v/>
      </c>
      <c r="T108" s="45" t="str">
        <f t="shared" si="66"/>
        <v/>
      </c>
      <c r="U108" s="43" t="str">
        <f t="shared" si="67"/>
        <v/>
      </c>
      <c r="V108" s="45" t="str">
        <f t="shared" si="68"/>
        <v/>
      </c>
      <c r="W108" s="43" t="str">
        <f t="shared" si="69"/>
        <v/>
      </c>
      <c r="X108" s="42" t="str">
        <f t="shared" si="70"/>
        <v/>
      </c>
      <c r="Y108" s="56"/>
      <c r="Z108" s="57"/>
      <c r="AC108" s="37" t="e">
        <f>VLOOKUP($B108,食材マスタ!$A:$R,4,FALSE)</f>
        <v>#N/A</v>
      </c>
      <c r="AD108" s="37" t="e">
        <f>VLOOKUP($B108,食材マスタ!$A:$R,5,FALSE)</f>
        <v>#N/A</v>
      </c>
      <c r="AE108" s="37" t="e">
        <f>VLOOKUP($B108,食材マスタ!$A:$R,12,FALSE)</f>
        <v>#N/A</v>
      </c>
      <c r="AF108" s="37" t="e">
        <f>VLOOKUP($B108,食材マスタ!$A:$R,11,FALSE)</f>
        <v>#N/A</v>
      </c>
      <c r="AG108" s="37" t="e">
        <f>VLOOKUP($B108,食材マスタ!$A:$R,13,FALSE)</f>
        <v>#N/A</v>
      </c>
      <c r="AH108" s="37" t="e">
        <f>VLOOKUP($B108,食材マスタ!$A:$R,14,FALSE)</f>
        <v>#N/A</v>
      </c>
      <c r="AI108" s="37" t="e">
        <f>VLOOKUP($B108,食材マスタ!$A:$R,15,FALSE)</f>
        <v>#N/A</v>
      </c>
      <c r="AJ108" s="37" t="e">
        <f>VLOOKUP($B108,食材マスタ!$A:$R,16,FALSE)</f>
        <v>#N/A</v>
      </c>
      <c r="AK108" s="37" t="e">
        <f>VLOOKUP($B108,食材マスタ!$A:$R,17,FALSE)</f>
        <v>#N/A</v>
      </c>
      <c r="AL108" s="37" t="e">
        <f>VLOOKUP($B108,食材マスタ!$A:$R,18,FALSE)</f>
        <v>#N/A</v>
      </c>
    </row>
    <row r="109" spans="1:38" ht="14.25" customHeight="1" x14ac:dyDescent="0.3">
      <c r="A109" s="38"/>
      <c r="B109" s="39"/>
      <c r="C109" s="40"/>
      <c r="D109" s="41" t="str">
        <f t="shared" si="51"/>
        <v/>
      </c>
      <c r="E109" s="42" t="e">
        <f t="shared" si="52"/>
        <v>#N/A</v>
      </c>
      <c r="F109" s="43" t="str">
        <f t="shared" si="53"/>
        <v/>
      </c>
      <c r="G109" s="29" t="str">
        <f t="shared" si="54"/>
        <v/>
      </c>
      <c r="H109" s="44" t="str">
        <f t="shared" si="55"/>
        <v/>
      </c>
      <c r="I109" s="45" t="str">
        <f t="shared" si="56"/>
        <v/>
      </c>
      <c r="J109" s="46"/>
      <c r="K109" s="37" t="str">
        <f t="shared" ref="K109:K117" si="72">IF(B109="","",L109)</f>
        <v/>
      </c>
      <c r="L109" s="42" t="e">
        <f t="shared" si="58"/>
        <v>#N/A</v>
      </c>
      <c r="M109" s="47" t="str">
        <f t="shared" si="59"/>
        <v/>
      </c>
      <c r="N109" s="42" t="str">
        <f t="shared" si="60"/>
        <v/>
      </c>
      <c r="O109" s="43" t="str">
        <f t="shared" si="61"/>
        <v/>
      </c>
      <c r="P109" s="45" t="str">
        <f t="shared" si="62"/>
        <v/>
      </c>
      <c r="Q109" s="43" t="str">
        <f t="shared" si="63"/>
        <v/>
      </c>
      <c r="R109" s="45" t="str">
        <f t="shared" si="64"/>
        <v/>
      </c>
      <c r="S109" s="43" t="str">
        <f t="shared" si="65"/>
        <v/>
      </c>
      <c r="T109" s="45" t="str">
        <f t="shared" si="66"/>
        <v/>
      </c>
      <c r="U109" s="43" t="str">
        <f t="shared" si="67"/>
        <v/>
      </c>
      <c r="V109" s="45" t="str">
        <f t="shared" si="68"/>
        <v/>
      </c>
      <c r="W109" s="43" t="str">
        <f t="shared" si="69"/>
        <v/>
      </c>
      <c r="X109" s="42" t="str">
        <f t="shared" si="70"/>
        <v/>
      </c>
      <c r="Y109" s="56"/>
      <c r="Z109" s="57"/>
      <c r="AC109" s="37" t="e">
        <f>VLOOKUP($B109,食材マスタ!$A:$R,4,FALSE)</f>
        <v>#N/A</v>
      </c>
      <c r="AD109" s="37" t="e">
        <f>VLOOKUP($B109,食材マスタ!$A:$R,5,FALSE)</f>
        <v>#N/A</v>
      </c>
      <c r="AE109" s="37" t="e">
        <f>VLOOKUP($B109,食材マスタ!$A:$R,12,FALSE)</f>
        <v>#N/A</v>
      </c>
      <c r="AF109" s="37" t="e">
        <f>VLOOKUP($B109,食材マスタ!$A:$R,11,FALSE)</f>
        <v>#N/A</v>
      </c>
      <c r="AG109" s="37" t="e">
        <f>VLOOKUP($B109,食材マスタ!$A:$R,13,FALSE)</f>
        <v>#N/A</v>
      </c>
      <c r="AH109" s="37" t="e">
        <f>VLOOKUP($B109,食材マスタ!$A:$R,14,FALSE)</f>
        <v>#N/A</v>
      </c>
      <c r="AI109" s="37" t="e">
        <f>VLOOKUP($B109,食材マスタ!$A:$R,15,FALSE)</f>
        <v>#N/A</v>
      </c>
      <c r="AJ109" s="37" t="e">
        <f>VLOOKUP($B109,食材マスタ!$A:$R,16,FALSE)</f>
        <v>#N/A</v>
      </c>
      <c r="AK109" s="37" t="e">
        <f>VLOOKUP($B109,食材マスタ!$A:$R,17,FALSE)</f>
        <v>#N/A</v>
      </c>
      <c r="AL109" s="37" t="e">
        <f>VLOOKUP($B109,食材マスタ!$A:$R,18,FALSE)</f>
        <v>#N/A</v>
      </c>
    </row>
    <row r="110" spans="1:38" ht="14.25" customHeight="1" x14ac:dyDescent="0.3">
      <c r="A110" s="38"/>
      <c r="B110" s="39"/>
      <c r="C110" s="40"/>
      <c r="D110" s="41" t="str">
        <f t="shared" si="51"/>
        <v/>
      </c>
      <c r="E110" s="42" t="e">
        <f t="shared" si="52"/>
        <v>#N/A</v>
      </c>
      <c r="F110" s="43" t="str">
        <f t="shared" si="53"/>
        <v/>
      </c>
      <c r="G110" s="29" t="str">
        <f t="shared" si="54"/>
        <v/>
      </c>
      <c r="H110" s="44" t="str">
        <f t="shared" si="55"/>
        <v/>
      </c>
      <c r="I110" s="45" t="str">
        <f t="shared" si="56"/>
        <v/>
      </c>
      <c r="J110" s="46"/>
      <c r="K110" s="37" t="str">
        <f t="shared" si="72"/>
        <v/>
      </c>
      <c r="L110" s="42" t="e">
        <f t="shared" si="58"/>
        <v>#N/A</v>
      </c>
      <c r="M110" s="47" t="str">
        <f t="shared" si="59"/>
        <v/>
      </c>
      <c r="N110" s="42" t="str">
        <f t="shared" si="60"/>
        <v/>
      </c>
      <c r="O110" s="43" t="str">
        <f t="shared" si="61"/>
        <v/>
      </c>
      <c r="P110" s="45" t="str">
        <f t="shared" si="62"/>
        <v/>
      </c>
      <c r="Q110" s="43" t="str">
        <f t="shared" si="63"/>
        <v/>
      </c>
      <c r="R110" s="45" t="str">
        <f t="shared" si="64"/>
        <v/>
      </c>
      <c r="S110" s="43" t="str">
        <f t="shared" si="65"/>
        <v/>
      </c>
      <c r="T110" s="45" t="str">
        <f t="shared" si="66"/>
        <v/>
      </c>
      <c r="U110" s="43" t="str">
        <f t="shared" si="67"/>
        <v/>
      </c>
      <c r="V110" s="45" t="str">
        <f t="shared" si="68"/>
        <v/>
      </c>
      <c r="W110" s="43" t="str">
        <f t="shared" si="69"/>
        <v/>
      </c>
      <c r="X110" s="42" t="str">
        <f t="shared" si="70"/>
        <v/>
      </c>
      <c r="Y110" s="56"/>
      <c r="Z110" s="57"/>
      <c r="AC110" s="37" t="e">
        <f>VLOOKUP($B110,食材マスタ!$A:$R,4,FALSE)</f>
        <v>#N/A</v>
      </c>
      <c r="AD110" s="37" t="e">
        <f>VLOOKUP($B110,食材マスタ!$A:$R,5,FALSE)</f>
        <v>#N/A</v>
      </c>
      <c r="AE110" s="37" t="e">
        <f>VLOOKUP($B110,食材マスタ!$A:$R,12,FALSE)</f>
        <v>#N/A</v>
      </c>
      <c r="AF110" s="37" t="e">
        <f>VLOOKUP($B110,食材マスタ!$A:$R,11,FALSE)</f>
        <v>#N/A</v>
      </c>
      <c r="AG110" s="37" t="e">
        <f>VLOOKUP($B110,食材マスタ!$A:$R,13,FALSE)</f>
        <v>#N/A</v>
      </c>
      <c r="AH110" s="37" t="e">
        <f>VLOOKUP($B110,食材マスタ!$A:$R,14,FALSE)</f>
        <v>#N/A</v>
      </c>
      <c r="AI110" s="37" t="e">
        <f>VLOOKUP($B110,食材マスタ!$A:$R,15,FALSE)</f>
        <v>#N/A</v>
      </c>
      <c r="AJ110" s="37" t="e">
        <f>VLOOKUP($B110,食材マスタ!$A:$R,16,FALSE)</f>
        <v>#N/A</v>
      </c>
      <c r="AK110" s="37" t="e">
        <f>VLOOKUP($B110,食材マスタ!$A:$R,17,FALSE)</f>
        <v>#N/A</v>
      </c>
      <c r="AL110" s="37" t="e">
        <f>VLOOKUP($B110,食材マスタ!$A:$R,18,FALSE)</f>
        <v>#N/A</v>
      </c>
    </row>
    <row r="111" spans="1:38" ht="14.25" customHeight="1" x14ac:dyDescent="0.3">
      <c r="A111" s="38"/>
      <c r="B111" s="39"/>
      <c r="C111" s="40"/>
      <c r="D111" s="41" t="str">
        <f t="shared" si="51"/>
        <v/>
      </c>
      <c r="E111" s="42" t="e">
        <f t="shared" si="52"/>
        <v>#N/A</v>
      </c>
      <c r="F111" s="43" t="str">
        <f t="shared" si="53"/>
        <v/>
      </c>
      <c r="G111" s="29" t="str">
        <f t="shared" si="54"/>
        <v/>
      </c>
      <c r="H111" s="44" t="str">
        <f t="shared" si="55"/>
        <v/>
      </c>
      <c r="I111" s="45" t="str">
        <f t="shared" si="56"/>
        <v/>
      </c>
      <c r="J111" s="46"/>
      <c r="K111" s="37" t="str">
        <f t="shared" si="72"/>
        <v/>
      </c>
      <c r="L111" s="42" t="e">
        <f t="shared" si="58"/>
        <v>#N/A</v>
      </c>
      <c r="M111" s="47" t="str">
        <f t="shared" si="59"/>
        <v/>
      </c>
      <c r="N111" s="42" t="str">
        <f t="shared" si="60"/>
        <v/>
      </c>
      <c r="O111" s="43" t="str">
        <f t="shared" si="61"/>
        <v/>
      </c>
      <c r="P111" s="45" t="str">
        <f t="shared" si="62"/>
        <v/>
      </c>
      <c r="Q111" s="43" t="str">
        <f t="shared" si="63"/>
        <v/>
      </c>
      <c r="R111" s="45" t="str">
        <f t="shared" si="64"/>
        <v/>
      </c>
      <c r="S111" s="43" t="str">
        <f t="shared" si="65"/>
        <v/>
      </c>
      <c r="T111" s="45" t="str">
        <f t="shared" si="66"/>
        <v/>
      </c>
      <c r="U111" s="43" t="str">
        <f t="shared" si="67"/>
        <v/>
      </c>
      <c r="V111" s="45" t="str">
        <f t="shared" si="68"/>
        <v/>
      </c>
      <c r="W111" s="43" t="str">
        <f t="shared" si="69"/>
        <v/>
      </c>
      <c r="X111" s="42" t="str">
        <f t="shared" si="70"/>
        <v/>
      </c>
      <c r="Y111" s="56"/>
      <c r="Z111" s="57"/>
      <c r="AC111" s="37" t="e">
        <f>VLOOKUP($B111,食材マスタ!$A:$R,4,FALSE)</f>
        <v>#N/A</v>
      </c>
      <c r="AD111" s="37" t="e">
        <f>VLOOKUP($B111,食材マスタ!$A:$R,5,FALSE)</f>
        <v>#N/A</v>
      </c>
      <c r="AE111" s="37" t="e">
        <f>VLOOKUP($B111,食材マスタ!$A:$R,12,FALSE)</f>
        <v>#N/A</v>
      </c>
      <c r="AF111" s="37" t="e">
        <f>VLOOKUP($B111,食材マスタ!$A:$R,11,FALSE)</f>
        <v>#N/A</v>
      </c>
      <c r="AG111" s="37" t="e">
        <f>VLOOKUP($B111,食材マスタ!$A:$R,13,FALSE)</f>
        <v>#N/A</v>
      </c>
      <c r="AH111" s="37" t="e">
        <f>VLOOKUP($B111,食材マスタ!$A:$R,14,FALSE)</f>
        <v>#N/A</v>
      </c>
      <c r="AI111" s="37" t="e">
        <f>VLOOKUP($B111,食材マスタ!$A:$R,15,FALSE)</f>
        <v>#N/A</v>
      </c>
      <c r="AJ111" s="37" t="e">
        <f>VLOOKUP($B111,食材マスタ!$A:$R,16,FALSE)</f>
        <v>#N/A</v>
      </c>
      <c r="AK111" s="37" t="e">
        <f>VLOOKUP($B111,食材マスタ!$A:$R,17,FALSE)</f>
        <v>#N/A</v>
      </c>
      <c r="AL111" s="37" t="e">
        <f>VLOOKUP($B111,食材マスタ!$A:$R,18,FALSE)</f>
        <v>#N/A</v>
      </c>
    </row>
    <row r="112" spans="1:38" ht="14.25" customHeight="1" x14ac:dyDescent="0.3">
      <c r="A112" s="38"/>
      <c r="B112" s="39"/>
      <c r="C112" s="40"/>
      <c r="D112" s="41" t="str">
        <f t="shared" si="51"/>
        <v/>
      </c>
      <c r="E112" s="42" t="e">
        <f t="shared" si="52"/>
        <v>#N/A</v>
      </c>
      <c r="F112" s="43" t="str">
        <f t="shared" si="53"/>
        <v/>
      </c>
      <c r="G112" s="29" t="str">
        <f t="shared" si="54"/>
        <v/>
      </c>
      <c r="H112" s="44" t="str">
        <f t="shared" si="55"/>
        <v/>
      </c>
      <c r="I112" s="45" t="str">
        <f t="shared" si="56"/>
        <v/>
      </c>
      <c r="J112" s="46"/>
      <c r="K112" s="37" t="str">
        <f t="shared" si="72"/>
        <v/>
      </c>
      <c r="L112" s="42" t="e">
        <f t="shared" si="58"/>
        <v>#N/A</v>
      </c>
      <c r="M112" s="47" t="str">
        <f t="shared" si="59"/>
        <v/>
      </c>
      <c r="N112" s="42" t="str">
        <f t="shared" si="60"/>
        <v/>
      </c>
      <c r="O112" s="43" t="str">
        <f t="shared" si="61"/>
        <v/>
      </c>
      <c r="P112" s="45" t="str">
        <f t="shared" si="62"/>
        <v/>
      </c>
      <c r="Q112" s="43" t="str">
        <f t="shared" si="63"/>
        <v/>
      </c>
      <c r="R112" s="45" t="str">
        <f t="shared" si="64"/>
        <v/>
      </c>
      <c r="S112" s="43" t="str">
        <f t="shared" si="65"/>
        <v/>
      </c>
      <c r="T112" s="45" t="str">
        <f t="shared" si="66"/>
        <v/>
      </c>
      <c r="U112" s="43" t="str">
        <f t="shared" si="67"/>
        <v/>
      </c>
      <c r="V112" s="45" t="str">
        <f t="shared" si="68"/>
        <v/>
      </c>
      <c r="W112" s="43" t="str">
        <f t="shared" si="69"/>
        <v/>
      </c>
      <c r="X112" s="42" t="str">
        <f t="shared" si="70"/>
        <v/>
      </c>
      <c r="Y112" s="56"/>
      <c r="Z112" s="57"/>
      <c r="AC112" s="37" t="e">
        <f>VLOOKUP($B112,食材マスタ!$A:$R,4,FALSE)</f>
        <v>#N/A</v>
      </c>
      <c r="AD112" s="37" t="e">
        <f>VLOOKUP($B112,食材マスタ!$A:$R,5,FALSE)</f>
        <v>#N/A</v>
      </c>
      <c r="AE112" s="37" t="e">
        <f>VLOOKUP($B112,食材マスタ!$A:$R,12,FALSE)</f>
        <v>#N/A</v>
      </c>
      <c r="AF112" s="37" t="e">
        <f>VLOOKUP($B112,食材マスタ!$A:$R,11,FALSE)</f>
        <v>#N/A</v>
      </c>
      <c r="AG112" s="37" t="e">
        <f>VLOOKUP($B112,食材マスタ!$A:$R,13,FALSE)</f>
        <v>#N/A</v>
      </c>
      <c r="AH112" s="37" t="e">
        <f>VLOOKUP($B112,食材マスタ!$A:$R,14,FALSE)</f>
        <v>#N/A</v>
      </c>
      <c r="AI112" s="37" t="e">
        <f>VLOOKUP($B112,食材マスタ!$A:$R,15,FALSE)</f>
        <v>#N/A</v>
      </c>
      <c r="AJ112" s="37" t="e">
        <f>VLOOKUP($B112,食材マスタ!$A:$R,16,FALSE)</f>
        <v>#N/A</v>
      </c>
      <c r="AK112" s="37" t="e">
        <f>VLOOKUP($B112,食材マスタ!$A:$R,17,FALSE)</f>
        <v>#N/A</v>
      </c>
      <c r="AL112" s="37" t="e">
        <f>VLOOKUP($B112,食材マスタ!$A:$R,18,FALSE)</f>
        <v>#N/A</v>
      </c>
    </row>
    <row r="113" spans="1:38" ht="14.25" customHeight="1" x14ac:dyDescent="0.3">
      <c r="A113" s="38"/>
      <c r="B113" s="39"/>
      <c r="C113" s="40"/>
      <c r="D113" s="41" t="str">
        <f t="shared" si="51"/>
        <v/>
      </c>
      <c r="E113" s="42" t="e">
        <f t="shared" si="52"/>
        <v>#N/A</v>
      </c>
      <c r="F113" s="43" t="str">
        <f t="shared" si="53"/>
        <v/>
      </c>
      <c r="G113" s="29" t="str">
        <f t="shared" si="54"/>
        <v/>
      </c>
      <c r="H113" s="44" t="str">
        <f t="shared" si="55"/>
        <v/>
      </c>
      <c r="I113" s="45" t="str">
        <f t="shared" si="56"/>
        <v/>
      </c>
      <c r="J113" s="46"/>
      <c r="K113" s="37" t="str">
        <f t="shared" si="72"/>
        <v/>
      </c>
      <c r="L113" s="42" t="e">
        <f t="shared" si="58"/>
        <v>#N/A</v>
      </c>
      <c r="M113" s="47" t="str">
        <f t="shared" si="59"/>
        <v/>
      </c>
      <c r="N113" s="42" t="str">
        <f t="shared" si="60"/>
        <v/>
      </c>
      <c r="O113" s="43" t="str">
        <f t="shared" si="61"/>
        <v/>
      </c>
      <c r="P113" s="45" t="str">
        <f t="shared" si="62"/>
        <v/>
      </c>
      <c r="Q113" s="43" t="str">
        <f t="shared" si="63"/>
        <v/>
      </c>
      <c r="R113" s="45" t="str">
        <f t="shared" si="64"/>
        <v/>
      </c>
      <c r="S113" s="43" t="str">
        <f t="shared" si="65"/>
        <v/>
      </c>
      <c r="T113" s="45" t="str">
        <f t="shared" si="66"/>
        <v/>
      </c>
      <c r="U113" s="43" t="str">
        <f t="shared" si="67"/>
        <v/>
      </c>
      <c r="V113" s="45" t="str">
        <f t="shared" si="68"/>
        <v/>
      </c>
      <c r="W113" s="43" t="str">
        <f t="shared" si="69"/>
        <v/>
      </c>
      <c r="X113" s="42" t="str">
        <f t="shared" si="70"/>
        <v/>
      </c>
      <c r="Y113" s="56"/>
      <c r="Z113" s="57"/>
      <c r="AC113" s="37" t="e">
        <f>VLOOKUP($B113,食材マスタ!$A:$R,4,FALSE)</f>
        <v>#N/A</v>
      </c>
      <c r="AD113" s="37" t="e">
        <f>VLOOKUP($B113,食材マスタ!$A:$R,5,FALSE)</f>
        <v>#N/A</v>
      </c>
      <c r="AE113" s="37" t="e">
        <f>VLOOKUP($B113,食材マスタ!$A:$R,12,FALSE)</f>
        <v>#N/A</v>
      </c>
      <c r="AF113" s="37" t="e">
        <f>VLOOKUP($B113,食材マスタ!$A:$R,11,FALSE)</f>
        <v>#N/A</v>
      </c>
      <c r="AG113" s="37" t="e">
        <f>VLOOKUP($B113,食材マスタ!$A:$R,13,FALSE)</f>
        <v>#N/A</v>
      </c>
      <c r="AH113" s="37" t="e">
        <f>VLOOKUP($B113,食材マスタ!$A:$R,14,FALSE)</f>
        <v>#N/A</v>
      </c>
      <c r="AI113" s="37" t="e">
        <f>VLOOKUP($B113,食材マスタ!$A:$R,15,FALSE)</f>
        <v>#N/A</v>
      </c>
      <c r="AJ113" s="37" t="e">
        <f>VLOOKUP($B113,食材マスタ!$A:$R,16,FALSE)</f>
        <v>#N/A</v>
      </c>
      <c r="AK113" s="37" t="e">
        <f>VLOOKUP($B113,食材マスタ!$A:$R,17,FALSE)</f>
        <v>#N/A</v>
      </c>
      <c r="AL113" s="37" t="e">
        <f>VLOOKUP($B113,食材マスタ!$A:$R,18,FALSE)</f>
        <v>#N/A</v>
      </c>
    </row>
    <row r="114" spans="1:38" ht="14.25" customHeight="1" x14ac:dyDescent="0.3">
      <c r="A114" s="38"/>
      <c r="B114" s="39"/>
      <c r="C114" s="40"/>
      <c r="D114" s="41" t="str">
        <f t="shared" si="51"/>
        <v/>
      </c>
      <c r="E114" s="42" t="e">
        <f t="shared" si="52"/>
        <v>#N/A</v>
      </c>
      <c r="F114" s="43" t="str">
        <f t="shared" si="53"/>
        <v/>
      </c>
      <c r="G114" s="29" t="str">
        <f t="shared" si="54"/>
        <v/>
      </c>
      <c r="H114" s="44" t="str">
        <f t="shared" si="55"/>
        <v/>
      </c>
      <c r="I114" s="45" t="str">
        <f t="shared" si="56"/>
        <v/>
      </c>
      <c r="J114" s="46"/>
      <c r="K114" s="37" t="str">
        <f t="shared" si="72"/>
        <v/>
      </c>
      <c r="L114" s="42" t="e">
        <f t="shared" si="58"/>
        <v>#N/A</v>
      </c>
      <c r="M114" s="47" t="str">
        <f t="shared" si="59"/>
        <v/>
      </c>
      <c r="N114" s="42" t="str">
        <f t="shared" si="60"/>
        <v/>
      </c>
      <c r="O114" s="43" t="str">
        <f t="shared" si="61"/>
        <v/>
      </c>
      <c r="P114" s="45" t="str">
        <f t="shared" si="62"/>
        <v/>
      </c>
      <c r="Q114" s="43" t="str">
        <f t="shared" si="63"/>
        <v/>
      </c>
      <c r="R114" s="45" t="str">
        <f t="shared" si="64"/>
        <v/>
      </c>
      <c r="S114" s="43" t="str">
        <f t="shared" si="65"/>
        <v/>
      </c>
      <c r="T114" s="45" t="str">
        <f t="shared" si="66"/>
        <v/>
      </c>
      <c r="U114" s="43" t="str">
        <f t="shared" si="67"/>
        <v/>
      </c>
      <c r="V114" s="45" t="str">
        <f t="shared" si="68"/>
        <v/>
      </c>
      <c r="W114" s="43" t="str">
        <f t="shared" si="69"/>
        <v/>
      </c>
      <c r="X114" s="42" t="str">
        <f t="shared" si="70"/>
        <v/>
      </c>
      <c r="Y114" s="56"/>
      <c r="Z114" s="57"/>
      <c r="AC114" s="37" t="e">
        <f>VLOOKUP($B114,食材マスタ!$A:$R,4,FALSE)</f>
        <v>#N/A</v>
      </c>
      <c r="AD114" s="37" t="e">
        <f>VLOOKUP($B114,食材マスタ!$A:$R,5,FALSE)</f>
        <v>#N/A</v>
      </c>
      <c r="AE114" s="37" t="e">
        <f>VLOOKUP($B114,食材マスタ!$A:$R,12,FALSE)</f>
        <v>#N/A</v>
      </c>
      <c r="AF114" s="37" t="e">
        <f>VLOOKUP($B114,食材マスタ!$A:$R,11,FALSE)</f>
        <v>#N/A</v>
      </c>
      <c r="AG114" s="37" t="e">
        <f>VLOOKUP($B114,食材マスタ!$A:$R,13,FALSE)</f>
        <v>#N/A</v>
      </c>
      <c r="AH114" s="37" t="e">
        <f>VLOOKUP($B114,食材マスタ!$A:$R,14,FALSE)</f>
        <v>#N/A</v>
      </c>
      <c r="AI114" s="37" t="e">
        <f>VLOOKUP($B114,食材マスタ!$A:$R,15,FALSE)</f>
        <v>#N/A</v>
      </c>
      <c r="AJ114" s="37" t="e">
        <f>VLOOKUP($B114,食材マスタ!$A:$R,16,FALSE)</f>
        <v>#N/A</v>
      </c>
      <c r="AK114" s="37" t="e">
        <f>VLOOKUP($B114,食材マスタ!$A:$R,17,FALSE)</f>
        <v>#N/A</v>
      </c>
      <c r="AL114" s="37" t="e">
        <f>VLOOKUP($B114,食材マスタ!$A:$R,18,FALSE)</f>
        <v>#N/A</v>
      </c>
    </row>
    <row r="115" spans="1:38" ht="14.25" customHeight="1" x14ac:dyDescent="0.3">
      <c r="A115" s="38"/>
      <c r="B115" s="39"/>
      <c r="C115" s="40"/>
      <c r="D115" s="41" t="str">
        <f t="shared" si="51"/>
        <v/>
      </c>
      <c r="E115" s="42" t="e">
        <f t="shared" si="52"/>
        <v>#N/A</v>
      </c>
      <c r="F115" s="43" t="str">
        <f t="shared" si="53"/>
        <v/>
      </c>
      <c r="G115" s="29" t="str">
        <f t="shared" si="54"/>
        <v/>
      </c>
      <c r="H115" s="44" t="str">
        <f t="shared" si="55"/>
        <v/>
      </c>
      <c r="I115" s="45" t="str">
        <f t="shared" si="56"/>
        <v/>
      </c>
      <c r="J115" s="46"/>
      <c r="K115" s="37" t="str">
        <f t="shared" si="72"/>
        <v/>
      </c>
      <c r="L115" s="42" t="e">
        <f t="shared" si="58"/>
        <v>#N/A</v>
      </c>
      <c r="M115" s="47" t="str">
        <f t="shared" si="59"/>
        <v/>
      </c>
      <c r="N115" s="42" t="str">
        <f t="shared" si="60"/>
        <v/>
      </c>
      <c r="O115" s="43" t="str">
        <f t="shared" si="61"/>
        <v/>
      </c>
      <c r="P115" s="45" t="str">
        <f t="shared" si="62"/>
        <v/>
      </c>
      <c r="Q115" s="43" t="str">
        <f t="shared" si="63"/>
        <v/>
      </c>
      <c r="R115" s="45" t="str">
        <f t="shared" si="64"/>
        <v/>
      </c>
      <c r="S115" s="43" t="str">
        <f t="shared" si="65"/>
        <v/>
      </c>
      <c r="T115" s="45" t="str">
        <f t="shared" si="66"/>
        <v/>
      </c>
      <c r="U115" s="43" t="str">
        <f t="shared" si="67"/>
        <v/>
      </c>
      <c r="V115" s="45" t="str">
        <f t="shared" si="68"/>
        <v/>
      </c>
      <c r="W115" s="43" t="str">
        <f t="shared" si="69"/>
        <v/>
      </c>
      <c r="X115" s="42" t="str">
        <f t="shared" si="70"/>
        <v/>
      </c>
      <c r="Y115" s="56"/>
      <c r="Z115" s="57"/>
      <c r="AC115" s="37" t="e">
        <f>VLOOKUP($B115,食材マスタ!$A:$R,4,FALSE)</f>
        <v>#N/A</v>
      </c>
      <c r="AD115" s="37" t="e">
        <f>VLOOKUP($B115,食材マスタ!$A:$R,5,FALSE)</f>
        <v>#N/A</v>
      </c>
      <c r="AE115" s="37" t="e">
        <f>VLOOKUP($B115,食材マスタ!$A:$R,12,FALSE)</f>
        <v>#N/A</v>
      </c>
      <c r="AF115" s="37" t="e">
        <f>VLOOKUP($B115,食材マスタ!$A:$R,11,FALSE)</f>
        <v>#N/A</v>
      </c>
      <c r="AG115" s="37" t="e">
        <f>VLOOKUP($B115,食材マスタ!$A:$R,13,FALSE)</f>
        <v>#N/A</v>
      </c>
      <c r="AH115" s="37" t="e">
        <f>VLOOKUP($B115,食材マスタ!$A:$R,14,FALSE)</f>
        <v>#N/A</v>
      </c>
      <c r="AI115" s="37" t="e">
        <f>VLOOKUP($B115,食材マスタ!$A:$R,15,FALSE)</f>
        <v>#N/A</v>
      </c>
      <c r="AJ115" s="37" t="e">
        <f>VLOOKUP($B115,食材マスタ!$A:$R,16,FALSE)</f>
        <v>#N/A</v>
      </c>
      <c r="AK115" s="37" t="e">
        <f>VLOOKUP($B115,食材マスタ!$A:$R,17,FALSE)</f>
        <v>#N/A</v>
      </c>
      <c r="AL115" s="37" t="e">
        <f>VLOOKUP($B115,食材マスタ!$A:$R,18,FALSE)</f>
        <v>#N/A</v>
      </c>
    </row>
    <row r="116" spans="1:38" ht="14.25" customHeight="1" x14ac:dyDescent="0.3">
      <c r="A116" s="38"/>
      <c r="B116" s="39"/>
      <c r="C116" s="40"/>
      <c r="D116" s="41" t="str">
        <f t="shared" si="51"/>
        <v/>
      </c>
      <c r="E116" s="42" t="e">
        <f t="shared" si="52"/>
        <v>#N/A</v>
      </c>
      <c r="F116" s="43" t="str">
        <f t="shared" si="53"/>
        <v/>
      </c>
      <c r="G116" s="29" t="str">
        <f t="shared" si="54"/>
        <v/>
      </c>
      <c r="H116" s="44" t="str">
        <f t="shared" si="55"/>
        <v/>
      </c>
      <c r="I116" s="45" t="str">
        <f t="shared" si="56"/>
        <v/>
      </c>
      <c r="J116" s="46"/>
      <c r="K116" s="37" t="str">
        <f t="shared" si="72"/>
        <v/>
      </c>
      <c r="L116" s="42" t="e">
        <f t="shared" si="58"/>
        <v>#N/A</v>
      </c>
      <c r="M116" s="47" t="str">
        <f t="shared" si="59"/>
        <v/>
      </c>
      <c r="N116" s="42" t="str">
        <f t="shared" si="60"/>
        <v/>
      </c>
      <c r="O116" s="43" t="str">
        <f t="shared" si="61"/>
        <v/>
      </c>
      <c r="P116" s="45" t="str">
        <f t="shared" si="62"/>
        <v/>
      </c>
      <c r="Q116" s="43" t="str">
        <f t="shared" si="63"/>
        <v/>
      </c>
      <c r="R116" s="45" t="str">
        <f t="shared" si="64"/>
        <v/>
      </c>
      <c r="S116" s="43" t="str">
        <f t="shared" si="65"/>
        <v/>
      </c>
      <c r="T116" s="45" t="str">
        <f t="shared" si="66"/>
        <v/>
      </c>
      <c r="U116" s="43" t="str">
        <f t="shared" si="67"/>
        <v/>
      </c>
      <c r="V116" s="45" t="str">
        <f t="shared" si="68"/>
        <v/>
      </c>
      <c r="W116" s="43" t="str">
        <f t="shared" si="69"/>
        <v/>
      </c>
      <c r="X116" s="42" t="str">
        <f t="shared" si="70"/>
        <v/>
      </c>
      <c r="Y116" s="56"/>
      <c r="Z116" s="57"/>
      <c r="AC116" s="37" t="e">
        <f>VLOOKUP($B116,食材マスタ!$A:$R,4,FALSE)</f>
        <v>#N/A</v>
      </c>
      <c r="AD116" s="37" t="e">
        <f>VLOOKUP($B116,食材マスタ!$A:$R,5,FALSE)</f>
        <v>#N/A</v>
      </c>
      <c r="AE116" s="37" t="e">
        <f>VLOOKUP($B116,食材マスタ!$A:$R,12,FALSE)</f>
        <v>#N/A</v>
      </c>
      <c r="AF116" s="37" t="e">
        <f>VLOOKUP($B116,食材マスタ!$A:$R,11,FALSE)</f>
        <v>#N/A</v>
      </c>
      <c r="AG116" s="37" t="e">
        <f>VLOOKUP($B116,食材マスタ!$A:$R,13,FALSE)</f>
        <v>#N/A</v>
      </c>
      <c r="AH116" s="37" t="e">
        <f>VLOOKUP($B116,食材マスタ!$A:$R,14,FALSE)</f>
        <v>#N/A</v>
      </c>
      <c r="AI116" s="37" t="e">
        <f>VLOOKUP($B116,食材マスタ!$A:$R,15,FALSE)</f>
        <v>#N/A</v>
      </c>
      <c r="AJ116" s="37" t="e">
        <f>VLOOKUP($B116,食材マスタ!$A:$R,16,FALSE)</f>
        <v>#N/A</v>
      </c>
      <c r="AK116" s="37" t="e">
        <f>VLOOKUP($B116,食材マスタ!$A:$R,17,FALSE)</f>
        <v>#N/A</v>
      </c>
      <c r="AL116" s="37" t="e">
        <f>VLOOKUP($B116,食材マスタ!$A:$R,18,FALSE)</f>
        <v>#N/A</v>
      </c>
    </row>
    <row r="117" spans="1:38" ht="14.25" customHeight="1" x14ac:dyDescent="0.3">
      <c r="A117" s="38"/>
      <c r="B117" s="39"/>
      <c r="C117" s="40"/>
      <c r="D117" s="41" t="str">
        <f t="shared" si="51"/>
        <v/>
      </c>
      <c r="E117" s="42" t="e">
        <f t="shared" si="52"/>
        <v>#N/A</v>
      </c>
      <c r="F117" s="43" t="str">
        <f t="shared" si="53"/>
        <v/>
      </c>
      <c r="G117" s="29" t="str">
        <f t="shared" si="54"/>
        <v/>
      </c>
      <c r="H117" s="44" t="str">
        <f t="shared" si="55"/>
        <v/>
      </c>
      <c r="I117" s="45" t="str">
        <f t="shared" si="56"/>
        <v/>
      </c>
      <c r="J117" s="46"/>
      <c r="K117" s="37" t="str">
        <f t="shared" si="72"/>
        <v/>
      </c>
      <c r="L117" s="42" t="e">
        <f t="shared" si="58"/>
        <v>#N/A</v>
      </c>
      <c r="M117" s="47" t="str">
        <f t="shared" si="59"/>
        <v/>
      </c>
      <c r="N117" s="42" t="str">
        <f t="shared" si="60"/>
        <v/>
      </c>
      <c r="O117" s="43" t="str">
        <f t="shared" si="61"/>
        <v/>
      </c>
      <c r="P117" s="45" t="str">
        <f t="shared" si="62"/>
        <v/>
      </c>
      <c r="Q117" s="43" t="str">
        <f t="shared" si="63"/>
        <v/>
      </c>
      <c r="R117" s="45" t="str">
        <f t="shared" si="64"/>
        <v/>
      </c>
      <c r="S117" s="43" t="str">
        <f t="shared" si="65"/>
        <v/>
      </c>
      <c r="T117" s="45" t="str">
        <f t="shared" si="66"/>
        <v/>
      </c>
      <c r="U117" s="43" t="str">
        <f t="shared" si="67"/>
        <v/>
      </c>
      <c r="V117" s="45" t="str">
        <f t="shared" si="68"/>
        <v/>
      </c>
      <c r="W117" s="43" t="str">
        <f t="shared" si="69"/>
        <v/>
      </c>
      <c r="X117" s="42" t="str">
        <f t="shared" si="70"/>
        <v/>
      </c>
      <c r="Y117" s="56"/>
      <c r="Z117" s="57"/>
      <c r="AC117" s="37" t="e">
        <f>VLOOKUP($B117,食材マスタ!$A:$R,4,FALSE)</f>
        <v>#N/A</v>
      </c>
      <c r="AD117" s="37" t="e">
        <f>VLOOKUP($B117,食材マスタ!$A:$R,5,FALSE)</f>
        <v>#N/A</v>
      </c>
      <c r="AE117" s="37" t="e">
        <f>VLOOKUP($B117,食材マスタ!$A:$R,12,FALSE)</f>
        <v>#N/A</v>
      </c>
      <c r="AF117" s="37" t="e">
        <f>VLOOKUP($B117,食材マスタ!$A:$R,11,FALSE)</f>
        <v>#N/A</v>
      </c>
      <c r="AG117" s="37" t="e">
        <f>VLOOKUP($B117,食材マスタ!$A:$R,13,FALSE)</f>
        <v>#N/A</v>
      </c>
      <c r="AH117" s="37" t="e">
        <f>VLOOKUP($B117,食材マスタ!$A:$R,14,FALSE)</f>
        <v>#N/A</v>
      </c>
      <c r="AI117" s="37" t="e">
        <f>VLOOKUP($B117,食材マスタ!$A:$R,15,FALSE)</f>
        <v>#N/A</v>
      </c>
      <c r="AJ117" s="37" t="e">
        <f>VLOOKUP($B117,食材マスタ!$A:$R,16,FALSE)</f>
        <v>#N/A</v>
      </c>
      <c r="AK117" s="37" t="e">
        <f>VLOOKUP($B117,食材マスタ!$A:$R,17,FALSE)</f>
        <v>#N/A</v>
      </c>
      <c r="AL117" s="37" t="e">
        <f>VLOOKUP($B117,食材マスタ!$A:$R,18,FALSE)</f>
        <v>#N/A</v>
      </c>
    </row>
    <row r="118" spans="1:38" ht="14.25" customHeight="1" thickBot="1" x14ac:dyDescent="0.35">
      <c r="A118" s="38"/>
      <c r="B118" s="39"/>
      <c r="C118" s="40"/>
      <c r="D118" s="41" t="str">
        <f t="shared" si="51"/>
        <v/>
      </c>
      <c r="E118" s="42" t="e">
        <f t="shared" si="52"/>
        <v>#N/A</v>
      </c>
      <c r="F118" s="43" t="str">
        <f t="shared" si="53"/>
        <v/>
      </c>
      <c r="G118" s="29" t="str">
        <f t="shared" si="54"/>
        <v/>
      </c>
      <c r="H118" s="44" t="str">
        <f t="shared" si="55"/>
        <v/>
      </c>
      <c r="I118" s="45" t="str">
        <f t="shared" si="56"/>
        <v/>
      </c>
      <c r="J118" s="46"/>
      <c r="K118" s="37" t="str">
        <f>IF(B118="","",L118)</f>
        <v/>
      </c>
      <c r="L118" s="42" t="e">
        <f t="shared" si="58"/>
        <v>#N/A</v>
      </c>
      <c r="M118" s="47" t="str">
        <f t="shared" si="59"/>
        <v/>
      </c>
      <c r="N118" s="42" t="str">
        <f t="shared" si="60"/>
        <v/>
      </c>
      <c r="O118" s="43" t="str">
        <f t="shared" si="61"/>
        <v/>
      </c>
      <c r="P118" s="45" t="str">
        <f t="shared" si="62"/>
        <v/>
      </c>
      <c r="Q118" s="43" t="str">
        <f t="shared" si="63"/>
        <v/>
      </c>
      <c r="R118" s="45" t="str">
        <f t="shared" si="64"/>
        <v/>
      </c>
      <c r="S118" s="43" t="str">
        <f t="shared" si="65"/>
        <v/>
      </c>
      <c r="T118" s="45" t="str">
        <f t="shared" si="66"/>
        <v/>
      </c>
      <c r="U118" s="43" t="str">
        <f t="shared" si="67"/>
        <v/>
      </c>
      <c r="V118" s="45" t="str">
        <f t="shared" si="68"/>
        <v/>
      </c>
      <c r="W118" s="43" t="str">
        <f t="shared" si="69"/>
        <v/>
      </c>
      <c r="X118" s="42" t="str">
        <f t="shared" si="70"/>
        <v/>
      </c>
      <c r="Y118" s="88"/>
      <c r="Z118" s="89"/>
      <c r="AC118" s="37" t="e">
        <f>VLOOKUP($B118,食材マスタ!$A:$R,4,FALSE)</f>
        <v>#N/A</v>
      </c>
      <c r="AD118" s="37" t="e">
        <f>VLOOKUP($B118,食材マスタ!$A:$R,5,FALSE)</f>
        <v>#N/A</v>
      </c>
      <c r="AE118" s="37" t="e">
        <f>VLOOKUP($B118,食材マスタ!$A:$R,12,FALSE)</f>
        <v>#N/A</v>
      </c>
      <c r="AF118" s="37" t="e">
        <f>VLOOKUP($B118,食材マスタ!$A:$R,11,FALSE)</f>
        <v>#N/A</v>
      </c>
      <c r="AG118" s="37" t="e">
        <f>VLOOKUP($B118,食材マスタ!$A:$R,13,FALSE)</f>
        <v>#N/A</v>
      </c>
      <c r="AH118" s="37" t="e">
        <f>VLOOKUP($B118,食材マスタ!$A:$R,14,FALSE)</f>
        <v>#N/A</v>
      </c>
      <c r="AI118" s="37" t="e">
        <f>VLOOKUP($B118,食材マスタ!$A:$R,15,FALSE)</f>
        <v>#N/A</v>
      </c>
      <c r="AJ118" s="37" t="e">
        <f>VLOOKUP($B118,食材マスタ!$A:$R,16,FALSE)</f>
        <v>#N/A</v>
      </c>
      <c r="AK118" s="37" t="e">
        <f>VLOOKUP($B118,食材マスタ!$A:$R,17,FALSE)</f>
        <v>#N/A</v>
      </c>
      <c r="AL118" s="37" t="e">
        <f>VLOOKUP($B118,食材マスタ!$A:$R,18,FALSE)</f>
        <v>#N/A</v>
      </c>
    </row>
    <row r="119" spans="1:38" s="151" customFormat="1" ht="14.25" customHeight="1" thickBot="1" x14ac:dyDescent="0.35">
      <c r="A119" s="143" t="s">
        <v>13</v>
      </c>
      <c r="B119" s="144"/>
      <c r="C119" s="145"/>
      <c r="D119" s="146"/>
      <c r="E119" s="146"/>
      <c r="F119" s="146"/>
      <c r="G119" s="146"/>
      <c r="H119" s="147">
        <f>SUM(H8:H118)</f>
        <v>0</v>
      </c>
      <c r="I119" s="148"/>
      <c r="J119" s="148"/>
      <c r="K119" s="148"/>
      <c r="L119" s="148"/>
      <c r="M119" s="149">
        <f>SUM(M8:M118)</f>
        <v>0</v>
      </c>
      <c r="N119" s="148">
        <f t="shared" ref="N119:X119" si="73">SUM(N8:N118)</f>
        <v>0</v>
      </c>
      <c r="O119" s="148">
        <f t="shared" si="73"/>
        <v>0</v>
      </c>
      <c r="P119" s="148">
        <f t="shared" si="73"/>
        <v>0</v>
      </c>
      <c r="Q119" s="148">
        <f t="shared" si="73"/>
        <v>0</v>
      </c>
      <c r="R119" s="148">
        <f t="shared" si="73"/>
        <v>0</v>
      </c>
      <c r="S119" s="148">
        <f t="shared" si="73"/>
        <v>0</v>
      </c>
      <c r="T119" s="148">
        <f t="shared" si="73"/>
        <v>0</v>
      </c>
      <c r="U119" s="148">
        <f t="shared" si="73"/>
        <v>0</v>
      </c>
      <c r="V119" s="148">
        <f t="shared" si="73"/>
        <v>0</v>
      </c>
      <c r="W119" s="148">
        <f t="shared" si="73"/>
        <v>0</v>
      </c>
      <c r="X119" s="148">
        <f t="shared" si="73"/>
        <v>0</v>
      </c>
      <c r="Y119" s="148"/>
      <c r="Z119" s="150"/>
      <c r="AC119" s="37" t="e">
        <f>VLOOKUP($B119,食材マスタ!$A:$R,4,FALSE)</f>
        <v>#N/A</v>
      </c>
      <c r="AD119" s="37" t="e">
        <f>VLOOKUP($B119,食材マスタ!$A:$R,5,FALSE)</f>
        <v>#N/A</v>
      </c>
      <c r="AE119" s="37" t="e">
        <f>VLOOKUP($B119,食材マスタ!$A:$R,12,FALSE)</f>
        <v>#N/A</v>
      </c>
      <c r="AF119" s="37" t="e">
        <f>VLOOKUP($B119,食材マスタ!$A:$R,11,FALSE)</f>
        <v>#N/A</v>
      </c>
      <c r="AG119" s="37" t="e">
        <f>VLOOKUP($B119,食材マスタ!$A:$R,13,FALSE)</f>
        <v>#N/A</v>
      </c>
      <c r="AH119" s="37" t="e">
        <f>VLOOKUP($B119,食材マスタ!$A:$R,14,FALSE)</f>
        <v>#N/A</v>
      </c>
      <c r="AI119" s="37" t="e">
        <f>VLOOKUP($B119,食材マスタ!$A:$R,15,FALSE)</f>
        <v>#N/A</v>
      </c>
      <c r="AJ119" s="37" t="e">
        <f>VLOOKUP($B119,食材マスタ!$A:$R,16,FALSE)</f>
        <v>#N/A</v>
      </c>
      <c r="AK119" s="37" t="e">
        <f>VLOOKUP($B119,食材マスタ!$A:$R,17,FALSE)</f>
        <v>#N/A</v>
      </c>
      <c r="AL119" s="37" t="e">
        <f>VLOOKUP($B119,食材マスタ!$A:$R,18,FALSE)</f>
        <v>#N/A</v>
      </c>
    </row>
    <row r="120" spans="1:38" x14ac:dyDescent="0.3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x14ac:dyDescent="0.3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x14ac:dyDescent="0.3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x14ac:dyDescent="0.3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x14ac:dyDescent="0.3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x14ac:dyDescent="0.3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x14ac:dyDescent="0.3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x14ac:dyDescent="0.3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x14ac:dyDescent="0.3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3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3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3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3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3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3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3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3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3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3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3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3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3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3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3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3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3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3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3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3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3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3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3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3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3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3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3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3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3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3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3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3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3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3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3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3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3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3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3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3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3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3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3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3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3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3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3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3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3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3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3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3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3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3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3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3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3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3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3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3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3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3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3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3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3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3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3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3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3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3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3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3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3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3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3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3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3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3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3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3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3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3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3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3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3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3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3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3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3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3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3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3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3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3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3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3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3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3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3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3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3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3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3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3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3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3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3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3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3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3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3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3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3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3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3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3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3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3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3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3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3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3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3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3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3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3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3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3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3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3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3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3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3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3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3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3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3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3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3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3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3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3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3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3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3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3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3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3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3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3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3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3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3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3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3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3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3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3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3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3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3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3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3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3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3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3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3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3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3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3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3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3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3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3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3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3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3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3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3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3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3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3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3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3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3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3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3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3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3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3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3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3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3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3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3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3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3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3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3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3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3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3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3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3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3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3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3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3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3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3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3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3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3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3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3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3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3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3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3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3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3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3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3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3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3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3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3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3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3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3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3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3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3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3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3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3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3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3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3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3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3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3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3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3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3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3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3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3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3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3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3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3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3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3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3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3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3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3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3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3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3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3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3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3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3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3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3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3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3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3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3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3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3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3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3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3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3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3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3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3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3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3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3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3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3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3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3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3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3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3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3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3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3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3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3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3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3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3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3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3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3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3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3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3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3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3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3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3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3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3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3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3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3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3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3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3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3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3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3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3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3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3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3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3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3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3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3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3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3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3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3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3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3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3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3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3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3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3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3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3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3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3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3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3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3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3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3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3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3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3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3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3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3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3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3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3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3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3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3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3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3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3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3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3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3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3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3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3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3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3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3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3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3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3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3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3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3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3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3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3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3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3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3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3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3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3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3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3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3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3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3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3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3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3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3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3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3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3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3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3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3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3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3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3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3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3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3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3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3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3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3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3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3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3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3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3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3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3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3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3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3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3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3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3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3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3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3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3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3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3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3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3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3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3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3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3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3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3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3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3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3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3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3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3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3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3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3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3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3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3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3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3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3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3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3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3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3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3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3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3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3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3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3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3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3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3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3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3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3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3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3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3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3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3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3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3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3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3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3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3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3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3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3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3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3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3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3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3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3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3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3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3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3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3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3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3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3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3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3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3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3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3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3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3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3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3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3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3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3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3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3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3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3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3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3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3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3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3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3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3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3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3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3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3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3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3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3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3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3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3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3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3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3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3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3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3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3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3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3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3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3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3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3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3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3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3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3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3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3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3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3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3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3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3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3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3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3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3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3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3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3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3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3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3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3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3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3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3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3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3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3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3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3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3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3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3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3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3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3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3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3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3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3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3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3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3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3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3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3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3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3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3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3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3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3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3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3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3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3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3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3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3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3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3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3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3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3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3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3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3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3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3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3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3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3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3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3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3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3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3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3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3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3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3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3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3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3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3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3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3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3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3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3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3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3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3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3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3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3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3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3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3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3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3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3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3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3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3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3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3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3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3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3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3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3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3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3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3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3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3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3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3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3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3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3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3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3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3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3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3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3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3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3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3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3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3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3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3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3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3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3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3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3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3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3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3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3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3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3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3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3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3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3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3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3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3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3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3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3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3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3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3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3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3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3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3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3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3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3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3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3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3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3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3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3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3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3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3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3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3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3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3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3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3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3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3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3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3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3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3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3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3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3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3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3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3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3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3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3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3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3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3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3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3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3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3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3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3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3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3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3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3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3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3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3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3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3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3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3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3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3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3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3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3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3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3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3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3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3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3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3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3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3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3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3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3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3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3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3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3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3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3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3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3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3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3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3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3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3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3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3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3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3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3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3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3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3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3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3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3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3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3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3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3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3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3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3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3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3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3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3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3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3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3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3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3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3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3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3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3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3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3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3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3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3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3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3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3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3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3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3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3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3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3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3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3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3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3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3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3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3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3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3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3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3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3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3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3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3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3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3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3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3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3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3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3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3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3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3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3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3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3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3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3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3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3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3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3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3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3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3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3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3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3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3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3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3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3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3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3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3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3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3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3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3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3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3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3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3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3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3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3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3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3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3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3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3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3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3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3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3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3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3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3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3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3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3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3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3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3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3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3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3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3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3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3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3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3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3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3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3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3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3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3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3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3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3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3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3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3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3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3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3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3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3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3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3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3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3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3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3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3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3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3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3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3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3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3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3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3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3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3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3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3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3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3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3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3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3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3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3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3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3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3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3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3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3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3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3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3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3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3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3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3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3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3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3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3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3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3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3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3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3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3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3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3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3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3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3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3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3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3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3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3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3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3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3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3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3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3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3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3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3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3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3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3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3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3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3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3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3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3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3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3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3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3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3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3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3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3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3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3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3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3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3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3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3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3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3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3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3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3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3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3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3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3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3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3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3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3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3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3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3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3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3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3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3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3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3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3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3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3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3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3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3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3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3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3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3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3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3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3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3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3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3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3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3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3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3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3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3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3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3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3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3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3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3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3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3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3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3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3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3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3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3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3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3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3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3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3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3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3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3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3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3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3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3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3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3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3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3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3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3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3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3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3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3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3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3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3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3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3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3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3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3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3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3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3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3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3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3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3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3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3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3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3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3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3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3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3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3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3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3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3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3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3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3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3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3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3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3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3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3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3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3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3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3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3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3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3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3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3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3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3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3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3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3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3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3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3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3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3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3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3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3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3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3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3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3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3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3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3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3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3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3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3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3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3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3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3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3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3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3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3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3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3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3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3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3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3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3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3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3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3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3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3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3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3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3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3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3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3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3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3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3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3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3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3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3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3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3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3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3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3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3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3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3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3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3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3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3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3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3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3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3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3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3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3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3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3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3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3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3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3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3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3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3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3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3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3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3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3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3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3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3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3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3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3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3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3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3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3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3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3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3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3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3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3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3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3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3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3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3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3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3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3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3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3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3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3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3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3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3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3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3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3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3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3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3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3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3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3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3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3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3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3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3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3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3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3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3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3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3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3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3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3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3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3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3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3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3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3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3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3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3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3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3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3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3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3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3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3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3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3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3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3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3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3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3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3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3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3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3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3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3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3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3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3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3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3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3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3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3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3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3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3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3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3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3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3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3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3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3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3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3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3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3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3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3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3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3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3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3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3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3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3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3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3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3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3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3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3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3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3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3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3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3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3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3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3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3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3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3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3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3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3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3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3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3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3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3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3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3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3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3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3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3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3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3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3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3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3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3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3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3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3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3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3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3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3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3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3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3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3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3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3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3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3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3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3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3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3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3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3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3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3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3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3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3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3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3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3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3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3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3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3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3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3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3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3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3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3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3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3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3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3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3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3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3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3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3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3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3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3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3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3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3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3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3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3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3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3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3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3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3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3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3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3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3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3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3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3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3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3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3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3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3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3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3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3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3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3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3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3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3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3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3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3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3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3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3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3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3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3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3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3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3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3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3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3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3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3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3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3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3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3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3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3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3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3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3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3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3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3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3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3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3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3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3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3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3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3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3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3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3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3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3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3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3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3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3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3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3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3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3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3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3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3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3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3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3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3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3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3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3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3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3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3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3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3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3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3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3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3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3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3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3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3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3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3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3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3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3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3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3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3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3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3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3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3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3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3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3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3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3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3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3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3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3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3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3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3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3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3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3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3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3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3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3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3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3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3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3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3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3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3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3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3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3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3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3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3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3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3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3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3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3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3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3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3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3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3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3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3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3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3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3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3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3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3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3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3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3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3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3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3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3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3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3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3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3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3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3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3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3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3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3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3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3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3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3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3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3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3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3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3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3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3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3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3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3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3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3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3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3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3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3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3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3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3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3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3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3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3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3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3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3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3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3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3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3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3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3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3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3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3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3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3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3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3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3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3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3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3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3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3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3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3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3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3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3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3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3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3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3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3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3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3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3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3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3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3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3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3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3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3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  <row r="1825" spans="29:38" x14ac:dyDescent="0.3"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</row>
    <row r="1826" spans="29:38" x14ac:dyDescent="0.3"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</row>
    <row r="1827" spans="29:38" x14ac:dyDescent="0.3"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</row>
    <row r="1828" spans="29:38" x14ac:dyDescent="0.3"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</row>
    <row r="1829" spans="29:38" x14ac:dyDescent="0.3"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</row>
    <row r="1830" spans="29:38" x14ac:dyDescent="0.3"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</row>
    <row r="1831" spans="29:38" x14ac:dyDescent="0.3"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</row>
    <row r="1832" spans="29:38" x14ac:dyDescent="0.3"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</row>
    <row r="1833" spans="29:38" x14ac:dyDescent="0.3"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</row>
    <row r="1834" spans="29:38" x14ac:dyDescent="0.3"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</row>
    <row r="1835" spans="29:38" x14ac:dyDescent="0.3"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</row>
    <row r="1836" spans="29:38" x14ac:dyDescent="0.3"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</row>
    <row r="1837" spans="29:38" x14ac:dyDescent="0.3"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</row>
    <row r="1838" spans="29:38" x14ac:dyDescent="0.3"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</row>
    <row r="1839" spans="29:38" x14ac:dyDescent="0.3"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</row>
    <row r="1840" spans="29:38" x14ac:dyDescent="0.3"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</row>
    <row r="1841" spans="29:38" x14ac:dyDescent="0.3"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</row>
    <row r="1842" spans="29:38" x14ac:dyDescent="0.3"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</row>
    <row r="1843" spans="29:38" x14ac:dyDescent="0.3"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</row>
    <row r="1844" spans="29:38" x14ac:dyDescent="0.3"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</row>
    <row r="1845" spans="29:38" x14ac:dyDescent="0.3"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</row>
    <row r="1846" spans="29:38" x14ac:dyDescent="0.3"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</row>
    <row r="1847" spans="29:38" x14ac:dyDescent="0.3"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</row>
    <row r="1848" spans="29:38" x14ac:dyDescent="0.3"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</row>
    <row r="1849" spans="29:38" x14ac:dyDescent="0.3"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</row>
    <row r="1850" spans="29:38" x14ac:dyDescent="0.3"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</row>
    <row r="1851" spans="29:38" x14ac:dyDescent="0.3"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</row>
    <row r="1852" spans="29:38" x14ac:dyDescent="0.3"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</row>
    <row r="1853" spans="29:38" x14ac:dyDescent="0.3"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</row>
    <row r="1854" spans="29:38" x14ac:dyDescent="0.3"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</row>
    <row r="1855" spans="29:38" x14ac:dyDescent="0.3"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</row>
    <row r="1856" spans="29:38" x14ac:dyDescent="0.3"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</row>
    <row r="1857" spans="29:38" x14ac:dyDescent="0.3"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</row>
    <row r="1858" spans="29:38" x14ac:dyDescent="0.3"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</row>
    <row r="1859" spans="29:38" x14ac:dyDescent="0.3"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</row>
    <row r="1860" spans="29:38" x14ac:dyDescent="0.3"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</row>
    <row r="1861" spans="29:38" x14ac:dyDescent="0.3"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</row>
    <row r="1862" spans="29:38" x14ac:dyDescent="0.3"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</row>
    <row r="1863" spans="29:38" x14ac:dyDescent="0.3"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Header>&amp;LVel2</oddHeader>
    <oddFooter>&amp;L注１）　審査は、本書式で行いますので、必ずこの書式を使用してください。　　　　注２）　価格、栄養含有量は可食部数量で計算して下さい。
注３）　エネルギーは整数、その他項目は小数点以下第一位（第二位を四捨五入）で記載して下さい。
注４）　この献立表は、照会時に備えて、必ずコピーをして下さい。
&amp;Rpage &amp;P</oddFooter>
  </headerFooter>
  <rowBreaks count="2" manualBreakCount="2">
    <brk id="45" max="25" man="1"/>
    <brk id="83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L1863"/>
  <sheetViews>
    <sheetView topLeftCell="A55" zoomScale="85" zoomScaleNormal="85" zoomScaleSheetLayoutView="90" workbookViewId="0">
      <selection activeCell="A120" sqref="A120:XFD121"/>
    </sheetView>
  </sheetViews>
  <sheetFormatPr defaultColWidth="9" defaultRowHeight="15" x14ac:dyDescent="0.3"/>
  <cols>
    <col min="1" max="1" width="18.6640625" style="1" customWidth="1"/>
    <col min="2" max="2" width="8.33203125" style="2" customWidth="1"/>
    <col min="3" max="3" width="9" style="3"/>
    <col min="4" max="4" width="17.88671875" style="4" customWidth="1"/>
    <col min="5" max="5" width="9.6640625" style="1" hidden="1" customWidth="1"/>
    <col min="6" max="6" width="8.44140625" style="1" customWidth="1"/>
    <col min="7" max="7" width="14.109375" style="1" hidden="1" customWidth="1"/>
    <col min="8" max="8" width="7.33203125" style="1" customWidth="1"/>
    <col min="9" max="9" width="38.77734375" style="1" hidden="1" customWidth="1"/>
    <col min="10" max="10" width="8.109375" style="1" customWidth="1"/>
    <col min="11" max="11" width="7" style="5" customWidth="1"/>
    <col min="12" max="12" width="5.88671875" style="1" hidden="1" customWidth="1"/>
    <col min="13" max="13" width="9.109375" style="1" customWidth="1"/>
    <col min="14" max="14" width="9.21875" style="1" hidden="1" customWidth="1"/>
    <col min="15" max="15" width="9" style="1"/>
    <col min="16" max="16" width="16.21875" style="1" hidden="1" customWidth="1"/>
    <col min="17" max="17" width="8.33203125" style="1" customWidth="1"/>
    <col min="18" max="18" width="5.88671875" style="1" hidden="1" customWidth="1"/>
    <col min="19" max="19" width="8.33203125" style="1" customWidth="1"/>
    <col min="20" max="20" width="8" style="1" hidden="1" customWidth="1"/>
    <col min="21" max="21" width="9.77734375" style="1" customWidth="1"/>
    <col min="22" max="22" width="5.109375" style="1" hidden="1" customWidth="1"/>
    <col min="23" max="23" width="9.6640625" style="1" bestFit="1" customWidth="1"/>
    <col min="24" max="24" width="5.88671875" style="1" hidden="1" customWidth="1"/>
    <col min="25" max="25" width="14.109375" style="1" customWidth="1"/>
    <col min="26" max="26" width="24.6640625" style="1" customWidth="1"/>
    <col min="27" max="27" width="1.33203125" style="1" customWidth="1"/>
    <col min="28" max="28" width="8.88671875" style="1" customWidth="1"/>
    <col min="29" max="38" width="8.88671875" style="1" hidden="1" customWidth="1"/>
    <col min="39" max="16384" width="9" style="1"/>
  </cols>
  <sheetData>
    <row r="1" spans="1:38" x14ac:dyDescent="0.3">
      <c r="Z1" s="6" t="s">
        <v>2296</v>
      </c>
    </row>
    <row r="2" spans="1:38" ht="18.600000000000001" x14ac:dyDescent="0.35">
      <c r="A2" s="90" t="s">
        <v>2315</v>
      </c>
      <c r="H2" s="7" t="s">
        <v>1789</v>
      </c>
      <c r="I2" s="8"/>
      <c r="AA2" s="9"/>
    </row>
    <row r="3" spans="1:38" ht="9" customHeight="1" x14ac:dyDescent="0.35">
      <c r="H3" s="7"/>
      <c r="I3" s="8"/>
      <c r="AA3" s="9"/>
    </row>
    <row r="4" spans="1:38" ht="9" customHeight="1" x14ac:dyDescent="0.3">
      <c r="Z4" s="10"/>
      <c r="AA4" s="9"/>
    </row>
    <row r="5" spans="1:38" ht="16.5" customHeight="1" thickBot="1" x14ac:dyDescent="0.35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3">
      <c r="A6" s="253" t="s">
        <v>11</v>
      </c>
      <c r="B6" s="255" t="s">
        <v>419</v>
      </c>
      <c r="C6" s="257" t="s">
        <v>6</v>
      </c>
      <c r="D6" s="259" t="s">
        <v>12</v>
      </c>
      <c r="E6" s="259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51" t="s">
        <v>449</v>
      </c>
      <c r="AA6" s="18"/>
    </row>
    <row r="7" spans="1:38" ht="18.75" customHeight="1" thickBot="1" x14ac:dyDescent="0.35">
      <c r="A7" s="254"/>
      <c r="B7" s="256"/>
      <c r="C7" s="258"/>
      <c r="D7" s="260"/>
      <c r="E7" s="260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52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3">
      <c r="A8" s="23"/>
      <c r="B8" s="24"/>
      <c r="C8" s="25"/>
      <c r="D8" s="26" t="str">
        <f t="shared" ref="D8:D80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80" si="1">IF(B8="","",J8/((100-K8)/100))</f>
        <v/>
      </c>
      <c r="H8" s="30" t="str">
        <f>I8</f>
        <v/>
      </c>
      <c r="I8" s="31" t="str">
        <f t="shared" ref="I8:I80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80" si="3">IF(B8="","",ROUND((J8*AG8)/100,0))</f>
        <v/>
      </c>
      <c r="O8" s="28" t="str">
        <f>P8</f>
        <v/>
      </c>
      <c r="P8" s="31" t="str">
        <f t="shared" ref="P8:P80" si="4">IF(B8="","",ROUND((J8*AH8)/100,1))</f>
        <v/>
      </c>
      <c r="Q8" s="28" t="str">
        <f>R8</f>
        <v/>
      </c>
      <c r="R8" s="31" t="str">
        <f t="shared" ref="R8:R80" si="5">IF(B8="","",ROUND((J8*AI8)/100,1))</f>
        <v/>
      </c>
      <c r="S8" s="28" t="str">
        <f>T8</f>
        <v/>
      </c>
      <c r="T8" s="31" t="str">
        <f t="shared" ref="T8:T80" si="6">IF(B8="","",ROUND((J8*AJ8)/100,1))</f>
        <v/>
      </c>
      <c r="U8" s="28" t="str">
        <f>V8</f>
        <v/>
      </c>
      <c r="V8" s="31" t="str">
        <f t="shared" ref="V8:V80" si="7">IF(B8="","",ROUND((J8*AK8)/100,1))</f>
        <v/>
      </c>
      <c r="W8" s="28" t="str">
        <f>X8</f>
        <v/>
      </c>
      <c r="X8" s="27" t="str">
        <f t="shared" ref="X8:X80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3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80" si="9">G9</f>
        <v/>
      </c>
      <c r="G9" s="29" t="str">
        <f t="shared" si="1"/>
        <v/>
      </c>
      <c r="H9" s="44" t="str">
        <f t="shared" ref="H9:H80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80" si="11">AE9</f>
        <v>#N/A</v>
      </c>
      <c r="M9" s="47" t="str">
        <f t="shared" ref="M9:M80" si="12">N9</f>
        <v/>
      </c>
      <c r="N9" s="42" t="str">
        <f t="shared" si="3"/>
        <v/>
      </c>
      <c r="O9" s="43" t="str">
        <f t="shared" ref="O9:O80" si="13">P9</f>
        <v/>
      </c>
      <c r="P9" s="45" t="str">
        <f t="shared" si="4"/>
        <v/>
      </c>
      <c r="Q9" s="43" t="str">
        <f t="shared" ref="Q9:Q80" si="14">R9</f>
        <v/>
      </c>
      <c r="R9" s="45" t="str">
        <f t="shared" si="5"/>
        <v/>
      </c>
      <c r="S9" s="43" t="str">
        <f t="shared" ref="S9:S80" si="15">T9</f>
        <v/>
      </c>
      <c r="T9" s="45" t="str">
        <f t="shared" si="6"/>
        <v/>
      </c>
      <c r="U9" s="43" t="str">
        <f t="shared" ref="U9:U80" si="16">V9</f>
        <v/>
      </c>
      <c r="V9" s="45" t="str">
        <f t="shared" si="7"/>
        <v/>
      </c>
      <c r="W9" s="43" t="str">
        <f t="shared" ref="W9:W80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3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21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3">
      <c r="A11" s="38"/>
      <c r="B11" s="39"/>
      <c r="C11" s="40"/>
      <c r="D11" s="41" t="str">
        <f t="shared" si="0"/>
        <v/>
      </c>
      <c r="E11" s="42" t="e">
        <f t="shared" ref="E11:E23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3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3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>I13</f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3">
      <c r="A14" s="38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ref="H14:H26" si="20">I14</f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3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2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3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 t="shared" si="20"/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3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2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51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3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2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51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3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2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51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3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2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2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3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2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3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3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20"/>
        <v/>
      </c>
      <c r="I22" s="45" t="str">
        <f t="shared" si="2"/>
        <v/>
      </c>
      <c r="J22" s="46"/>
      <c r="K22" s="37" t="str">
        <f>IF(B22="","",L22)</f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3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3">
      <c r="A23" s="50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20"/>
        <v/>
      </c>
      <c r="I23" s="45" t="str">
        <f t="shared" si="2"/>
        <v/>
      </c>
      <c r="J23" s="46"/>
      <c r="K23" s="37" t="str">
        <f t="shared" ref="K23:K26" si="21">IF(B23="","",L23)</f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3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3">
      <c r="A24" s="50"/>
      <c r="B24" s="39"/>
      <c r="C24" s="40"/>
      <c r="D24" s="41" t="str">
        <f t="shared" si="0"/>
        <v/>
      </c>
      <c r="E24" s="42" t="e">
        <f>IF(AD24="","",AD24)</f>
        <v>#N/A</v>
      </c>
      <c r="F24" s="43" t="str">
        <f t="shared" si="9"/>
        <v/>
      </c>
      <c r="G24" s="29" t="str">
        <f t="shared" si="1"/>
        <v/>
      </c>
      <c r="H24" s="44" t="str">
        <f t="shared" si="20"/>
        <v/>
      </c>
      <c r="I24" s="45" t="str">
        <f t="shared" si="2"/>
        <v/>
      </c>
      <c r="J24" s="46"/>
      <c r="K24" s="37" t="str">
        <f t="shared" si="21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>V24</f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3">
      <c r="A25" s="38"/>
      <c r="B25" s="39"/>
      <c r="C25" s="40"/>
      <c r="D25" s="41" t="str">
        <f t="shared" si="0"/>
        <v/>
      </c>
      <c r="E25" s="42" t="e">
        <f>IF(AD25="","",AD25)</f>
        <v>#N/A</v>
      </c>
      <c r="F25" s="43" t="str">
        <f t="shared" si="9"/>
        <v/>
      </c>
      <c r="G25" s="29" t="str">
        <f t="shared" si="1"/>
        <v/>
      </c>
      <c r="H25" s="44" t="str">
        <f t="shared" si="20"/>
        <v/>
      </c>
      <c r="I25" s="45" t="str">
        <f t="shared" si="2"/>
        <v/>
      </c>
      <c r="J25" s="46"/>
      <c r="K25" s="37" t="str">
        <f t="shared" si="21"/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>P25</f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ref="U25:U26" si="22">V25</f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3">
      <c r="A26" s="38"/>
      <c r="B26" s="39"/>
      <c r="C26" s="40"/>
      <c r="D26" s="41" t="str">
        <f t="shared" si="0"/>
        <v/>
      </c>
      <c r="E26" s="42" t="e">
        <f>IF(AD26="","",AD26)</f>
        <v>#N/A</v>
      </c>
      <c r="F26" s="43" t="str">
        <f t="shared" si="9"/>
        <v/>
      </c>
      <c r="G26" s="29" t="str">
        <f t="shared" si="1"/>
        <v/>
      </c>
      <c r="H26" s="44" t="str">
        <f t="shared" si="20"/>
        <v/>
      </c>
      <c r="I26" s="45" t="str">
        <f t="shared" si="2"/>
        <v/>
      </c>
      <c r="J26" s="46"/>
      <c r="K26" s="37" t="str">
        <f t="shared" si="21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ref="O26" si="23">P26</f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22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3">
      <c r="A27" s="38"/>
      <c r="B27" s="39"/>
      <c r="C27" s="40"/>
      <c r="D27" s="41" t="str">
        <f t="shared" ref="D27:D46" si="24">IF(B27="","",E27)</f>
        <v/>
      </c>
      <c r="E27" s="42" t="e">
        <f>IF(AD27="","",AD27)</f>
        <v>#N/A</v>
      </c>
      <c r="F27" s="43" t="str">
        <f t="shared" ref="F27:F46" si="25">G27</f>
        <v/>
      </c>
      <c r="G27" s="29" t="str">
        <f t="shared" ref="G27:G46" si="26">IF(B27="","",J27/((100-K27)/100))</f>
        <v/>
      </c>
      <c r="H27" s="44" t="str">
        <f t="shared" ref="H27:H32" si="27">I27</f>
        <v/>
      </c>
      <c r="I27" s="45" t="str">
        <f t="shared" ref="I27:I46" si="28">IF(B27="","",ROUND(G27*AF27,1))</f>
        <v/>
      </c>
      <c r="J27" s="46"/>
      <c r="K27" s="37" t="str">
        <f t="shared" ref="K27:K41" si="29">IF(B27="","",L27)</f>
        <v/>
      </c>
      <c r="L27" s="42" t="e">
        <f t="shared" ref="L27:L46" si="30">AE27</f>
        <v>#N/A</v>
      </c>
      <c r="M27" s="47" t="str">
        <f t="shared" ref="M27:M46" si="31">N27</f>
        <v/>
      </c>
      <c r="N27" s="42" t="str">
        <f t="shared" ref="N27:N46" si="32">IF(B27="","",ROUND((J27*AG27)/100,0))</f>
        <v/>
      </c>
      <c r="O27" s="43" t="str">
        <f t="shared" ref="O27:O44" si="33">P27</f>
        <v/>
      </c>
      <c r="P27" s="45" t="str">
        <f t="shared" ref="P27:P46" si="34">IF(B27="","",ROUND((J27*AH27)/100,1))</f>
        <v/>
      </c>
      <c r="Q27" s="43" t="str">
        <f t="shared" ref="Q27:Q46" si="35">R27</f>
        <v/>
      </c>
      <c r="R27" s="45" t="str">
        <f t="shared" ref="R27:R46" si="36">IF(B27="","",ROUND((J27*AI27)/100,1))</f>
        <v/>
      </c>
      <c r="S27" s="43" t="str">
        <f t="shared" ref="S27:S46" si="37">T27</f>
        <v/>
      </c>
      <c r="T27" s="45" t="str">
        <f t="shared" ref="T27:T46" si="38">IF(B27="","",ROUND((J27*AJ27)/100,1))</f>
        <v/>
      </c>
      <c r="U27" s="43" t="str">
        <f t="shared" ref="U27:U43" si="39">V27</f>
        <v/>
      </c>
      <c r="V27" s="45" t="str">
        <f t="shared" ref="V27:V46" si="40">IF(B27="","",ROUND((J27*AK27)/100,1))</f>
        <v/>
      </c>
      <c r="W27" s="43" t="str">
        <f t="shared" ref="W27:W46" si="41">X27</f>
        <v/>
      </c>
      <c r="X27" s="42" t="str">
        <f t="shared" ref="X27:X46" si="42">IF(B27="","",ROUND((J27*AL27)/100,1))</f>
        <v/>
      </c>
      <c r="Y27" s="48"/>
      <c r="Z27" s="49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3">
      <c r="A28" s="38"/>
      <c r="B28" s="39"/>
      <c r="C28" s="40"/>
      <c r="D28" s="41" t="str">
        <f t="shared" si="24"/>
        <v/>
      </c>
      <c r="E28" s="42" t="e">
        <f t="shared" ref="E28:E43" si="43">IF(AD28="","",AD28)</f>
        <v>#N/A</v>
      </c>
      <c r="F28" s="43" t="str">
        <f t="shared" si="25"/>
        <v/>
      </c>
      <c r="G28" s="29" t="str">
        <f t="shared" si="26"/>
        <v/>
      </c>
      <c r="H28" s="44" t="str">
        <f t="shared" si="27"/>
        <v/>
      </c>
      <c r="I28" s="45" t="str">
        <f t="shared" si="28"/>
        <v/>
      </c>
      <c r="J28" s="46"/>
      <c r="K28" s="37" t="str">
        <f t="shared" si="29"/>
        <v/>
      </c>
      <c r="L28" s="42" t="e">
        <f t="shared" si="30"/>
        <v>#N/A</v>
      </c>
      <c r="M28" s="47" t="str">
        <f t="shared" si="31"/>
        <v/>
      </c>
      <c r="N28" s="42" t="str">
        <f t="shared" si="32"/>
        <v/>
      </c>
      <c r="O28" s="43" t="str">
        <f t="shared" si="33"/>
        <v/>
      </c>
      <c r="P28" s="45" t="str">
        <f t="shared" si="34"/>
        <v/>
      </c>
      <c r="Q28" s="43" t="str">
        <f t="shared" si="35"/>
        <v/>
      </c>
      <c r="R28" s="45" t="str">
        <f t="shared" si="36"/>
        <v/>
      </c>
      <c r="S28" s="43" t="str">
        <f t="shared" si="37"/>
        <v/>
      </c>
      <c r="T28" s="45" t="str">
        <f t="shared" si="38"/>
        <v/>
      </c>
      <c r="U28" s="43" t="str">
        <f t="shared" si="39"/>
        <v/>
      </c>
      <c r="V28" s="45" t="str">
        <f t="shared" si="40"/>
        <v/>
      </c>
      <c r="W28" s="43" t="str">
        <f t="shared" si="41"/>
        <v/>
      </c>
      <c r="X28" s="42" t="str">
        <f t="shared" si="42"/>
        <v/>
      </c>
      <c r="Y28" s="48"/>
      <c r="Z28" s="49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3">
      <c r="A29" s="38"/>
      <c r="B29" s="39"/>
      <c r="C29" s="40"/>
      <c r="D29" s="41" t="str">
        <f t="shared" si="24"/>
        <v/>
      </c>
      <c r="E29" s="42" t="e">
        <f t="shared" si="43"/>
        <v>#N/A</v>
      </c>
      <c r="F29" s="43" t="str">
        <f t="shared" si="25"/>
        <v/>
      </c>
      <c r="G29" s="29" t="str">
        <f t="shared" si="26"/>
        <v/>
      </c>
      <c r="H29" s="44" t="str">
        <f t="shared" si="27"/>
        <v/>
      </c>
      <c r="I29" s="45" t="str">
        <f t="shared" si="28"/>
        <v/>
      </c>
      <c r="J29" s="46"/>
      <c r="K29" s="37" t="str">
        <f t="shared" si="29"/>
        <v/>
      </c>
      <c r="L29" s="42" t="e">
        <f t="shared" si="30"/>
        <v>#N/A</v>
      </c>
      <c r="M29" s="47" t="str">
        <f t="shared" si="31"/>
        <v/>
      </c>
      <c r="N29" s="42" t="str">
        <f t="shared" si="32"/>
        <v/>
      </c>
      <c r="O29" s="43" t="str">
        <f t="shared" si="33"/>
        <v/>
      </c>
      <c r="P29" s="45" t="str">
        <f t="shared" si="34"/>
        <v/>
      </c>
      <c r="Q29" s="43" t="str">
        <f t="shared" si="35"/>
        <v/>
      </c>
      <c r="R29" s="45" t="str">
        <f t="shared" si="36"/>
        <v/>
      </c>
      <c r="S29" s="43" t="str">
        <f t="shared" si="37"/>
        <v/>
      </c>
      <c r="T29" s="45" t="str">
        <f t="shared" si="38"/>
        <v/>
      </c>
      <c r="U29" s="43" t="str">
        <f t="shared" si="39"/>
        <v/>
      </c>
      <c r="V29" s="45" t="str">
        <f t="shared" si="40"/>
        <v/>
      </c>
      <c r="W29" s="43" t="str">
        <f t="shared" si="41"/>
        <v/>
      </c>
      <c r="X29" s="42" t="str">
        <f t="shared" si="42"/>
        <v/>
      </c>
      <c r="Y29" s="48"/>
      <c r="Z29" s="49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3">
      <c r="A30" s="38"/>
      <c r="B30" s="39"/>
      <c r="C30" s="40"/>
      <c r="D30" s="41" t="str">
        <f t="shared" si="24"/>
        <v/>
      </c>
      <c r="E30" s="42" t="e">
        <f t="shared" si="43"/>
        <v>#N/A</v>
      </c>
      <c r="F30" s="43" t="str">
        <f t="shared" si="25"/>
        <v/>
      </c>
      <c r="G30" s="29" t="str">
        <f t="shared" si="26"/>
        <v/>
      </c>
      <c r="H30" s="44" t="str">
        <f t="shared" si="27"/>
        <v/>
      </c>
      <c r="I30" s="45" t="str">
        <f t="shared" si="28"/>
        <v/>
      </c>
      <c r="J30" s="46"/>
      <c r="K30" s="37" t="str">
        <f t="shared" si="29"/>
        <v/>
      </c>
      <c r="L30" s="42" t="e">
        <f t="shared" si="30"/>
        <v>#N/A</v>
      </c>
      <c r="M30" s="47" t="str">
        <f t="shared" si="31"/>
        <v/>
      </c>
      <c r="N30" s="42" t="str">
        <f t="shared" si="32"/>
        <v/>
      </c>
      <c r="O30" s="43" t="str">
        <f t="shared" si="33"/>
        <v/>
      </c>
      <c r="P30" s="45" t="str">
        <f t="shared" si="34"/>
        <v/>
      </c>
      <c r="Q30" s="43" t="str">
        <f t="shared" si="35"/>
        <v/>
      </c>
      <c r="R30" s="45" t="str">
        <f t="shared" si="36"/>
        <v/>
      </c>
      <c r="S30" s="43" t="str">
        <f t="shared" si="37"/>
        <v/>
      </c>
      <c r="T30" s="45" t="str">
        <f t="shared" si="38"/>
        <v/>
      </c>
      <c r="U30" s="43" t="str">
        <f t="shared" si="39"/>
        <v/>
      </c>
      <c r="V30" s="45" t="str">
        <f t="shared" si="40"/>
        <v/>
      </c>
      <c r="W30" s="43" t="str">
        <f t="shared" si="41"/>
        <v/>
      </c>
      <c r="X30" s="42" t="str">
        <f t="shared" si="42"/>
        <v/>
      </c>
      <c r="Y30" s="48"/>
      <c r="Z30" s="49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3">
      <c r="A31" s="50"/>
      <c r="B31" s="39"/>
      <c r="C31" s="40"/>
      <c r="D31" s="41" t="str">
        <f t="shared" si="24"/>
        <v/>
      </c>
      <c r="E31" s="42" t="e">
        <f t="shared" si="43"/>
        <v>#N/A</v>
      </c>
      <c r="F31" s="43" t="str">
        <f t="shared" si="25"/>
        <v/>
      </c>
      <c r="G31" s="29" t="str">
        <f t="shared" si="26"/>
        <v/>
      </c>
      <c r="H31" s="44" t="str">
        <f t="shared" si="27"/>
        <v/>
      </c>
      <c r="I31" s="45" t="str">
        <f t="shared" si="28"/>
        <v/>
      </c>
      <c r="J31" s="46"/>
      <c r="K31" s="37" t="str">
        <f t="shared" si="29"/>
        <v/>
      </c>
      <c r="L31" s="42" t="e">
        <f t="shared" si="30"/>
        <v>#N/A</v>
      </c>
      <c r="M31" s="47" t="str">
        <f t="shared" si="31"/>
        <v/>
      </c>
      <c r="N31" s="42" t="str">
        <f t="shared" si="32"/>
        <v/>
      </c>
      <c r="O31" s="43" t="str">
        <f t="shared" si="33"/>
        <v/>
      </c>
      <c r="P31" s="45" t="str">
        <f t="shared" si="34"/>
        <v/>
      </c>
      <c r="Q31" s="43" t="str">
        <f t="shared" si="35"/>
        <v/>
      </c>
      <c r="R31" s="45" t="str">
        <f t="shared" si="36"/>
        <v/>
      </c>
      <c r="S31" s="43" t="str">
        <f t="shared" si="37"/>
        <v/>
      </c>
      <c r="T31" s="45" t="str">
        <f t="shared" si="38"/>
        <v/>
      </c>
      <c r="U31" s="43" t="str">
        <f t="shared" si="39"/>
        <v/>
      </c>
      <c r="V31" s="45" t="str">
        <f t="shared" si="40"/>
        <v/>
      </c>
      <c r="W31" s="43" t="str">
        <f t="shared" si="41"/>
        <v/>
      </c>
      <c r="X31" s="42" t="str">
        <f t="shared" si="42"/>
        <v/>
      </c>
      <c r="Y31" s="48"/>
      <c r="Z31" s="49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3">
      <c r="A32" s="38"/>
      <c r="B32" s="39"/>
      <c r="C32" s="40"/>
      <c r="D32" s="41" t="str">
        <f t="shared" si="24"/>
        <v/>
      </c>
      <c r="E32" s="42" t="e">
        <f t="shared" si="43"/>
        <v>#N/A</v>
      </c>
      <c r="F32" s="43" t="str">
        <f t="shared" si="25"/>
        <v/>
      </c>
      <c r="G32" s="29" t="str">
        <f t="shared" si="26"/>
        <v/>
      </c>
      <c r="H32" s="44" t="str">
        <f t="shared" si="27"/>
        <v/>
      </c>
      <c r="I32" s="45" t="str">
        <f t="shared" si="28"/>
        <v/>
      </c>
      <c r="J32" s="46"/>
      <c r="K32" s="37" t="str">
        <f t="shared" si="29"/>
        <v/>
      </c>
      <c r="L32" s="42" t="e">
        <f t="shared" si="30"/>
        <v>#N/A</v>
      </c>
      <c r="M32" s="47" t="str">
        <f t="shared" si="31"/>
        <v/>
      </c>
      <c r="N32" s="42" t="str">
        <f t="shared" si="32"/>
        <v/>
      </c>
      <c r="O32" s="43" t="str">
        <f t="shared" si="33"/>
        <v/>
      </c>
      <c r="P32" s="45" t="str">
        <f t="shared" si="34"/>
        <v/>
      </c>
      <c r="Q32" s="43" t="str">
        <f t="shared" si="35"/>
        <v/>
      </c>
      <c r="R32" s="45" t="str">
        <f t="shared" si="36"/>
        <v/>
      </c>
      <c r="S32" s="43" t="str">
        <f t="shared" si="37"/>
        <v/>
      </c>
      <c r="T32" s="45" t="str">
        <f t="shared" si="38"/>
        <v/>
      </c>
      <c r="U32" s="43" t="str">
        <f t="shared" si="39"/>
        <v/>
      </c>
      <c r="V32" s="45" t="str">
        <f t="shared" si="40"/>
        <v/>
      </c>
      <c r="W32" s="43" t="str">
        <f t="shared" si="41"/>
        <v/>
      </c>
      <c r="X32" s="42" t="str">
        <f t="shared" si="42"/>
        <v/>
      </c>
      <c r="Y32" s="48"/>
      <c r="Z32" s="49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3">
      <c r="A33" s="38"/>
      <c r="B33" s="39"/>
      <c r="C33" s="40"/>
      <c r="D33" s="41" t="str">
        <f t="shared" si="24"/>
        <v/>
      </c>
      <c r="E33" s="42" t="e">
        <f t="shared" si="43"/>
        <v>#N/A</v>
      </c>
      <c r="F33" s="43" t="str">
        <f t="shared" si="25"/>
        <v/>
      </c>
      <c r="G33" s="29" t="str">
        <f t="shared" si="26"/>
        <v/>
      </c>
      <c r="H33" s="44" t="str">
        <f>I33</f>
        <v/>
      </c>
      <c r="I33" s="45" t="str">
        <f t="shared" si="28"/>
        <v/>
      </c>
      <c r="J33" s="46"/>
      <c r="K33" s="37" t="str">
        <f t="shared" si="29"/>
        <v/>
      </c>
      <c r="L33" s="42" t="e">
        <f t="shared" si="30"/>
        <v>#N/A</v>
      </c>
      <c r="M33" s="47" t="str">
        <f t="shared" si="31"/>
        <v/>
      </c>
      <c r="N33" s="42" t="str">
        <f t="shared" si="32"/>
        <v/>
      </c>
      <c r="O33" s="43" t="str">
        <f t="shared" si="33"/>
        <v/>
      </c>
      <c r="P33" s="45" t="str">
        <f t="shared" si="34"/>
        <v/>
      </c>
      <c r="Q33" s="43" t="str">
        <f t="shared" si="35"/>
        <v/>
      </c>
      <c r="R33" s="45" t="str">
        <f t="shared" si="36"/>
        <v/>
      </c>
      <c r="S33" s="43" t="str">
        <f t="shared" si="37"/>
        <v/>
      </c>
      <c r="T33" s="45" t="str">
        <f t="shared" si="38"/>
        <v/>
      </c>
      <c r="U33" s="43" t="str">
        <f t="shared" si="39"/>
        <v/>
      </c>
      <c r="V33" s="45" t="str">
        <f t="shared" si="40"/>
        <v/>
      </c>
      <c r="W33" s="43" t="str">
        <f t="shared" si="41"/>
        <v/>
      </c>
      <c r="X33" s="42" t="str">
        <f t="shared" si="42"/>
        <v/>
      </c>
      <c r="Y33" s="48"/>
      <c r="Z33" s="49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3">
      <c r="A34" s="38"/>
      <c r="B34" s="39"/>
      <c r="C34" s="40"/>
      <c r="D34" s="41" t="str">
        <f t="shared" si="24"/>
        <v/>
      </c>
      <c r="E34" s="42" t="e">
        <f t="shared" si="43"/>
        <v>#N/A</v>
      </c>
      <c r="F34" s="43" t="str">
        <f t="shared" si="25"/>
        <v/>
      </c>
      <c r="G34" s="29" t="str">
        <f t="shared" si="26"/>
        <v/>
      </c>
      <c r="H34" s="44" t="str">
        <f t="shared" ref="H34:H46" si="44">I34</f>
        <v/>
      </c>
      <c r="I34" s="45" t="str">
        <f t="shared" si="28"/>
        <v/>
      </c>
      <c r="J34" s="46"/>
      <c r="K34" s="37" t="str">
        <f t="shared" si="29"/>
        <v/>
      </c>
      <c r="L34" s="42" t="e">
        <f t="shared" si="30"/>
        <v>#N/A</v>
      </c>
      <c r="M34" s="47" t="str">
        <f t="shared" si="31"/>
        <v/>
      </c>
      <c r="N34" s="42" t="str">
        <f t="shared" si="32"/>
        <v/>
      </c>
      <c r="O34" s="43" t="str">
        <f t="shared" si="33"/>
        <v/>
      </c>
      <c r="P34" s="45" t="str">
        <f t="shared" si="34"/>
        <v/>
      </c>
      <c r="Q34" s="43" t="str">
        <f t="shared" si="35"/>
        <v/>
      </c>
      <c r="R34" s="45" t="str">
        <f t="shared" si="36"/>
        <v/>
      </c>
      <c r="S34" s="43" t="str">
        <f t="shared" si="37"/>
        <v/>
      </c>
      <c r="T34" s="45" t="str">
        <f t="shared" si="38"/>
        <v/>
      </c>
      <c r="U34" s="43" t="str">
        <f t="shared" si="39"/>
        <v/>
      </c>
      <c r="V34" s="45" t="str">
        <f t="shared" si="40"/>
        <v/>
      </c>
      <c r="W34" s="43" t="str">
        <f t="shared" si="41"/>
        <v/>
      </c>
      <c r="X34" s="42" t="str">
        <f t="shared" si="42"/>
        <v/>
      </c>
      <c r="Y34" s="48"/>
      <c r="Z34" s="49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3">
      <c r="A35" s="38"/>
      <c r="B35" s="39"/>
      <c r="C35" s="40"/>
      <c r="D35" s="41" t="str">
        <f t="shared" si="24"/>
        <v/>
      </c>
      <c r="E35" s="42" t="e">
        <f t="shared" si="43"/>
        <v>#N/A</v>
      </c>
      <c r="F35" s="43" t="str">
        <f t="shared" si="25"/>
        <v/>
      </c>
      <c r="G35" s="29" t="str">
        <f t="shared" si="26"/>
        <v/>
      </c>
      <c r="H35" s="44" t="str">
        <f t="shared" si="44"/>
        <v/>
      </c>
      <c r="I35" s="45" t="str">
        <f t="shared" si="28"/>
        <v/>
      </c>
      <c r="J35" s="46"/>
      <c r="K35" s="37" t="str">
        <f t="shared" si="29"/>
        <v/>
      </c>
      <c r="L35" s="42" t="e">
        <f t="shared" si="30"/>
        <v>#N/A</v>
      </c>
      <c r="M35" s="47" t="str">
        <f t="shared" si="31"/>
        <v/>
      </c>
      <c r="N35" s="42" t="str">
        <f t="shared" si="32"/>
        <v/>
      </c>
      <c r="O35" s="43" t="str">
        <f t="shared" si="33"/>
        <v/>
      </c>
      <c r="P35" s="45" t="str">
        <f t="shared" si="34"/>
        <v/>
      </c>
      <c r="Q35" s="43" t="str">
        <f t="shared" si="35"/>
        <v/>
      </c>
      <c r="R35" s="45" t="str">
        <f t="shared" si="36"/>
        <v/>
      </c>
      <c r="S35" s="43" t="str">
        <f t="shared" si="37"/>
        <v/>
      </c>
      <c r="T35" s="45" t="str">
        <f t="shared" si="38"/>
        <v/>
      </c>
      <c r="U35" s="43" t="str">
        <f t="shared" si="39"/>
        <v/>
      </c>
      <c r="V35" s="45" t="str">
        <f t="shared" si="40"/>
        <v/>
      </c>
      <c r="W35" s="43" t="str">
        <f t="shared" si="41"/>
        <v/>
      </c>
      <c r="X35" s="42" t="str">
        <f t="shared" si="42"/>
        <v/>
      </c>
      <c r="Y35" s="48"/>
      <c r="Z35" s="49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3">
      <c r="A36" s="38"/>
      <c r="B36" s="39"/>
      <c r="C36" s="40"/>
      <c r="D36" s="41" t="str">
        <f t="shared" si="24"/>
        <v/>
      </c>
      <c r="E36" s="42" t="e">
        <f t="shared" si="43"/>
        <v>#N/A</v>
      </c>
      <c r="F36" s="43" t="str">
        <f t="shared" si="25"/>
        <v/>
      </c>
      <c r="G36" s="29" t="str">
        <f t="shared" si="26"/>
        <v/>
      </c>
      <c r="H36" s="44" t="str">
        <f t="shared" si="44"/>
        <v/>
      </c>
      <c r="I36" s="45" t="str">
        <f t="shared" si="28"/>
        <v/>
      </c>
      <c r="J36" s="46"/>
      <c r="K36" s="37" t="str">
        <f t="shared" si="29"/>
        <v/>
      </c>
      <c r="L36" s="42" t="e">
        <f t="shared" si="30"/>
        <v>#N/A</v>
      </c>
      <c r="M36" s="47" t="str">
        <f t="shared" si="31"/>
        <v/>
      </c>
      <c r="N36" s="42" t="str">
        <f t="shared" si="32"/>
        <v/>
      </c>
      <c r="O36" s="43" t="str">
        <f t="shared" si="33"/>
        <v/>
      </c>
      <c r="P36" s="45" t="str">
        <f t="shared" si="34"/>
        <v/>
      </c>
      <c r="Q36" s="43" t="str">
        <f t="shared" si="35"/>
        <v/>
      </c>
      <c r="R36" s="45" t="str">
        <f t="shared" si="36"/>
        <v/>
      </c>
      <c r="S36" s="43" t="str">
        <f t="shared" si="37"/>
        <v/>
      </c>
      <c r="T36" s="45" t="str">
        <f t="shared" si="38"/>
        <v/>
      </c>
      <c r="U36" s="43" t="str">
        <f t="shared" si="39"/>
        <v/>
      </c>
      <c r="V36" s="45" t="str">
        <f t="shared" si="40"/>
        <v/>
      </c>
      <c r="W36" s="43" t="str">
        <f t="shared" si="41"/>
        <v/>
      </c>
      <c r="X36" s="42" t="str">
        <f t="shared" si="42"/>
        <v/>
      </c>
      <c r="Y36" s="48"/>
      <c r="Z36" s="49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3">
      <c r="A37" s="38"/>
      <c r="B37" s="39"/>
      <c r="C37" s="40"/>
      <c r="D37" s="41" t="str">
        <f t="shared" si="24"/>
        <v/>
      </c>
      <c r="E37" s="42" t="e">
        <f t="shared" si="43"/>
        <v>#N/A</v>
      </c>
      <c r="F37" s="43" t="str">
        <f t="shared" si="25"/>
        <v/>
      </c>
      <c r="G37" s="29" t="str">
        <f t="shared" si="26"/>
        <v/>
      </c>
      <c r="H37" s="44" t="str">
        <f t="shared" si="44"/>
        <v/>
      </c>
      <c r="I37" s="45" t="str">
        <f t="shared" si="28"/>
        <v/>
      </c>
      <c r="J37" s="46"/>
      <c r="K37" s="37" t="str">
        <f t="shared" si="29"/>
        <v/>
      </c>
      <c r="L37" s="42" t="e">
        <f t="shared" si="30"/>
        <v>#N/A</v>
      </c>
      <c r="M37" s="47" t="str">
        <f t="shared" si="31"/>
        <v/>
      </c>
      <c r="N37" s="42" t="str">
        <f t="shared" si="32"/>
        <v/>
      </c>
      <c r="O37" s="43" t="str">
        <f t="shared" si="33"/>
        <v/>
      </c>
      <c r="P37" s="45" t="str">
        <f t="shared" si="34"/>
        <v/>
      </c>
      <c r="Q37" s="43" t="str">
        <f t="shared" si="35"/>
        <v/>
      </c>
      <c r="R37" s="45" t="str">
        <f t="shared" si="36"/>
        <v/>
      </c>
      <c r="S37" s="43" t="str">
        <f t="shared" si="37"/>
        <v/>
      </c>
      <c r="T37" s="45" t="str">
        <f t="shared" si="38"/>
        <v/>
      </c>
      <c r="U37" s="43" t="str">
        <f t="shared" si="39"/>
        <v/>
      </c>
      <c r="V37" s="45" t="str">
        <f t="shared" si="40"/>
        <v/>
      </c>
      <c r="W37" s="43" t="str">
        <f t="shared" si="41"/>
        <v/>
      </c>
      <c r="X37" s="42" t="str">
        <f t="shared" si="42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3">
      <c r="A38" s="38"/>
      <c r="B38" s="39"/>
      <c r="C38" s="40"/>
      <c r="D38" s="41" t="str">
        <f t="shared" si="24"/>
        <v/>
      </c>
      <c r="E38" s="42" t="e">
        <f t="shared" si="43"/>
        <v>#N/A</v>
      </c>
      <c r="F38" s="43" t="str">
        <f t="shared" si="25"/>
        <v/>
      </c>
      <c r="G38" s="29" t="str">
        <f t="shared" si="26"/>
        <v/>
      </c>
      <c r="H38" s="44" t="str">
        <f t="shared" si="44"/>
        <v/>
      </c>
      <c r="I38" s="45" t="str">
        <f t="shared" si="28"/>
        <v/>
      </c>
      <c r="J38" s="46"/>
      <c r="K38" s="37" t="str">
        <f t="shared" si="29"/>
        <v/>
      </c>
      <c r="L38" s="42" t="e">
        <f t="shared" si="30"/>
        <v>#N/A</v>
      </c>
      <c r="M38" s="47" t="str">
        <f t="shared" si="31"/>
        <v/>
      </c>
      <c r="N38" s="42" t="str">
        <f t="shared" si="32"/>
        <v/>
      </c>
      <c r="O38" s="43" t="str">
        <f t="shared" si="33"/>
        <v/>
      </c>
      <c r="P38" s="45" t="str">
        <f t="shared" si="34"/>
        <v/>
      </c>
      <c r="Q38" s="43" t="str">
        <f t="shared" si="35"/>
        <v/>
      </c>
      <c r="R38" s="45" t="str">
        <f t="shared" si="36"/>
        <v/>
      </c>
      <c r="S38" s="43" t="str">
        <f t="shared" si="37"/>
        <v/>
      </c>
      <c r="T38" s="45" t="str">
        <f t="shared" si="38"/>
        <v/>
      </c>
      <c r="U38" s="43" t="str">
        <f t="shared" si="39"/>
        <v/>
      </c>
      <c r="V38" s="45" t="str">
        <f t="shared" si="40"/>
        <v/>
      </c>
      <c r="W38" s="43" t="str">
        <f t="shared" si="41"/>
        <v/>
      </c>
      <c r="X38" s="42" t="str">
        <f t="shared" si="42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3">
      <c r="A39" s="38"/>
      <c r="B39" s="39"/>
      <c r="C39" s="40"/>
      <c r="D39" s="41" t="str">
        <f t="shared" si="24"/>
        <v/>
      </c>
      <c r="E39" s="42" t="e">
        <f t="shared" si="43"/>
        <v>#N/A</v>
      </c>
      <c r="F39" s="43" t="str">
        <f t="shared" si="25"/>
        <v/>
      </c>
      <c r="G39" s="29" t="str">
        <f t="shared" si="26"/>
        <v/>
      </c>
      <c r="H39" s="44" t="str">
        <f t="shared" si="44"/>
        <v/>
      </c>
      <c r="I39" s="45" t="str">
        <f t="shared" si="28"/>
        <v/>
      </c>
      <c r="J39" s="46"/>
      <c r="K39" s="37" t="str">
        <f t="shared" si="29"/>
        <v/>
      </c>
      <c r="L39" s="42" t="e">
        <f t="shared" si="30"/>
        <v>#N/A</v>
      </c>
      <c r="M39" s="47" t="str">
        <f t="shared" si="31"/>
        <v/>
      </c>
      <c r="N39" s="42" t="str">
        <f t="shared" si="32"/>
        <v/>
      </c>
      <c r="O39" s="43" t="str">
        <f t="shared" si="33"/>
        <v/>
      </c>
      <c r="P39" s="45" t="str">
        <f t="shared" si="34"/>
        <v/>
      </c>
      <c r="Q39" s="43" t="str">
        <f t="shared" si="35"/>
        <v/>
      </c>
      <c r="R39" s="45" t="str">
        <f t="shared" si="36"/>
        <v/>
      </c>
      <c r="S39" s="43" t="str">
        <f t="shared" si="37"/>
        <v/>
      </c>
      <c r="T39" s="45" t="str">
        <f t="shared" si="38"/>
        <v/>
      </c>
      <c r="U39" s="43" t="str">
        <f t="shared" si="39"/>
        <v/>
      </c>
      <c r="V39" s="45" t="str">
        <f t="shared" si="40"/>
        <v/>
      </c>
      <c r="W39" s="43" t="str">
        <f t="shared" si="41"/>
        <v/>
      </c>
      <c r="X39" s="42" t="str">
        <f t="shared" si="42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ht="14.25" customHeight="1" x14ac:dyDescent="0.3">
      <c r="A40" s="38"/>
      <c r="B40" s="39"/>
      <c r="C40" s="40"/>
      <c r="D40" s="41" t="str">
        <f t="shared" si="24"/>
        <v/>
      </c>
      <c r="E40" s="42" t="e">
        <f t="shared" si="43"/>
        <v>#N/A</v>
      </c>
      <c r="F40" s="43" t="str">
        <f t="shared" si="25"/>
        <v/>
      </c>
      <c r="G40" s="29" t="str">
        <f t="shared" si="26"/>
        <v/>
      </c>
      <c r="H40" s="44" t="str">
        <f t="shared" si="44"/>
        <v/>
      </c>
      <c r="I40" s="45" t="str">
        <f t="shared" si="28"/>
        <v/>
      </c>
      <c r="J40" s="46"/>
      <c r="K40" s="37" t="str">
        <f t="shared" si="29"/>
        <v/>
      </c>
      <c r="L40" s="42" t="e">
        <f t="shared" si="30"/>
        <v>#N/A</v>
      </c>
      <c r="M40" s="47" t="str">
        <f t="shared" si="31"/>
        <v/>
      </c>
      <c r="N40" s="42" t="str">
        <f t="shared" si="32"/>
        <v/>
      </c>
      <c r="O40" s="43" t="str">
        <f t="shared" si="33"/>
        <v/>
      </c>
      <c r="P40" s="45" t="str">
        <f t="shared" si="34"/>
        <v/>
      </c>
      <c r="Q40" s="43" t="str">
        <f t="shared" si="35"/>
        <v/>
      </c>
      <c r="R40" s="45" t="str">
        <f t="shared" si="36"/>
        <v/>
      </c>
      <c r="S40" s="43" t="str">
        <f t="shared" si="37"/>
        <v/>
      </c>
      <c r="T40" s="45" t="str">
        <f t="shared" si="38"/>
        <v/>
      </c>
      <c r="U40" s="43" t="str">
        <f t="shared" si="39"/>
        <v/>
      </c>
      <c r="V40" s="45" t="str">
        <f t="shared" si="40"/>
        <v/>
      </c>
      <c r="W40" s="43" t="str">
        <f t="shared" si="41"/>
        <v/>
      </c>
      <c r="X40" s="42" t="str">
        <f t="shared" si="42"/>
        <v/>
      </c>
      <c r="Y40" s="48"/>
      <c r="Z40" s="52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3">
      <c r="A41" s="38"/>
      <c r="B41" s="39"/>
      <c r="C41" s="40"/>
      <c r="D41" s="41" t="str">
        <f t="shared" si="24"/>
        <v/>
      </c>
      <c r="E41" s="42" t="e">
        <f t="shared" si="43"/>
        <v>#N/A</v>
      </c>
      <c r="F41" s="43" t="str">
        <f t="shared" si="25"/>
        <v/>
      </c>
      <c r="G41" s="29" t="str">
        <f t="shared" si="26"/>
        <v/>
      </c>
      <c r="H41" s="44" t="str">
        <f t="shared" si="44"/>
        <v/>
      </c>
      <c r="I41" s="45" t="str">
        <f t="shared" si="28"/>
        <v/>
      </c>
      <c r="J41" s="46"/>
      <c r="K41" s="37" t="str">
        <f t="shared" si="29"/>
        <v/>
      </c>
      <c r="L41" s="42" t="e">
        <f t="shared" si="30"/>
        <v>#N/A</v>
      </c>
      <c r="M41" s="47" t="str">
        <f t="shared" si="31"/>
        <v/>
      </c>
      <c r="N41" s="42" t="str">
        <f t="shared" si="32"/>
        <v/>
      </c>
      <c r="O41" s="43" t="str">
        <f t="shared" si="33"/>
        <v/>
      </c>
      <c r="P41" s="45" t="str">
        <f t="shared" si="34"/>
        <v/>
      </c>
      <c r="Q41" s="43" t="str">
        <f t="shared" si="35"/>
        <v/>
      </c>
      <c r="R41" s="45" t="str">
        <f t="shared" si="36"/>
        <v/>
      </c>
      <c r="S41" s="43" t="str">
        <f t="shared" si="37"/>
        <v/>
      </c>
      <c r="T41" s="45" t="str">
        <f t="shared" si="38"/>
        <v/>
      </c>
      <c r="U41" s="43" t="str">
        <f t="shared" si="39"/>
        <v/>
      </c>
      <c r="V41" s="45" t="str">
        <f t="shared" si="40"/>
        <v/>
      </c>
      <c r="W41" s="43" t="str">
        <f t="shared" si="41"/>
        <v/>
      </c>
      <c r="X41" s="42" t="str">
        <f t="shared" si="42"/>
        <v/>
      </c>
      <c r="Y41" s="48"/>
      <c r="Z41" s="53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3">
      <c r="A42" s="38"/>
      <c r="B42" s="39"/>
      <c r="C42" s="40"/>
      <c r="D42" s="41" t="str">
        <f t="shared" si="24"/>
        <v/>
      </c>
      <c r="E42" s="42" t="e">
        <f t="shared" si="43"/>
        <v>#N/A</v>
      </c>
      <c r="F42" s="43" t="str">
        <f t="shared" si="25"/>
        <v/>
      </c>
      <c r="G42" s="29" t="str">
        <f t="shared" si="26"/>
        <v/>
      </c>
      <c r="H42" s="44" t="str">
        <f t="shared" si="44"/>
        <v/>
      </c>
      <c r="I42" s="45" t="str">
        <f t="shared" si="28"/>
        <v/>
      </c>
      <c r="J42" s="46"/>
      <c r="K42" s="37" t="str">
        <f>IF(B42="","",L42)</f>
        <v/>
      </c>
      <c r="L42" s="42" t="e">
        <f t="shared" si="30"/>
        <v>#N/A</v>
      </c>
      <c r="M42" s="47" t="str">
        <f t="shared" si="31"/>
        <v/>
      </c>
      <c r="N42" s="42" t="str">
        <f t="shared" si="32"/>
        <v/>
      </c>
      <c r="O42" s="43" t="str">
        <f t="shared" si="33"/>
        <v/>
      </c>
      <c r="P42" s="45" t="str">
        <f t="shared" si="34"/>
        <v/>
      </c>
      <c r="Q42" s="43" t="str">
        <f t="shared" si="35"/>
        <v/>
      </c>
      <c r="R42" s="45" t="str">
        <f t="shared" si="36"/>
        <v/>
      </c>
      <c r="S42" s="43" t="str">
        <f t="shared" si="37"/>
        <v/>
      </c>
      <c r="T42" s="45" t="str">
        <f t="shared" si="38"/>
        <v/>
      </c>
      <c r="U42" s="43" t="str">
        <f t="shared" si="39"/>
        <v/>
      </c>
      <c r="V42" s="45" t="str">
        <f t="shared" si="40"/>
        <v/>
      </c>
      <c r="W42" s="43" t="str">
        <f t="shared" si="41"/>
        <v/>
      </c>
      <c r="X42" s="42" t="str">
        <f t="shared" si="42"/>
        <v/>
      </c>
      <c r="Y42" s="48"/>
      <c r="Z42" s="53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3">
      <c r="A43" s="50"/>
      <c r="B43" s="39"/>
      <c r="C43" s="40"/>
      <c r="D43" s="41" t="str">
        <f t="shared" si="24"/>
        <v/>
      </c>
      <c r="E43" s="42" t="e">
        <f t="shared" si="43"/>
        <v>#N/A</v>
      </c>
      <c r="F43" s="43" t="str">
        <f t="shared" si="25"/>
        <v/>
      </c>
      <c r="G43" s="29" t="str">
        <f t="shared" si="26"/>
        <v/>
      </c>
      <c r="H43" s="44" t="str">
        <f t="shared" si="44"/>
        <v/>
      </c>
      <c r="I43" s="45" t="str">
        <f t="shared" si="28"/>
        <v/>
      </c>
      <c r="J43" s="46"/>
      <c r="K43" s="37" t="str">
        <f t="shared" ref="K43:K46" si="45">IF(B43="","",L43)</f>
        <v/>
      </c>
      <c r="L43" s="42" t="e">
        <f t="shared" si="30"/>
        <v>#N/A</v>
      </c>
      <c r="M43" s="47" t="str">
        <f t="shared" si="31"/>
        <v/>
      </c>
      <c r="N43" s="42" t="str">
        <f t="shared" si="32"/>
        <v/>
      </c>
      <c r="O43" s="43" t="str">
        <f t="shared" si="33"/>
        <v/>
      </c>
      <c r="P43" s="45" t="str">
        <f t="shared" si="34"/>
        <v/>
      </c>
      <c r="Q43" s="43" t="str">
        <f t="shared" si="35"/>
        <v/>
      </c>
      <c r="R43" s="45" t="str">
        <f t="shared" si="36"/>
        <v/>
      </c>
      <c r="S43" s="43" t="str">
        <f t="shared" si="37"/>
        <v/>
      </c>
      <c r="T43" s="45" t="str">
        <f t="shared" si="38"/>
        <v/>
      </c>
      <c r="U43" s="43" t="str">
        <f t="shared" si="39"/>
        <v/>
      </c>
      <c r="V43" s="45" t="str">
        <f t="shared" si="40"/>
        <v/>
      </c>
      <c r="W43" s="43" t="str">
        <f t="shared" si="41"/>
        <v/>
      </c>
      <c r="X43" s="42" t="str">
        <f t="shared" si="42"/>
        <v/>
      </c>
      <c r="Y43" s="48"/>
      <c r="Z43" s="53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3">
      <c r="A44" s="50"/>
      <c r="B44" s="39"/>
      <c r="C44" s="40"/>
      <c r="D44" s="41" t="str">
        <f t="shared" si="24"/>
        <v/>
      </c>
      <c r="E44" s="42" t="e">
        <f>IF(AD44="","",AD44)</f>
        <v>#N/A</v>
      </c>
      <c r="F44" s="43" t="str">
        <f t="shared" si="25"/>
        <v/>
      </c>
      <c r="G44" s="29" t="str">
        <f t="shared" si="26"/>
        <v/>
      </c>
      <c r="H44" s="44" t="str">
        <f t="shared" si="44"/>
        <v/>
      </c>
      <c r="I44" s="45" t="str">
        <f t="shared" si="28"/>
        <v/>
      </c>
      <c r="J44" s="46"/>
      <c r="K44" s="37" t="str">
        <f t="shared" si="45"/>
        <v/>
      </c>
      <c r="L44" s="42" t="e">
        <f t="shared" si="30"/>
        <v>#N/A</v>
      </c>
      <c r="M44" s="47" t="str">
        <f t="shared" si="31"/>
        <v/>
      </c>
      <c r="N44" s="42" t="str">
        <f t="shared" si="32"/>
        <v/>
      </c>
      <c r="O44" s="43" t="str">
        <f t="shared" si="33"/>
        <v/>
      </c>
      <c r="P44" s="45" t="str">
        <f t="shared" si="34"/>
        <v/>
      </c>
      <c r="Q44" s="43" t="str">
        <f t="shared" si="35"/>
        <v/>
      </c>
      <c r="R44" s="45" t="str">
        <f t="shared" si="36"/>
        <v/>
      </c>
      <c r="S44" s="43" t="str">
        <f t="shared" si="37"/>
        <v/>
      </c>
      <c r="T44" s="45" t="str">
        <f t="shared" si="38"/>
        <v/>
      </c>
      <c r="U44" s="43" t="str">
        <f>V44</f>
        <v/>
      </c>
      <c r="V44" s="45" t="str">
        <f t="shared" si="40"/>
        <v/>
      </c>
      <c r="W44" s="43" t="str">
        <f t="shared" si="41"/>
        <v/>
      </c>
      <c r="X44" s="42" t="str">
        <f t="shared" si="42"/>
        <v/>
      </c>
      <c r="Y44" s="48"/>
      <c r="Z44" s="53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thickBot="1" x14ac:dyDescent="0.35">
      <c r="A45" s="231"/>
      <c r="B45" s="232"/>
      <c r="C45" s="233"/>
      <c r="D45" s="234" t="str">
        <f t="shared" si="24"/>
        <v/>
      </c>
      <c r="E45" s="235" t="e">
        <f>IF(AD45="","",AD45)</f>
        <v>#N/A</v>
      </c>
      <c r="F45" s="236" t="str">
        <f t="shared" si="25"/>
        <v/>
      </c>
      <c r="G45" s="237" t="str">
        <f t="shared" si="26"/>
        <v/>
      </c>
      <c r="H45" s="238" t="str">
        <f t="shared" si="44"/>
        <v/>
      </c>
      <c r="I45" s="239" t="str">
        <f t="shared" si="28"/>
        <v/>
      </c>
      <c r="J45" s="240"/>
      <c r="K45" s="241" t="str">
        <f t="shared" si="45"/>
        <v/>
      </c>
      <c r="L45" s="235" t="e">
        <f t="shared" si="30"/>
        <v>#N/A</v>
      </c>
      <c r="M45" s="242" t="str">
        <f t="shared" si="31"/>
        <v/>
      </c>
      <c r="N45" s="235" t="str">
        <f t="shared" si="32"/>
        <v/>
      </c>
      <c r="O45" s="236" t="str">
        <f>P45</f>
        <v/>
      </c>
      <c r="P45" s="239" t="str">
        <f t="shared" si="34"/>
        <v/>
      </c>
      <c r="Q45" s="236" t="str">
        <f t="shared" si="35"/>
        <v/>
      </c>
      <c r="R45" s="239" t="str">
        <f t="shared" si="36"/>
        <v/>
      </c>
      <c r="S45" s="236" t="str">
        <f t="shared" si="37"/>
        <v/>
      </c>
      <c r="T45" s="239" t="str">
        <f t="shared" si="38"/>
        <v/>
      </c>
      <c r="U45" s="236" t="str">
        <f t="shared" ref="U45:U46" si="46">V45</f>
        <v/>
      </c>
      <c r="V45" s="239" t="str">
        <f t="shared" si="40"/>
        <v/>
      </c>
      <c r="W45" s="236" t="str">
        <f t="shared" si="41"/>
        <v/>
      </c>
      <c r="X45" s="235" t="str">
        <f t="shared" si="42"/>
        <v/>
      </c>
      <c r="Y45" s="243"/>
      <c r="Z45" s="246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thickTop="1" x14ac:dyDescent="0.3">
      <c r="A46" s="67"/>
      <c r="B46" s="39"/>
      <c r="C46" s="68"/>
      <c r="D46" s="41" t="str">
        <f t="shared" si="24"/>
        <v/>
      </c>
      <c r="E46" s="42" t="e">
        <f>IF(AD46="","",AD46)</f>
        <v>#N/A</v>
      </c>
      <c r="F46" s="43" t="str">
        <f t="shared" si="25"/>
        <v/>
      </c>
      <c r="G46" s="29" t="str">
        <f t="shared" si="26"/>
        <v/>
      </c>
      <c r="H46" s="44" t="str">
        <f t="shared" si="44"/>
        <v/>
      </c>
      <c r="I46" s="45" t="str">
        <f t="shared" si="28"/>
        <v/>
      </c>
      <c r="J46" s="229"/>
      <c r="K46" s="37" t="str">
        <f t="shared" si="45"/>
        <v/>
      </c>
      <c r="L46" s="42" t="e">
        <f t="shared" si="30"/>
        <v>#N/A</v>
      </c>
      <c r="M46" s="47" t="str">
        <f t="shared" si="31"/>
        <v/>
      </c>
      <c r="N46" s="42" t="str">
        <f t="shared" si="32"/>
        <v/>
      </c>
      <c r="O46" s="43" t="str">
        <f t="shared" ref="O46" si="47">P46</f>
        <v/>
      </c>
      <c r="P46" s="45" t="str">
        <f t="shared" si="34"/>
        <v/>
      </c>
      <c r="Q46" s="43" t="str">
        <f t="shared" si="35"/>
        <v/>
      </c>
      <c r="R46" s="45" t="str">
        <f t="shared" si="36"/>
        <v/>
      </c>
      <c r="S46" s="43" t="str">
        <f t="shared" si="37"/>
        <v/>
      </c>
      <c r="T46" s="45" t="str">
        <f t="shared" si="38"/>
        <v/>
      </c>
      <c r="U46" s="43" t="str">
        <f t="shared" si="46"/>
        <v/>
      </c>
      <c r="V46" s="45" t="str">
        <f t="shared" si="40"/>
        <v/>
      </c>
      <c r="W46" s="43" t="str">
        <f t="shared" si="41"/>
        <v/>
      </c>
      <c r="X46" s="42" t="str">
        <f t="shared" si="42"/>
        <v/>
      </c>
      <c r="Y46" s="69"/>
      <c r="Z46" s="245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3">
      <c r="A47" s="38"/>
      <c r="B47" s="39"/>
      <c r="C47" s="40"/>
      <c r="D47" s="41" t="str">
        <f t="shared" si="0"/>
        <v/>
      </c>
      <c r="E47" s="42" t="e">
        <f>IF(AD47="","",AD47)</f>
        <v>#N/A</v>
      </c>
      <c r="F47" s="43" t="str">
        <f t="shared" si="9"/>
        <v/>
      </c>
      <c r="G47" s="29" t="str">
        <f t="shared" si="1"/>
        <v/>
      </c>
      <c r="H47" s="44" t="str">
        <f t="shared" si="10"/>
        <v/>
      </c>
      <c r="I47" s="45" t="str">
        <f t="shared" si="2"/>
        <v/>
      </c>
      <c r="J47" s="46"/>
      <c r="K47" s="37" t="str">
        <f t="shared" ref="K47:K80" si="48">IF(B47="","",L47)</f>
        <v/>
      </c>
      <c r="L47" s="42" t="e">
        <f t="shared" si="11"/>
        <v>#N/A</v>
      </c>
      <c r="M47" s="47" t="str">
        <f t="shared" si="12"/>
        <v/>
      </c>
      <c r="N47" s="42" t="str">
        <f t="shared" si="3"/>
        <v/>
      </c>
      <c r="O47" s="43" t="str">
        <f t="shared" si="13"/>
        <v/>
      </c>
      <c r="P47" s="45" t="str">
        <f t="shared" si="4"/>
        <v/>
      </c>
      <c r="Q47" s="43" t="str">
        <f t="shared" si="14"/>
        <v/>
      </c>
      <c r="R47" s="45" t="str">
        <f t="shared" si="5"/>
        <v/>
      </c>
      <c r="S47" s="43" t="str">
        <f t="shared" si="15"/>
        <v/>
      </c>
      <c r="T47" s="45" t="str">
        <f t="shared" si="6"/>
        <v/>
      </c>
      <c r="U47" s="43" t="str">
        <f t="shared" si="16"/>
        <v/>
      </c>
      <c r="V47" s="45" t="str">
        <f t="shared" si="7"/>
        <v/>
      </c>
      <c r="W47" s="43" t="str">
        <f t="shared" si="17"/>
        <v/>
      </c>
      <c r="X47" s="42" t="str">
        <f t="shared" si="8"/>
        <v/>
      </c>
      <c r="Y47" s="48"/>
      <c r="Z47" s="49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3">
      <c r="A48" s="38"/>
      <c r="B48" s="39"/>
      <c r="C48" s="40"/>
      <c r="D48" s="41" t="str">
        <f t="shared" si="0"/>
        <v/>
      </c>
      <c r="E48" s="42" t="e">
        <f t="shared" ref="E48:E63" si="49">IF(AD48="","",AD48)</f>
        <v>#N/A</v>
      </c>
      <c r="F48" s="43" t="str">
        <f t="shared" si="9"/>
        <v/>
      </c>
      <c r="G48" s="29" t="str">
        <f t="shared" si="1"/>
        <v/>
      </c>
      <c r="H48" s="44" t="str">
        <f t="shared" si="10"/>
        <v/>
      </c>
      <c r="I48" s="45" t="str">
        <f t="shared" si="2"/>
        <v/>
      </c>
      <c r="J48" s="46"/>
      <c r="K48" s="37" t="str">
        <f t="shared" si="48"/>
        <v/>
      </c>
      <c r="L48" s="42" t="e">
        <f t="shared" si="11"/>
        <v>#N/A</v>
      </c>
      <c r="M48" s="47" t="str">
        <f t="shared" si="12"/>
        <v/>
      </c>
      <c r="N48" s="42" t="str">
        <f t="shared" si="3"/>
        <v/>
      </c>
      <c r="O48" s="43" t="str">
        <f t="shared" si="13"/>
        <v/>
      </c>
      <c r="P48" s="45" t="str">
        <f t="shared" si="4"/>
        <v/>
      </c>
      <c r="Q48" s="43" t="str">
        <f t="shared" si="14"/>
        <v/>
      </c>
      <c r="R48" s="45" t="str">
        <f t="shared" si="5"/>
        <v/>
      </c>
      <c r="S48" s="43" t="str">
        <f t="shared" si="15"/>
        <v/>
      </c>
      <c r="T48" s="45" t="str">
        <f t="shared" si="6"/>
        <v/>
      </c>
      <c r="U48" s="43" t="str">
        <f>V48</f>
        <v/>
      </c>
      <c r="V48" s="45" t="str">
        <f t="shared" si="7"/>
        <v/>
      </c>
      <c r="W48" s="43" t="str">
        <f t="shared" si="17"/>
        <v/>
      </c>
      <c r="X48" s="42" t="str">
        <f t="shared" si="8"/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3">
      <c r="A49" s="38"/>
      <c r="B49" s="39"/>
      <c r="C49" s="40"/>
      <c r="D49" s="41" t="str">
        <f t="shared" si="0"/>
        <v/>
      </c>
      <c r="E49" s="42" t="e">
        <f t="shared" si="49"/>
        <v>#N/A</v>
      </c>
      <c r="F49" s="43" t="str">
        <f t="shared" si="9"/>
        <v/>
      </c>
      <c r="G49" s="29" t="str">
        <f t="shared" si="1"/>
        <v/>
      </c>
      <c r="H49" s="44" t="str">
        <f t="shared" si="10"/>
        <v/>
      </c>
      <c r="I49" s="45" t="str">
        <f t="shared" si="2"/>
        <v/>
      </c>
      <c r="J49" s="46"/>
      <c r="K49" s="37" t="str">
        <f t="shared" si="48"/>
        <v/>
      </c>
      <c r="L49" s="42" t="e">
        <f t="shared" si="11"/>
        <v>#N/A</v>
      </c>
      <c r="M49" s="47" t="str">
        <f t="shared" si="12"/>
        <v/>
      </c>
      <c r="N49" s="42" t="str">
        <f t="shared" si="3"/>
        <v/>
      </c>
      <c r="O49" s="43" t="str">
        <f t="shared" si="13"/>
        <v/>
      </c>
      <c r="P49" s="45" t="str">
        <f t="shared" si="4"/>
        <v/>
      </c>
      <c r="Q49" s="43" t="str">
        <f t="shared" si="14"/>
        <v/>
      </c>
      <c r="R49" s="45" t="str">
        <f t="shared" si="5"/>
        <v/>
      </c>
      <c r="S49" s="43" t="str">
        <f t="shared" si="15"/>
        <v/>
      </c>
      <c r="T49" s="45" t="str">
        <f t="shared" si="6"/>
        <v/>
      </c>
      <c r="U49" s="43" t="str">
        <f t="shared" si="16"/>
        <v/>
      </c>
      <c r="V49" s="45" t="str">
        <f t="shared" si="7"/>
        <v/>
      </c>
      <c r="W49" s="43" t="str">
        <f t="shared" si="17"/>
        <v/>
      </c>
      <c r="X49" s="42" t="str">
        <f t="shared" si="8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3">
      <c r="A50" s="38"/>
      <c r="B50" s="39"/>
      <c r="C50" s="40"/>
      <c r="D50" s="41" t="str">
        <f t="shared" si="0"/>
        <v/>
      </c>
      <c r="E50" s="42" t="e">
        <f t="shared" si="49"/>
        <v>#N/A</v>
      </c>
      <c r="F50" s="43" t="str">
        <f t="shared" si="9"/>
        <v/>
      </c>
      <c r="G50" s="29" t="str">
        <f t="shared" si="1"/>
        <v/>
      </c>
      <c r="H50" s="44" t="str">
        <f t="shared" si="10"/>
        <v/>
      </c>
      <c r="I50" s="45" t="str">
        <f t="shared" si="2"/>
        <v/>
      </c>
      <c r="J50" s="46"/>
      <c r="K50" s="37" t="str">
        <f t="shared" si="48"/>
        <v/>
      </c>
      <c r="L50" s="42" t="e">
        <f t="shared" si="11"/>
        <v>#N/A</v>
      </c>
      <c r="M50" s="47" t="str">
        <f t="shared" si="12"/>
        <v/>
      </c>
      <c r="N50" s="42" t="str">
        <f t="shared" si="3"/>
        <v/>
      </c>
      <c r="O50" s="43" t="str">
        <f t="shared" si="13"/>
        <v/>
      </c>
      <c r="P50" s="45" t="str">
        <f t="shared" si="4"/>
        <v/>
      </c>
      <c r="Q50" s="43" t="str">
        <f t="shared" si="14"/>
        <v/>
      </c>
      <c r="R50" s="45" t="str">
        <f t="shared" si="5"/>
        <v/>
      </c>
      <c r="S50" s="43" t="str">
        <f t="shared" si="15"/>
        <v/>
      </c>
      <c r="T50" s="45" t="str">
        <f t="shared" si="6"/>
        <v/>
      </c>
      <c r="U50" s="43" t="str">
        <f t="shared" si="16"/>
        <v/>
      </c>
      <c r="V50" s="45" t="str">
        <f t="shared" si="7"/>
        <v/>
      </c>
      <c r="W50" s="43" t="str">
        <f t="shared" si="17"/>
        <v/>
      </c>
      <c r="X50" s="42" t="str">
        <f t="shared" si="8"/>
        <v/>
      </c>
      <c r="Y50" s="48"/>
      <c r="Z50" s="49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3">
      <c r="A51" s="50"/>
      <c r="B51" s="39"/>
      <c r="C51" s="40"/>
      <c r="D51" s="41" t="str">
        <f t="shared" si="0"/>
        <v/>
      </c>
      <c r="E51" s="42" t="e">
        <f t="shared" si="49"/>
        <v>#N/A</v>
      </c>
      <c r="F51" s="43" t="str">
        <f t="shared" si="9"/>
        <v/>
      </c>
      <c r="G51" s="29" t="str">
        <f t="shared" si="1"/>
        <v/>
      </c>
      <c r="H51" s="44" t="str">
        <f t="shared" si="10"/>
        <v/>
      </c>
      <c r="I51" s="45" t="str">
        <f t="shared" si="2"/>
        <v/>
      </c>
      <c r="J51" s="46"/>
      <c r="K51" s="37" t="str">
        <f t="shared" si="48"/>
        <v/>
      </c>
      <c r="L51" s="42" t="e">
        <f t="shared" si="11"/>
        <v>#N/A</v>
      </c>
      <c r="M51" s="47" t="str">
        <f t="shared" si="12"/>
        <v/>
      </c>
      <c r="N51" s="42" t="str">
        <f t="shared" si="3"/>
        <v/>
      </c>
      <c r="O51" s="43" t="str">
        <f t="shared" si="13"/>
        <v/>
      </c>
      <c r="P51" s="45" t="str">
        <f t="shared" si="4"/>
        <v/>
      </c>
      <c r="Q51" s="43" t="str">
        <f t="shared" si="14"/>
        <v/>
      </c>
      <c r="R51" s="45" t="str">
        <f t="shared" si="5"/>
        <v/>
      </c>
      <c r="S51" s="43" t="str">
        <f t="shared" si="15"/>
        <v/>
      </c>
      <c r="T51" s="45" t="str">
        <f t="shared" si="6"/>
        <v/>
      </c>
      <c r="U51" s="43" t="str">
        <f t="shared" si="16"/>
        <v/>
      </c>
      <c r="V51" s="45" t="str">
        <f t="shared" si="7"/>
        <v/>
      </c>
      <c r="W51" s="43" t="str">
        <f t="shared" si="17"/>
        <v/>
      </c>
      <c r="X51" s="42" t="str">
        <f t="shared" si="8"/>
        <v/>
      </c>
      <c r="Y51" s="48"/>
      <c r="Z51" s="49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3">
      <c r="A52" s="38"/>
      <c r="B52" s="39"/>
      <c r="C52" s="40"/>
      <c r="D52" s="41" t="str">
        <f t="shared" si="0"/>
        <v/>
      </c>
      <c r="E52" s="42" t="e">
        <f t="shared" si="49"/>
        <v>#N/A</v>
      </c>
      <c r="F52" s="43" t="str">
        <f t="shared" si="9"/>
        <v/>
      </c>
      <c r="G52" s="29" t="str">
        <f t="shared" si="1"/>
        <v/>
      </c>
      <c r="H52" s="44" t="str">
        <f t="shared" si="10"/>
        <v/>
      </c>
      <c r="I52" s="45" t="str">
        <f t="shared" si="2"/>
        <v/>
      </c>
      <c r="J52" s="46"/>
      <c r="K52" s="37" t="str">
        <f t="shared" si="48"/>
        <v/>
      </c>
      <c r="L52" s="42" t="e">
        <f t="shared" si="11"/>
        <v>#N/A</v>
      </c>
      <c r="M52" s="47" t="str">
        <f t="shared" si="12"/>
        <v/>
      </c>
      <c r="N52" s="42" t="str">
        <f t="shared" si="3"/>
        <v/>
      </c>
      <c r="O52" s="43" t="str">
        <f t="shared" si="13"/>
        <v/>
      </c>
      <c r="P52" s="45" t="str">
        <f t="shared" si="4"/>
        <v/>
      </c>
      <c r="Q52" s="43" t="str">
        <f t="shared" si="14"/>
        <v/>
      </c>
      <c r="R52" s="45" t="str">
        <f t="shared" si="5"/>
        <v/>
      </c>
      <c r="S52" s="43" t="str">
        <f t="shared" si="15"/>
        <v/>
      </c>
      <c r="T52" s="45" t="str">
        <f t="shared" si="6"/>
        <v/>
      </c>
      <c r="U52" s="43" t="str">
        <f t="shared" si="16"/>
        <v/>
      </c>
      <c r="V52" s="45" t="str">
        <f t="shared" si="7"/>
        <v/>
      </c>
      <c r="W52" s="43" t="str">
        <f t="shared" si="17"/>
        <v/>
      </c>
      <c r="X52" s="42" t="str">
        <f t="shared" si="8"/>
        <v/>
      </c>
      <c r="Y52" s="48"/>
      <c r="Z52" s="49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3">
      <c r="A53" s="38"/>
      <c r="B53" s="39"/>
      <c r="C53" s="40"/>
      <c r="D53" s="41" t="str">
        <f t="shared" si="0"/>
        <v/>
      </c>
      <c r="E53" s="42" t="e">
        <f t="shared" si="49"/>
        <v>#N/A</v>
      </c>
      <c r="F53" s="43" t="str">
        <f t="shared" si="9"/>
        <v/>
      </c>
      <c r="G53" s="29" t="str">
        <f t="shared" si="1"/>
        <v/>
      </c>
      <c r="H53" s="44" t="str">
        <f>I53</f>
        <v/>
      </c>
      <c r="I53" s="45" t="str">
        <f t="shared" si="2"/>
        <v/>
      </c>
      <c r="J53" s="46"/>
      <c r="K53" s="37" t="str">
        <f t="shared" si="48"/>
        <v/>
      </c>
      <c r="L53" s="42" t="e">
        <f t="shared" si="11"/>
        <v>#N/A</v>
      </c>
      <c r="M53" s="47" t="str">
        <f t="shared" si="12"/>
        <v/>
      </c>
      <c r="N53" s="42" t="str">
        <f t="shared" si="3"/>
        <v/>
      </c>
      <c r="O53" s="43" t="str">
        <f t="shared" si="13"/>
        <v/>
      </c>
      <c r="P53" s="45" t="str">
        <f t="shared" si="4"/>
        <v/>
      </c>
      <c r="Q53" s="43" t="str">
        <f t="shared" si="14"/>
        <v/>
      </c>
      <c r="R53" s="45" t="str">
        <f t="shared" si="5"/>
        <v/>
      </c>
      <c r="S53" s="43" t="str">
        <f t="shared" si="15"/>
        <v/>
      </c>
      <c r="T53" s="45" t="str">
        <f t="shared" si="6"/>
        <v/>
      </c>
      <c r="U53" s="43" t="str">
        <f t="shared" si="16"/>
        <v/>
      </c>
      <c r="V53" s="45" t="str">
        <f t="shared" si="7"/>
        <v/>
      </c>
      <c r="W53" s="43" t="str">
        <f t="shared" si="17"/>
        <v/>
      </c>
      <c r="X53" s="42" t="str">
        <f t="shared" si="8"/>
        <v/>
      </c>
      <c r="Y53" s="48"/>
      <c r="Z53" s="49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3">
      <c r="A54" s="38"/>
      <c r="B54" s="39"/>
      <c r="C54" s="40"/>
      <c r="D54" s="41" t="str">
        <f t="shared" si="0"/>
        <v/>
      </c>
      <c r="E54" s="42" t="e">
        <f t="shared" si="49"/>
        <v>#N/A</v>
      </c>
      <c r="F54" s="43" t="str">
        <f t="shared" si="9"/>
        <v/>
      </c>
      <c r="G54" s="29" t="str">
        <f t="shared" si="1"/>
        <v/>
      </c>
      <c r="H54" s="44" t="str">
        <f t="shared" si="10"/>
        <v/>
      </c>
      <c r="I54" s="45" t="str">
        <f t="shared" si="2"/>
        <v/>
      </c>
      <c r="J54" s="46"/>
      <c r="K54" s="37" t="str">
        <f t="shared" si="48"/>
        <v/>
      </c>
      <c r="L54" s="42" t="e">
        <f t="shared" si="11"/>
        <v>#N/A</v>
      </c>
      <c r="M54" s="47" t="str">
        <f t="shared" si="12"/>
        <v/>
      </c>
      <c r="N54" s="42" t="str">
        <f t="shared" si="3"/>
        <v/>
      </c>
      <c r="O54" s="43" t="str">
        <f t="shared" si="13"/>
        <v/>
      </c>
      <c r="P54" s="45" t="str">
        <f t="shared" si="4"/>
        <v/>
      </c>
      <c r="Q54" s="43" t="str">
        <f t="shared" si="14"/>
        <v/>
      </c>
      <c r="R54" s="45" t="str">
        <f t="shared" si="5"/>
        <v/>
      </c>
      <c r="S54" s="43" t="str">
        <f t="shared" si="15"/>
        <v/>
      </c>
      <c r="T54" s="45" t="str">
        <f t="shared" si="6"/>
        <v/>
      </c>
      <c r="U54" s="43" t="str">
        <f t="shared" si="16"/>
        <v/>
      </c>
      <c r="V54" s="45" t="str">
        <f t="shared" si="7"/>
        <v/>
      </c>
      <c r="W54" s="43" t="str">
        <f t="shared" si="17"/>
        <v/>
      </c>
      <c r="X54" s="42" t="str">
        <f t="shared" si="8"/>
        <v/>
      </c>
      <c r="Y54" s="48"/>
      <c r="Z54" s="49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3">
      <c r="A55" s="38"/>
      <c r="B55" s="39"/>
      <c r="C55" s="40"/>
      <c r="D55" s="41" t="str">
        <f t="shared" si="0"/>
        <v/>
      </c>
      <c r="E55" s="42" t="e">
        <f t="shared" si="49"/>
        <v>#N/A</v>
      </c>
      <c r="F55" s="43" t="str">
        <f t="shared" si="9"/>
        <v/>
      </c>
      <c r="G55" s="29" t="str">
        <f t="shared" si="1"/>
        <v/>
      </c>
      <c r="H55" s="44" t="str">
        <f t="shared" si="10"/>
        <v/>
      </c>
      <c r="I55" s="45" t="str">
        <f t="shared" si="2"/>
        <v/>
      </c>
      <c r="J55" s="46"/>
      <c r="K55" s="37" t="str">
        <f t="shared" si="48"/>
        <v/>
      </c>
      <c r="L55" s="42" t="e">
        <f t="shared" si="11"/>
        <v>#N/A</v>
      </c>
      <c r="M55" s="47" t="str">
        <f t="shared" si="12"/>
        <v/>
      </c>
      <c r="N55" s="42" t="str">
        <f t="shared" si="3"/>
        <v/>
      </c>
      <c r="O55" s="43" t="str">
        <f t="shared" si="13"/>
        <v/>
      </c>
      <c r="P55" s="45" t="str">
        <f t="shared" si="4"/>
        <v/>
      </c>
      <c r="Q55" s="43" t="str">
        <f t="shared" si="14"/>
        <v/>
      </c>
      <c r="R55" s="45" t="str">
        <f t="shared" si="5"/>
        <v/>
      </c>
      <c r="S55" s="43" t="str">
        <f t="shared" si="15"/>
        <v/>
      </c>
      <c r="T55" s="45" t="str">
        <f t="shared" si="6"/>
        <v/>
      </c>
      <c r="U55" s="43" t="str">
        <f t="shared" si="16"/>
        <v/>
      </c>
      <c r="V55" s="45" t="str">
        <f t="shared" si="7"/>
        <v/>
      </c>
      <c r="W55" s="43" t="str">
        <f t="shared" si="17"/>
        <v/>
      </c>
      <c r="X55" s="42" t="str">
        <f t="shared" si="8"/>
        <v/>
      </c>
      <c r="Y55" s="48"/>
      <c r="Z55" s="49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3">
      <c r="A56" s="38"/>
      <c r="B56" s="39"/>
      <c r="C56" s="40"/>
      <c r="D56" s="41" t="str">
        <f t="shared" si="0"/>
        <v/>
      </c>
      <c r="E56" s="42" t="e">
        <f t="shared" si="49"/>
        <v>#N/A</v>
      </c>
      <c r="F56" s="43" t="str">
        <f t="shared" si="9"/>
        <v/>
      </c>
      <c r="G56" s="29" t="str">
        <f t="shared" si="1"/>
        <v/>
      </c>
      <c r="H56" s="44" t="str">
        <f t="shared" si="10"/>
        <v/>
      </c>
      <c r="I56" s="45" t="str">
        <f t="shared" si="2"/>
        <v/>
      </c>
      <c r="J56" s="46"/>
      <c r="K56" s="37" t="str">
        <f t="shared" si="48"/>
        <v/>
      </c>
      <c r="L56" s="42" t="e">
        <f t="shared" si="11"/>
        <v>#N/A</v>
      </c>
      <c r="M56" s="47" t="str">
        <f t="shared" si="12"/>
        <v/>
      </c>
      <c r="N56" s="42" t="str">
        <f t="shared" si="3"/>
        <v/>
      </c>
      <c r="O56" s="43" t="str">
        <f t="shared" si="13"/>
        <v/>
      </c>
      <c r="P56" s="45" t="str">
        <f t="shared" si="4"/>
        <v/>
      </c>
      <c r="Q56" s="43" t="str">
        <f t="shared" si="14"/>
        <v/>
      </c>
      <c r="R56" s="45" t="str">
        <f t="shared" si="5"/>
        <v/>
      </c>
      <c r="S56" s="43" t="str">
        <f t="shared" si="15"/>
        <v/>
      </c>
      <c r="T56" s="45" t="str">
        <f t="shared" si="6"/>
        <v/>
      </c>
      <c r="U56" s="43" t="str">
        <f t="shared" si="16"/>
        <v/>
      </c>
      <c r="V56" s="45" t="str">
        <f t="shared" si="7"/>
        <v/>
      </c>
      <c r="W56" s="43" t="str">
        <f t="shared" si="17"/>
        <v/>
      </c>
      <c r="X56" s="42" t="str">
        <f t="shared" si="8"/>
        <v/>
      </c>
      <c r="Y56" s="48"/>
      <c r="Z56" s="49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3">
      <c r="A57" s="38"/>
      <c r="B57" s="39"/>
      <c r="C57" s="40"/>
      <c r="D57" s="41" t="str">
        <f t="shared" si="0"/>
        <v/>
      </c>
      <c r="E57" s="42" t="e">
        <f t="shared" si="49"/>
        <v>#N/A</v>
      </c>
      <c r="F57" s="43" t="str">
        <f t="shared" si="9"/>
        <v/>
      </c>
      <c r="G57" s="29" t="str">
        <f t="shared" si="1"/>
        <v/>
      </c>
      <c r="H57" s="44" t="str">
        <f t="shared" si="10"/>
        <v/>
      </c>
      <c r="I57" s="45" t="str">
        <f t="shared" si="2"/>
        <v/>
      </c>
      <c r="J57" s="46"/>
      <c r="K57" s="37" t="str">
        <f t="shared" si="48"/>
        <v/>
      </c>
      <c r="L57" s="42" t="e">
        <f t="shared" si="11"/>
        <v>#N/A</v>
      </c>
      <c r="M57" s="47" t="str">
        <f t="shared" si="12"/>
        <v/>
      </c>
      <c r="N57" s="42" t="str">
        <f t="shared" si="3"/>
        <v/>
      </c>
      <c r="O57" s="43" t="str">
        <f t="shared" si="13"/>
        <v/>
      </c>
      <c r="P57" s="45" t="str">
        <f t="shared" si="4"/>
        <v/>
      </c>
      <c r="Q57" s="43" t="str">
        <f t="shared" si="14"/>
        <v/>
      </c>
      <c r="R57" s="45" t="str">
        <f t="shared" si="5"/>
        <v/>
      </c>
      <c r="S57" s="43" t="str">
        <f t="shared" si="15"/>
        <v/>
      </c>
      <c r="T57" s="45" t="str">
        <f t="shared" si="6"/>
        <v/>
      </c>
      <c r="U57" s="43" t="str">
        <f t="shared" si="16"/>
        <v/>
      </c>
      <c r="V57" s="45" t="str">
        <f t="shared" si="7"/>
        <v/>
      </c>
      <c r="W57" s="43" t="str">
        <f t="shared" si="17"/>
        <v/>
      </c>
      <c r="X57" s="42" t="str">
        <f t="shared" si="8"/>
        <v/>
      </c>
      <c r="Y57" s="48"/>
      <c r="Z57" s="51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3">
      <c r="A58" s="38"/>
      <c r="B58" s="39"/>
      <c r="C58" s="40"/>
      <c r="D58" s="41" t="str">
        <f t="shared" si="0"/>
        <v/>
      </c>
      <c r="E58" s="42" t="e">
        <f t="shared" si="49"/>
        <v>#N/A</v>
      </c>
      <c r="F58" s="43" t="str">
        <f t="shared" si="9"/>
        <v/>
      </c>
      <c r="G58" s="29" t="str">
        <f t="shared" si="1"/>
        <v/>
      </c>
      <c r="H58" s="44" t="str">
        <f t="shared" si="10"/>
        <v/>
      </c>
      <c r="I58" s="45" t="str">
        <f t="shared" si="2"/>
        <v/>
      </c>
      <c r="J58" s="46"/>
      <c r="K58" s="37" t="str">
        <f t="shared" si="48"/>
        <v/>
      </c>
      <c r="L58" s="42" t="e">
        <f t="shared" si="11"/>
        <v>#N/A</v>
      </c>
      <c r="M58" s="47" t="str">
        <f t="shared" si="12"/>
        <v/>
      </c>
      <c r="N58" s="42" t="str">
        <f t="shared" si="3"/>
        <v/>
      </c>
      <c r="O58" s="43" t="str">
        <f t="shared" si="13"/>
        <v/>
      </c>
      <c r="P58" s="45" t="str">
        <f t="shared" si="4"/>
        <v/>
      </c>
      <c r="Q58" s="43" t="str">
        <f t="shared" si="14"/>
        <v/>
      </c>
      <c r="R58" s="45" t="str">
        <f t="shared" si="5"/>
        <v/>
      </c>
      <c r="S58" s="43" t="str">
        <f t="shared" si="15"/>
        <v/>
      </c>
      <c r="T58" s="45" t="str">
        <f t="shared" si="6"/>
        <v/>
      </c>
      <c r="U58" s="43" t="str">
        <f t="shared" si="16"/>
        <v/>
      </c>
      <c r="V58" s="45" t="str">
        <f t="shared" si="7"/>
        <v/>
      </c>
      <c r="W58" s="43" t="str">
        <f t="shared" si="17"/>
        <v/>
      </c>
      <c r="X58" s="42" t="str">
        <f t="shared" si="8"/>
        <v/>
      </c>
      <c r="Y58" s="48"/>
      <c r="Z58" s="51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3">
      <c r="A59" s="38"/>
      <c r="B59" s="39"/>
      <c r="C59" s="40"/>
      <c r="D59" s="41" t="str">
        <f t="shared" si="0"/>
        <v/>
      </c>
      <c r="E59" s="42" t="e">
        <f t="shared" si="49"/>
        <v>#N/A</v>
      </c>
      <c r="F59" s="43" t="str">
        <f t="shared" si="9"/>
        <v/>
      </c>
      <c r="G59" s="29" t="str">
        <f t="shared" si="1"/>
        <v/>
      </c>
      <c r="H59" s="44" t="str">
        <f t="shared" si="10"/>
        <v/>
      </c>
      <c r="I59" s="45" t="str">
        <f t="shared" si="2"/>
        <v/>
      </c>
      <c r="J59" s="46"/>
      <c r="K59" s="37" t="str">
        <f t="shared" si="48"/>
        <v/>
      </c>
      <c r="L59" s="42" t="e">
        <f t="shared" si="11"/>
        <v>#N/A</v>
      </c>
      <c r="M59" s="47" t="str">
        <f t="shared" si="12"/>
        <v/>
      </c>
      <c r="N59" s="42" t="str">
        <f t="shared" si="3"/>
        <v/>
      </c>
      <c r="O59" s="43" t="str">
        <f t="shared" si="13"/>
        <v/>
      </c>
      <c r="P59" s="45" t="str">
        <f t="shared" si="4"/>
        <v/>
      </c>
      <c r="Q59" s="43" t="str">
        <f t="shared" si="14"/>
        <v/>
      </c>
      <c r="R59" s="45" t="str">
        <f t="shared" si="5"/>
        <v/>
      </c>
      <c r="S59" s="43" t="str">
        <f t="shared" si="15"/>
        <v/>
      </c>
      <c r="T59" s="45" t="str">
        <f t="shared" si="6"/>
        <v/>
      </c>
      <c r="U59" s="43" t="str">
        <f t="shared" si="16"/>
        <v/>
      </c>
      <c r="V59" s="45" t="str">
        <f t="shared" si="7"/>
        <v/>
      </c>
      <c r="W59" s="43" t="str">
        <f t="shared" si="17"/>
        <v/>
      </c>
      <c r="X59" s="42" t="str">
        <f t="shared" si="8"/>
        <v/>
      </c>
      <c r="Y59" s="48"/>
      <c r="Z59" s="51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3">
      <c r="A60" s="38"/>
      <c r="B60" s="39"/>
      <c r="C60" s="40"/>
      <c r="D60" s="41" t="str">
        <f t="shared" si="0"/>
        <v/>
      </c>
      <c r="E60" s="42" t="e">
        <f t="shared" si="49"/>
        <v>#N/A</v>
      </c>
      <c r="F60" s="43" t="str">
        <f t="shared" si="9"/>
        <v/>
      </c>
      <c r="G60" s="29" t="str">
        <f t="shared" si="1"/>
        <v/>
      </c>
      <c r="H60" s="44" t="str">
        <f t="shared" si="10"/>
        <v/>
      </c>
      <c r="I60" s="45" t="str">
        <f t="shared" si="2"/>
        <v/>
      </c>
      <c r="J60" s="46"/>
      <c r="K60" s="37" t="str">
        <f t="shared" si="48"/>
        <v/>
      </c>
      <c r="L60" s="42" t="e">
        <f t="shared" si="11"/>
        <v>#N/A</v>
      </c>
      <c r="M60" s="47" t="str">
        <f t="shared" si="12"/>
        <v/>
      </c>
      <c r="N60" s="42" t="str">
        <f t="shared" si="3"/>
        <v/>
      </c>
      <c r="O60" s="43" t="str">
        <f t="shared" si="13"/>
        <v/>
      </c>
      <c r="P60" s="45" t="str">
        <f t="shared" si="4"/>
        <v/>
      </c>
      <c r="Q60" s="43" t="str">
        <f t="shared" si="14"/>
        <v/>
      </c>
      <c r="R60" s="45" t="str">
        <f t="shared" si="5"/>
        <v/>
      </c>
      <c r="S60" s="43" t="str">
        <f t="shared" si="15"/>
        <v/>
      </c>
      <c r="T60" s="45" t="str">
        <f t="shared" si="6"/>
        <v/>
      </c>
      <c r="U60" s="43" t="str">
        <f t="shared" si="16"/>
        <v/>
      </c>
      <c r="V60" s="45" t="str">
        <f t="shared" si="7"/>
        <v/>
      </c>
      <c r="W60" s="43" t="str">
        <f t="shared" si="17"/>
        <v/>
      </c>
      <c r="X60" s="42" t="str">
        <f t="shared" si="8"/>
        <v/>
      </c>
      <c r="Y60" s="48"/>
      <c r="Z60" s="52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3">
      <c r="A61" s="38"/>
      <c r="B61" s="39"/>
      <c r="C61" s="40"/>
      <c r="D61" s="41" t="str">
        <f t="shared" si="0"/>
        <v/>
      </c>
      <c r="E61" s="42" t="e">
        <f t="shared" si="49"/>
        <v>#N/A</v>
      </c>
      <c r="F61" s="43" t="str">
        <f t="shared" si="9"/>
        <v/>
      </c>
      <c r="G61" s="29" t="str">
        <f t="shared" si="1"/>
        <v/>
      </c>
      <c r="H61" s="44" t="str">
        <f t="shared" si="10"/>
        <v/>
      </c>
      <c r="I61" s="45" t="str">
        <f t="shared" si="2"/>
        <v/>
      </c>
      <c r="J61" s="46"/>
      <c r="K61" s="37" t="str">
        <f t="shared" si="48"/>
        <v/>
      </c>
      <c r="L61" s="42" t="e">
        <f t="shared" si="11"/>
        <v>#N/A</v>
      </c>
      <c r="M61" s="47" t="str">
        <f t="shared" si="12"/>
        <v/>
      </c>
      <c r="N61" s="42" t="str">
        <f t="shared" si="3"/>
        <v/>
      </c>
      <c r="O61" s="43" t="str">
        <f t="shared" si="13"/>
        <v/>
      </c>
      <c r="P61" s="45" t="str">
        <f t="shared" si="4"/>
        <v/>
      </c>
      <c r="Q61" s="43" t="str">
        <f t="shared" si="14"/>
        <v/>
      </c>
      <c r="R61" s="45" t="str">
        <f t="shared" si="5"/>
        <v/>
      </c>
      <c r="S61" s="43" t="str">
        <f t="shared" si="15"/>
        <v/>
      </c>
      <c r="T61" s="45" t="str">
        <f t="shared" si="6"/>
        <v/>
      </c>
      <c r="U61" s="43" t="str">
        <f t="shared" si="16"/>
        <v/>
      </c>
      <c r="V61" s="45" t="str">
        <f t="shared" si="7"/>
        <v/>
      </c>
      <c r="W61" s="43" t="str">
        <f t="shared" si="17"/>
        <v/>
      </c>
      <c r="X61" s="42" t="str">
        <f t="shared" si="8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3">
      <c r="A62" s="38"/>
      <c r="B62" s="39"/>
      <c r="C62" s="40"/>
      <c r="D62" s="41" t="str">
        <f t="shared" si="0"/>
        <v/>
      </c>
      <c r="E62" s="42" t="e">
        <f t="shared" si="49"/>
        <v>#N/A</v>
      </c>
      <c r="F62" s="43" t="str">
        <f t="shared" si="9"/>
        <v/>
      </c>
      <c r="G62" s="29" t="str">
        <f t="shared" si="1"/>
        <v/>
      </c>
      <c r="H62" s="44" t="str">
        <f t="shared" si="10"/>
        <v/>
      </c>
      <c r="I62" s="45" t="str">
        <f t="shared" si="2"/>
        <v/>
      </c>
      <c r="J62" s="46"/>
      <c r="K62" s="37" t="str">
        <f>IF(B62="","",L62)</f>
        <v/>
      </c>
      <c r="L62" s="42" t="e">
        <f t="shared" si="11"/>
        <v>#N/A</v>
      </c>
      <c r="M62" s="47" t="str">
        <f t="shared" si="12"/>
        <v/>
      </c>
      <c r="N62" s="42" t="str">
        <f t="shared" si="3"/>
        <v/>
      </c>
      <c r="O62" s="43" t="str">
        <f t="shared" si="13"/>
        <v/>
      </c>
      <c r="P62" s="45" t="str">
        <f t="shared" si="4"/>
        <v/>
      </c>
      <c r="Q62" s="43" t="str">
        <f t="shared" si="14"/>
        <v/>
      </c>
      <c r="R62" s="45" t="str">
        <f t="shared" si="5"/>
        <v/>
      </c>
      <c r="S62" s="43" t="str">
        <f t="shared" si="15"/>
        <v/>
      </c>
      <c r="T62" s="45" t="str">
        <f t="shared" si="6"/>
        <v/>
      </c>
      <c r="U62" s="43" t="str">
        <f t="shared" si="16"/>
        <v/>
      </c>
      <c r="V62" s="45" t="str">
        <f t="shared" si="7"/>
        <v/>
      </c>
      <c r="W62" s="43" t="str">
        <f t="shared" si="17"/>
        <v/>
      </c>
      <c r="X62" s="42" t="str">
        <f t="shared" si="8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3">
      <c r="A63" s="50"/>
      <c r="B63" s="39"/>
      <c r="C63" s="40"/>
      <c r="D63" s="41" t="str">
        <f t="shared" si="0"/>
        <v/>
      </c>
      <c r="E63" s="42" t="e">
        <f t="shared" si="49"/>
        <v>#N/A</v>
      </c>
      <c r="F63" s="43" t="str">
        <f t="shared" si="9"/>
        <v/>
      </c>
      <c r="G63" s="29" t="str">
        <f t="shared" si="1"/>
        <v/>
      </c>
      <c r="H63" s="44" t="str">
        <f t="shared" si="10"/>
        <v/>
      </c>
      <c r="I63" s="45" t="str">
        <f t="shared" si="2"/>
        <v/>
      </c>
      <c r="J63" s="46"/>
      <c r="K63" s="37" t="str">
        <f t="shared" si="48"/>
        <v/>
      </c>
      <c r="L63" s="42" t="e">
        <f t="shared" si="11"/>
        <v>#N/A</v>
      </c>
      <c r="M63" s="47" t="str">
        <f t="shared" si="12"/>
        <v/>
      </c>
      <c r="N63" s="42" t="str">
        <f t="shared" si="3"/>
        <v/>
      </c>
      <c r="O63" s="43" t="str">
        <f t="shared" si="13"/>
        <v/>
      </c>
      <c r="P63" s="45" t="str">
        <f t="shared" si="4"/>
        <v/>
      </c>
      <c r="Q63" s="43" t="str">
        <f t="shared" si="14"/>
        <v/>
      </c>
      <c r="R63" s="45" t="str">
        <f t="shared" si="5"/>
        <v/>
      </c>
      <c r="S63" s="43" t="str">
        <f t="shared" si="15"/>
        <v/>
      </c>
      <c r="T63" s="45" t="str">
        <f t="shared" si="6"/>
        <v/>
      </c>
      <c r="U63" s="43" t="str">
        <f t="shared" si="16"/>
        <v/>
      </c>
      <c r="V63" s="45" t="str">
        <f t="shared" si="7"/>
        <v/>
      </c>
      <c r="W63" s="43" t="str">
        <f t="shared" si="17"/>
        <v/>
      </c>
      <c r="X63" s="42" t="str">
        <f t="shared" si="8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3">
      <c r="A64" s="50"/>
      <c r="B64" s="39"/>
      <c r="C64" s="40"/>
      <c r="D64" s="41" t="str">
        <f t="shared" si="0"/>
        <v/>
      </c>
      <c r="E64" s="42" t="e">
        <f>IF(AD64="","",AD64)</f>
        <v>#N/A</v>
      </c>
      <c r="F64" s="43" t="str">
        <f t="shared" si="9"/>
        <v/>
      </c>
      <c r="G64" s="29" t="str">
        <f t="shared" si="1"/>
        <v/>
      </c>
      <c r="H64" s="44" t="str">
        <f t="shared" si="10"/>
        <v/>
      </c>
      <c r="I64" s="45" t="str">
        <f t="shared" si="2"/>
        <v/>
      </c>
      <c r="J64" s="46"/>
      <c r="K64" s="37" t="str">
        <f t="shared" si="48"/>
        <v/>
      </c>
      <c r="L64" s="42" t="e">
        <f t="shared" si="11"/>
        <v>#N/A</v>
      </c>
      <c r="M64" s="47" t="str">
        <f t="shared" si="12"/>
        <v/>
      </c>
      <c r="N64" s="42" t="str">
        <f t="shared" si="3"/>
        <v/>
      </c>
      <c r="O64" s="43" t="str">
        <f t="shared" si="13"/>
        <v/>
      </c>
      <c r="P64" s="45" t="str">
        <f t="shared" si="4"/>
        <v/>
      </c>
      <c r="Q64" s="43" t="str">
        <f t="shared" si="14"/>
        <v/>
      </c>
      <c r="R64" s="45" t="str">
        <f t="shared" si="5"/>
        <v/>
      </c>
      <c r="S64" s="43" t="str">
        <f t="shared" si="15"/>
        <v/>
      </c>
      <c r="T64" s="45" t="str">
        <f t="shared" si="6"/>
        <v/>
      </c>
      <c r="U64" s="43" t="str">
        <f>V64</f>
        <v/>
      </c>
      <c r="V64" s="45" t="str">
        <f t="shared" si="7"/>
        <v/>
      </c>
      <c r="W64" s="43" t="str">
        <f t="shared" si="17"/>
        <v/>
      </c>
      <c r="X64" s="42" t="str">
        <f t="shared" si="8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3">
      <c r="A65" s="38"/>
      <c r="B65" s="39"/>
      <c r="C65" s="40"/>
      <c r="D65" s="41" t="str">
        <f t="shared" si="0"/>
        <v/>
      </c>
      <c r="E65" s="42" t="e">
        <f>IF(AD65="","",AD65)</f>
        <v>#N/A</v>
      </c>
      <c r="F65" s="43" t="str">
        <f t="shared" si="9"/>
        <v/>
      </c>
      <c r="G65" s="29" t="str">
        <f t="shared" si="1"/>
        <v/>
      </c>
      <c r="H65" s="44" t="str">
        <f t="shared" si="10"/>
        <v/>
      </c>
      <c r="I65" s="45" t="str">
        <f t="shared" si="2"/>
        <v/>
      </c>
      <c r="J65" s="46"/>
      <c r="K65" s="37" t="str">
        <f t="shared" si="48"/>
        <v/>
      </c>
      <c r="L65" s="42" t="e">
        <f t="shared" si="11"/>
        <v>#N/A</v>
      </c>
      <c r="M65" s="47" t="str">
        <f t="shared" si="12"/>
        <v/>
      </c>
      <c r="N65" s="42" t="str">
        <f t="shared" si="3"/>
        <v/>
      </c>
      <c r="O65" s="43" t="str">
        <f>P65</f>
        <v/>
      </c>
      <c r="P65" s="45" t="str">
        <f t="shared" si="4"/>
        <v/>
      </c>
      <c r="Q65" s="43" t="str">
        <f t="shared" si="14"/>
        <v/>
      </c>
      <c r="R65" s="45" t="str">
        <f t="shared" si="5"/>
        <v/>
      </c>
      <c r="S65" s="43" t="str">
        <f t="shared" si="15"/>
        <v/>
      </c>
      <c r="T65" s="45" t="str">
        <f t="shared" si="6"/>
        <v/>
      </c>
      <c r="U65" s="43" t="str">
        <f t="shared" si="16"/>
        <v/>
      </c>
      <c r="V65" s="45" t="str">
        <f t="shared" si="7"/>
        <v/>
      </c>
      <c r="W65" s="43" t="str">
        <f t="shared" si="17"/>
        <v/>
      </c>
      <c r="X65" s="42" t="str">
        <f t="shared" si="8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3">
      <c r="A66" s="38"/>
      <c r="B66" s="39"/>
      <c r="C66" s="40"/>
      <c r="D66" s="41" t="str">
        <f t="shared" si="0"/>
        <v/>
      </c>
      <c r="E66" s="42" t="e">
        <f>IF(AD66="","",AD66)</f>
        <v>#N/A</v>
      </c>
      <c r="F66" s="43" t="str">
        <f t="shared" si="9"/>
        <v/>
      </c>
      <c r="G66" s="29" t="str">
        <f t="shared" si="1"/>
        <v/>
      </c>
      <c r="H66" s="44" t="str">
        <f t="shared" si="10"/>
        <v/>
      </c>
      <c r="I66" s="45" t="str">
        <f t="shared" si="2"/>
        <v/>
      </c>
      <c r="J66" s="46"/>
      <c r="K66" s="37" t="str">
        <f t="shared" si="48"/>
        <v/>
      </c>
      <c r="L66" s="42" t="e">
        <f t="shared" si="11"/>
        <v>#N/A</v>
      </c>
      <c r="M66" s="47" t="str">
        <f t="shared" si="12"/>
        <v/>
      </c>
      <c r="N66" s="42" t="str">
        <f t="shared" si="3"/>
        <v/>
      </c>
      <c r="O66" s="43" t="str">
        <f t="shared" si="13"/>
        <v/>
      </c>
      <c r="P66" s="45" t="str">
        <f t="shared" si="4"/>
        <v/>
      </c>
      <c r="Q66" s="43" t="str">
        <f t="shared" si="14"/>
        <v/>
      </c>
      <c r="R66" s="45" t="str">
        <f t="shared" si="5"/>
        <v/>
      </c>
      <c r="S66" s="43" t="str">
        <f t="shared" si="15"/>
        <v/>
      </c>
      <c r="T66" s="45" t="str">
        <f t="shared" si="6"/>
        <v/>
      </c>
      <c r="U66" s="43" t="str">
        <f t="shared" si="16"/>
        <v/>
      </c>
      <c r="V66" s="45" t="str">
        <f t="shared" si="7"/>
        <v/>
      </c>
      <c r="W66" s="43" t="str">
        <f t="shared" si="17"/>
        <v/>
      </c>
      <c r="X66" s="42" t="str">
        <f t="shared" si="8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3">
      <c r="A67" s="38"/>
      <c r="B67" s="39"/>
      <c r="C67" s="40"/>
      <c r="D67" s="41" t="str">
        <f t="shared" si="0"/>
        <v/>
      </c>
      <c r="E67" s="42" t="e">
        <f t="shared" ref="E67:E80" si="50">IF(AD67="","",AD67)</f>
        <v>#N/A</v>
      </c>
      <c r="F67" s="43" t="str">
        <f t="shared" si="9"/>
        <v/>
      </c>
      <c r="G67" s="29" t="str">
        <f t="shared" si="1"/>
        <v/>
      </c>
      <c r="H67" s="44" t="str">
        <f t="shared" si="10"/>
        <v/>
      </c>
      <c r="I67" s="45" t="str">
        <f t="shared" si="2"/>
        <v/>
      </c>
      <c r="J67" s="46"/>
      <c r="K67" s="37" t="str">
        <f t="shared" si="48"/>
        <v/>
      </c>
      <c r="L67" s="42" t="e">
        <f t="shared" si="11"/>
        <v>#N/A</v>
      </c>
      <c r="M67" s="47" t="str">
        <f t="shared" si="12"/>
        <v/>
      </c>
      <c r="N67" s="42" t="str">
        <f t="shared" si="3"/>
        <v/>
      </c>
      <c r="O67" s="43" t="str">
        <f t="shared" si="13"/>
        <v/>
      </c>
      <c r="P67" s="45" t="str">
        <f t="shared" si="4"/>
        <v/>
      </c>
      <c r="Q67" s="43" t="str">
        <f>R67</f>
        <v/>
      </c>
      <c r="R67" s="45" t="str">
        <f t="shared" si="5"/>
        <v/>
      </c>
      <c r="S67" s="43" t="str">
        <f t="shared" si="15"/>
        <v/>
      </c>
      <c r="T67" s="45" t="str">
        <f t="shared" si="6"/>
        <v/>
      </c>
      <c r="U67" s="43" t="str">
        <f t="shared" si="16"/>
        <v/>
      </c>
      <c r="V67" s="45" t="str">
        <f t="shared" si="7"/>
        <v/>
      </c>
      <c r="W67" s="43" t="str">
        <f t="shared" si="17"/>
        <v/>
      </c>
      <c r="X67" s="42" t="str">
        <f t="shared" si="8"/>
        <v/>
      </c>
      <c r="Y67" s="48"/>
      <c r="Z67" s="53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3">
      <c r="A68" s="38"/>
      <c r="B68" s="39"/>
      <c r="C68" s="40"/>
      <c r="D68" s="41" t="str">
        <f t="shared" si="0"/>
        <v/>
      </c>
      <c r="E68" s="42" t="e">
        <f t="shared" si="50"/>
        <v>#N/A</v>
      </c>
      <c r="F68" s="43" t="str">
        <f t="shared" si="9"/>
        <v/>
      </c>
      <c r="G68" s="29" t="str">
        <f t="shared" si="1"/>
        <v/>
      </c>
      <c r="H68" s="44" t="str">
        <f t="shared" si="10"/>
        <v/>
      </c>
      <c r="I68" s="45" t="str">
        <f t="shared" si="2"/>
        <v/>
      </c>
      <c r="J68" s="46"/>
      <c r="K68" s="37" t="str">
        <f t="shared" si="48"/>
        <v/>
      </c>
      <c r="L68" s="42" t="e">
        <f t="shared" si="11"/>
        <v>#N/A</v>
      </c>
      <c r="M68" s="47" t="str">
        <f t="shared" si="12"/>
        <v/>
      </c>
      <c r="N68" s="42" t="str">
        <f t="shared" si="3"/>
        <v/>
      </c>
      <c r="O68" s="43" t="str">
        <f t="shared" si="13"/>
        <v/>
      </c>
      <c r="P68" s="45" t="str">
        <f t="shared" si="4"/>
        <v/>
      </c>
      <c r="Q68" s="43" t="str">
        <f t="shared" si="14"/>
        <v/>
      </c>
      <c r="R68" s="45" t="str">
        <f t="shared" si="5"/>
        <v/>
      </c>
      <c r="S68" s="43" t="str">
        <f t="shared" si="15"/>
        <v/>
      </c>
      <c r="T68" s="45" t="str">
        <f t="shared" si="6"/>
        <v/>
      </c>
      <c r="U68" s="43" t="str">
        <f t="shared" si="16"/>
        <v/>
      </c>
      <c r="V68" s="45" t="str">
        <f t="shared" si="7"/>
        <v/>
      </c>
      <c r="W68" s="43" t="str">
        <f t="shared" si="17"/>
        <v/>
      </c>
      <c r="X68" s="42" t="str">
        <f t="shared" si="8"/>
        <v/>
      </c>
      <c r="Y68" s="48"/>
      <c r="Z68" s="53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3">
      <c r="A69" s="38"/>
      <c r="B69" s="39"/>
      <c r="C69" s="40"/>
      <c r="D69" s="41" t="str">
        <f t="shared" si="0"/>
        <v/>
      </c>
      <c r="E69" s="42" t="e">
        <f t="shared" si="50"/>
        <v>#N/A</v>
      </c>
      <c r="F69" s="43" t="str">
        <f t="shared" si="9"/>
        <v/>
      </c>
      <c r="G69" s="29" t="str">
        <f t="shared" si="1"/>
        <v/>
      </c>
      <c r="H69" s="44" t="str">
        <f t="shared" si="10"/>
        <v/>
      </c>
      <c r="I69" s="45" t="str">
        <f t="shared" si="2"/>
        <v/>
      </c>
      <c r="J69" s="46"/>
      <c r="K69" s="37" t="str">
        <f t="shared" si="48"/>
        <v/>
      </c>
      <c r="L69" s="42" t="e">
        <f t="shared" si="11"/>
        <v>#N/A</v>
      </c>
      <c r="M69" s="47" t="str">
        <f t="shared" si="12"/>
        <v/>
      </c>
      <c r="N69" s="42" t="str">
        <f t="shared" si="3"/>
        <v/>
      </c>
      <c r="O69" s="43" t="str">
        <f t="shared" si="13"/>
        <v/>
      </c>
      <c r="P69" s="45" t="str">
        <f t="shared" si="4"/>
        <v/>
      </c>
      <c r="Q69" s="43" t="str">
        <f t="shared" si="14"/>
        <v/>
      </c>
      <c r="R69" s="45" t="str">
        <f t="shared" si="5"/>
        <v/>
      </c>
      <c r="S69" s="43" t="str">
        <f t="shared" si="15"/>
        <v/>
      </c>
      <c r="T69" s="45" t="str">
        <f t="shared" si="6"/>
        <v/>
      </c>
      <c r="U69" s="43" t="str">
        <f t="shared" si="16"/>
        <v/>
      </c>
      <c r="V69" s="45" t="str">
        <f t="shared" si="7"/>
        <v/>
      </c>
      <c r="W69" s="43" t="str">
        <f t="shared" si="17"/>
        <v/>
      </c>
      <c r="X69" s="42" t="str">
        <f t="shared" si="8"/>
        <v/>
      </c>
      <c r="Y69" s="48"/>
      <c r="Z69" s="53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3">
      <c r="A70" s="38"/>
      <c r="B70" s="39"/>
      <c r="C70" s="40"/>
      <c r="D70" s="41" t="str">
        <f t="shared" si="0"/>
        <v/>
      </c>
      <c r="E70" s="42" t="e">
        <f t="shared" si="50"/>
        <v>#N/A</v>
      </c>
      <c r="F70" s="43" t="str">
        <f t="shared" si="9"/>
        <v/>
      </c>
      <c r="G70" s="29" t="str">
        <f t="shared" si="1"/>
        <v/>
      </c>
      <c r="H70" s="44" t="str">
        <f t="shared" si="10"/>
        <v/>
      </c>
      <c r="I70" s="45" t="str">
        <f t="shared" si="2"/>
        <v/>
      </c>
      <c r="J70" s="46"/>
      <c r="K70" s="37" t="str">
        <f t="shared" si="48"/>
        <v/>
      </c>
      <c r="L70" s="42" t="e">
        <f t="shared" si="11"/>
        <v>#N/A</v>
      </c>
      <c r="M70" s="47" t="str">
        <f t="shared" si="12"/>
        <v/>
      </c>
      <c r="N70" s="42" t="str">
        <f t="shared" si="3"/>
        <v/>
      </c>
      <c r="O70" s="43" t="str">
        <f t="shared" si="13"/>
        <v/>
      </c>
      <c r="P70" s="45" t="str">
        <f t="shared" si="4"/>
        <v/>
      </c>
      <c r="Q70" s="43" t="str">
        <f t="shared" si="14"/>
        <v/>
      </c>
      <c r="R70" s="45" t="str">
        <f t="shared" si="5"/>
        <v/>
      </c>
      <c r="S70" s="43" t="str">
        <f t="shared" si="15"/>
        <v/>
      </c>
      <c r="T70" s="45" t="str">
        <f t="shared" si="6"/>
        <v/>
      </c>
      <c r="U70" s="43" t="str">
        <f t="shared" si="16"/>
        <v/>
      </c>
      <c r="V70" s="45" t="str">
        <f t="shared" si="7"/>
        <v/>
      </c>
      <c r="W70" s="43" t="str">
        <f t="shared" si="17"/>
        <v/>
      </c>
      <c r="X70" s="42" t="str">
        <f t="shared" si="8"/>
        <v/>
      </c>
      <c r="Y70" s="48"/>
      <c r="Z70" s="53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3">
      <c r="A71" s="38"/>
      <c r="B71" s="39"/>
      <c r="C71" s="40"/>
      <c r="D71" s="41" t="str">
        <f t="shared" si="0"/>
        <v/>
      </c>
      <c r="E71" s="42" t="e">
        <f t="shared" si="50"/>
        <v>#N/A</v>
      </c>
      <c r="F71" s="43" t="str">
        <f t="shared" si="9"/>
        <v/>
      </c>
      <c r="G71" s="29" t="str">
        <f t="shared" si="1"/>
        <v/>
      </c>
      <c r="H71" s="44" t="str">
        <f t="shared" si="10"/>
        <v/>
      </c>
      <c r="I71" s="45" t="str">
        <f t="shared" si="2"/>
        <v/>
      </c>
      <c r="J71" s="46"/>
      <c r="K71" s="37" t="str">
        <f t="shared" si="48"/>
        <v/>
      </c>
      <c r="L71" s="42" t="e">
        <f t="shared" si="11"/>
        <v>#N/A</v>
      </c>
      <c r="M71" s="47" t="str">
        <f t="shared" si="12"/>
        <v/>
      </c>
      <c r="N71" s="42" t="str">
        <f t="shared" si="3"/>
        <v/>
      </c>
      <c r="O71" s="43" t="str">
        <f t="shared" si="13"/>
        <v/>
      </c>
      <c r="P71" s="45" t="str">
        <f t="shared" si="4"/>
        <v/>
      </c>
      <c r="Q71" s="43" t="str">
        <f t="shared" si="14"/>
        <v/>
      </c>
      <c r="R71" s="45" t="str">
        <f t="shared" si="5"/>
        <v/>
      </c>
      <c r="S71" s="43" t="str">
        <f t="shared" si="15"/>
        <v/>
      </c>
      <c r="T71" s="45" t="str">
        <f t="shared" si="6"/>
        <v/>
      </c>
      <c r="U71" s="43" t="str">
        <f t="shared" si="16"/>
        <v/>
      </c>
      <c r="V71" s="45" t="str">
        <f t="shared" si="7"/>
        <v/>
      </c>
      <c r="W71" s="43" t="str">
        <f t="shared" si="17"/>
        <v/>
      </c>
      <c r="X71" s="42" t="str">
        <f t="shared" si="8"/>
        <v/>
      </c>
      <c r="Y71" s="48"/>
      <c r="Z71" s="53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3">
      <c r="A72" s="38"/>
      <c r="B72" s="39"/>
      <c r="C72" s="40"/>
      <c r="D72" s="41" t="str">
        <f t="shared" si="0"/>
        <v/>
      </c>
      <c r="E72" s="42" t="e">
        <f t="shared" si="50"/>
        <v>#N/A</v>
      </c>
      <c r="F72" s="43" t="str">
        <f t="shared" si="9"/>
        <v/>
      </c>
      <c r="G72" s="29" t="str">
        <f t="shared" si="1"/>
        <v/>
      </c>
      <c r="H72" s="44" t="str">
        <f t="shared" si="10"/>
        <v/>
      </c>
      <c r="I72" s="45" t="str">
        <f t="shared" si="2"/>
        <v/>
      </c>
      <c r="J72" s="46"/>
      <c r="K72" s="37" t="str">
        <f t="shared" si="48"/>
        <v/>
      </c>
      <c r="L72" s="42" t="e">
        <f t="shared" si="11"/>
        <v>#N/A</v>
      </c>
      <c r="M72" s="47" t="str">
        <f t="shared" si="12"/>
        <v/>
      </c>
      <c r="N72" s="42" t="str">
        <f t="shared" si="3"/>
        <v/>
      </c>
      <c r="O72" s="43" t="str">
        <f t="shared" si="13"/>
        <v/>
      </c>
      <c r="P72" s="45" t="str">
        <f t="shared" si="4"/>
        <v/>
      </c>
      <c r="Q72" s="43" t="str">
        <f t="shared" si="14"/>
        <v/>
      </c>
      <c r="R72" s="45" t="str">
        <f t="shared" si="5"/>
        <v/>
      </c>
      <c r="S72" s="43" t="str">
        <f t="shared" si="15"/>
        <v/>
      </c>
      <c r="T72" s="45" t="str">
        <f t="shared" si="6"/>
        <v/>
      </c>
      <c r="U72" s="43" t="str">
        <f t="shared" si="16"/>
        <v/>
      </c>
      <c r="V72" s="45" t="str">
        <f t="shared" si="7"/>
        <v/>
      </c>
      <c r="W72" s="43" t="str">
        <f t="shared" si="17"/>
        <v/>
      </c>
      <c r="X72" s="42" t="str">
        <f t="shared" si="8"/>
        <v/>
      </c>
      <c r="Y72" s="48"/>
      <c r="Z72" s="53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3">
      <c r="A73" s="38"/>
      <c r="B73" s="39"/>
      <c r="C73" s="40"/>
      <c r="D73" s="41" t="str">
        <f t="shared" si="0"/>
        <v/>
      </c>
      <c r="E73" s="42" t="e">
        <f t="shared" si="50"/>
        <v>#N/A</v>
      </c>
      <c r="F73" s="43" t="str">
        <f t="shared" si="9"/>
        <v/>
      </c>
      <c r="G73" s="29" t="str">
        <f t="shared" si="1"/>
        <v/>
      </c>
      <c r="H73" s="44" t="str">
        <f t="shared" si="10"/>
        <v/>
      </c>
      <c r="I73" s="45" t="str">
        <f t="shared" si="2"/>
        <v/>
      </c>
      <c r="J73" s="46"/>
      <c r="K73" s="37" t="str">
        <f t="shared" si="48"/>
        <v/>
      </c>
      <c r="L73" s="42" t="e">
        <f t="shared" si="11"/>
        <v>#N/A</v>
      </c>
      <c r="M73" s="47" t="str">
        <f t="shared" si="12"/>
        <v/>
      </c>
      <c r="N73" s="42" t="str">
        <f t="shared" si="3"/>
        <v/>
      </c>
      <c r="O73" s="43" t="str">
        <f t="shared" si="13"/>
        <v/>
      </c>
      <c r="P73" s="45" t="str">
        <f t="shared" si="4"/>
        <v/>
      </c>
      <c r="Q73" s="43" t="str">
        <f t="shared" si="14"/>
        <v/>
      </c>
      <c r="R73" s="45" t="str">
        <f t="shared" si="5"/>
        <v/>
      </c>
      <c r="S73" s="43" t="str">
        <f t="shared" si="15"/>
        <v/>
      </c>
      <c r="T73" s="45" t="str">
        <f t="shared" si="6"/>
        <v/>
      </c>
      <c r="U73" s="43" t="str">
        <f t="shared" si="16"/>
        <v/>
      </c>
      <c r="V73" s="45" t="str">
        <f t="shared" si="7"/>
        <v/>
      </c>
      <c r="W73" s="43" t="str">
        <f t="shared" si="17"/>
        <v/>
      </c>
      <c r="X73" s="42" t="str">
        <f t="shared" si="8"/>
        <v/>
      </c>
      <c r="Y73" s="48"/>
      <c r="Z73" s="53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3">
      <c r="A74" s="38"/>
      <c r="B74" s="39"/>
      <c r="C74" s="40"/>
      <c r="D74" s="41" t="str">
        <f t="shared" si="0"/>
        <v/>
      </c>
      <c r="E74" s="42" t="e">
        <f t="shared" si="50"/>
        <v>#N/A</v>
      </c>
      <c r="F74" s="43" t="str">
        <f t="shared" si="9"/>
        <v/>
      </c>
      <c r="G74" s="29" t="str">
        <f t="shared" si="1"/>
        <v/>
      </c>
      <c r="H74" s="44" t="str">
        <f t="shared" si="10"/>
        <v/>
      </c>
      <c r="I74" s="45" t="str">
        <f t="shared" si="2"/>
        <v/>
      </c>
      <c r="J74" s="46"/>
      <c r="K74" s="37" t="str">
        <f t="shared" si="48"/>
        <v/>
      </c>
      <c r="L74" s="42" t="e">
        <f t="shared" si="11"/>
        <v>#N/A</v>
      </c>
      <c r="M74" s="47" t="str">
        <f t="shared" si="12"/>
        <v/>
      </c>
      <c r="N74" s="42" t="str">
        <f t="shared" si="3"/>
        <v/>
      </c>
      <c r="O74" s="43" t="str">
        <f t="shared" si="13"/>
        <v/>
      </c>
      <c r="P74" s="45" t="str">
        <f t="shared" si="4"/>
        <v/>
      </c>
      <c r="Q74" s="43" t="str">
        <f t="shared" si="14"/>
        <v/>
      </c>
      <c r="R74" s="45" t="str">
        <f t="shared" si="5"/>
        <v/>
      </c>
      <c r="S74" s="43" t="str">
        <f t="shared" si="15"/>
        <v/>
      </c>
      <c r="T74" s="45" t="str">
        <f t="shared" si="6"/>
        <v/>
      </c>
      <c r="U74" s="43" t="str">
        <f t="shared" si="16"/>
        <v/>
      </c>
      <c r="V74" s="45" t="str">
        <f t="shared" si="7"/>
        <v/>
      </c>
      <c r="W74" s="43" t="str">
        <f t="shared" si="17"/>
        <v/>
      </c>
      <c r="X74" s="42" t="str">
        <f t="shared" si="8"/>
        <v/>
      </c>
      <c r="Y74" s="48"/>
      <c r="Z74" s="51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3">
      <c r="A75" s="54"/>
      <c r="B75" s="39"/>
      <c r="C75" s="40"/>
      <c r="D75" s="41" t="str">
        <f t="shared" si="0"/>
        <v/>
      </c>
      <c r="E75" s="42" t="e">
        <f t="shared" si="50"/>
        <v>#N/A</v>
      </c>
      <c r="F75" s="43" t="str">
        <f t="shared" si="9"/>
        <v/>
      </c>
      <c r="G75" s="29" t="str">
        <f t="shared" si="1"/>
        <v/>
      </c>
      <c r="H75" s="44" t="str">
        <f t="shared" si="10"/>
        <v/>
      </c>
      <c r="I75" s="45" t="str">
        <f t="shared" si="2"/>
        <v/>
      </c>
      <c r="J75" s="46"/>
      <c r="K75" s="37" t="str">
        <f t="shared" si="48"/>
        <v/>
      </c>
      <c r="L75" s="42" t="e">
        <f t="shared" si="11"/>
        <v>#N/A</v>
      </c>
      <c r="M75" s="47" t="str">
        <f t="shared" si="12"/>
        <v/>
      </c>
      <c r="N75" s="42" t="str">
        <f t="shared" si="3"/>
        <v/>
      </c>
      <c r="O75" s="43" t="str">
        <f t="shared" si="13"/>
        <v/>
      </c>
      <c r="P75" s="45" t="str">
        <f t="shared" si="4"/>
        <v/>
      </c>
      <c r="Q75" s="43" t="str">
        <f t="shared" si="14"/>
        <v/>
      </c>
      <c r="R75" s="45" t="str">
        <f t="shared" si="5"/>
        <v/>
      </c>
      <c r="S75" s="43" t="str">
        <f t="shared" si="15"/>
        <v/>
      </c>
      <c r="T75" s="45" t="str">
        <f t="shared" si="6"/>
        <v/>
      </c>
      <c r="U75" s="43" t="str">
        <f t="shared" si="16"/>
        <v/>
      </c>
      <c r="V75" s="45" t="str">
        <f t="shared" si="7"/>
        <v/>
      </c>
      <c r="W75" s="43" t="str">
        <f t="shared" si="17"/>
        <v/>
      </c>
      <c r="X75" s="42" t="str">
        <f t="shared" si="8"/>
        <v/>
      </c>
      <c r="Y75" s="48"/>
      <c r="Z75" s="51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3">
      <c r="A76" s="54"/>
      <c r="B76" s="39"/>
      <c r="C76" s="40"/>
      <c r="D76" s="41" t="str">
        <f t="shared" si="0"/>
        <v/>
      </c>
      <c r="E76" s="42" t="e">
        <f t="shared" si="50"/>
        <v>#N/A</v>
      </c>
      <c r="F76" s="43" t="str">
        <f t="shared" si="9"/>
        <v/>
      </c>
      <c r="G76" s="29" t="str">
        <f t="shared" si="1"/>
        <v/>
      </c>
      <c r="H76" s="44" t="str">
        <f t="shared" si="10"/>
        <v/>
      </c>
      <c r="I76" s="45" t="str">
        <f t="shared" si="2"/>
        <v/>
      </c>
      <c r="J76" s="46"/>
      <c r="K76" s="37" t="str">
        <f>IF(B76="","",L76)</f>
        <v/>
      </c>
      <c r="L76" s="42" t="e">
        <f t="shared" si="11"/>
        <v>#N/A</v>
      </c>
      <c r="M76" s="47" t="str">
        <f t="shared" si="12"/>
        <v/>
      </c>
      <c r="N76" s="42" t="str">
        <f t="shared" si="3"/>
        <v/>
      </c>
      <c r="O76" s="43" t="str">
        <f t="shared" si="13"/>
        <v/>
      </c>
      <c r="P76" s="45" t="str">
        <f t="shared" si="4"/>
        <v/>
      </c>
      <c r="Q76" s="43" t="str">
        <f t="shared" si="14"/>
        <v/>
      </c>
      <c r="R76" s="45" t="str">
        <f t="shared" si="5"/>
        <v/>
      </c>
      <c r="S76" s="43" t="str">
        <f t="shared" si="15"/>
        <v/>
      </c>
      <c r="T76" s="45" t="str">
        <f t="shared" si="6"/>
        <v/>
      </c>
      <c r="U76" s="43" t="str">
        <f t="shared" si="16"/>
        <v/>
      </c>
      <c r="V76" s="45" t="str">
        <f t="shared" si="7"/>
        <v/>
      </c>
      <c r="W76" s="43" t="str">
        <f t="shared" si="17"/>
        <v/>
      </c>
      <c r="X76" s="42" t="str">
        <f t="shared" si="8"/>
        <v/>
      </c>
      <c r="Y76" s="48"/>
      <c r="Z76" s="51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s="5" customFormat="1" ht="14.25" customHeight="1" x14ac:dyDescent="0.3">
      <c r="A77" s="54"/>
      <c r="B77" s="39"/>
      <c r="C77" s="40"/>
      <c r="D77" s="41" t="str">
        <f t="shared" si="0"/>
        <v/>
      </c>
      <c r="E77" s="42" t="e">
        <f t="shared" si="50"/>
        <v>#N/A</v>
      </c>
      <c r="F77" s="43" t="str">
        <f t="shared" si="9"/>
        <v/>
      </c>
      <c r="G77" s="29" t="str">
        <f t="shared" si="1"/>
        <v/>
      </c>
      <c r="H77" s="44" t="str">
        <f t="shared" si="10"/>
        <v/>
      </c>
      <c r="I77" s="45" t="str">
        <f t="shared" si="2"/>
        <v/>
      </c>
      <c r="J77" s="46"/>
      <c r="K77" s="37" t="str">
        <f t="shared" si="48"/>
        <v/>
      </c>
      <c r="L77" s="42" t="e">
        <f t="shared" si="11"/>
        <v>#N/A</v>
      </c>
      <c r="M77" s="47" t="str">
        <f t="shared" si="12"/>
        <v/>
      </c>
      <c r="N77" s="42" t="str">
        <f t="shared" si="3"/>
        <v/>
      </c>
      <c r="O77" s="43" t="str">
        <f t="shared" si="13"/>
        <v/>
      </c>
      <c r="P77" s="45" t="str">
        <f t="shared" si="4"/>
        <v/>
      </c>
      <c r="Q77" s="43" t="str">
        <f t="shared" si="14"/>
        <v/>
      </c>
      <c r="R77" s="45" t="str">
        <f t="shared" si="5"/>
        <v/>
      </c>
      <c r="S77" s="43" t="str">
        <f t="shared" si="15"/>
        <v/>
      </c>
      <c r="T77" s="45" t="str">
        <f t="shared" si="6"/>
        <v/>
      </c>
      <c r="U77" s="43" t="str">
        <f t="shared" si="16"/>
        <v/>
      </c>
      <c r="V77" s="45" t="str">
        <f t="shared" si="7"/>
        <v/>
      </c>
      <c r="W77" s="43" t="str">
        <f t="shared" si="17"/>
        <v/>
      </c>
      <c r="X77" s="42" t="str">
        <f t="shared" si="8"/>
        <v/>
      </c>
      <c r="Y77" s="48"/>
      <c r="Z77" s="55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3">
      <c r="A78" s="38"/>
      <c r="B78" s="39"/>
      <c r="C78" s="40"/>
      <c r="D78" s="41" t="str">
        <f t="shared" si="0"/>
        <v/>
      </c>
      <c r="E78" s="42" t="e">
        <f t="shared" si="50"/>
        <v>#N/A</v>
      </c>
      <c r="F78" s="43" t="str">
        <f t="shared" si="9"/>
        <v/>
      </c>
      <c r="G78" s="29" t="str">
        <f t="shared" si="1"/>
        <v/>
      </c>
      <c r="H78" s="44" t="str">
        <f t="shared" si="10"/>
        <v/>
      </c>
      <c r="I78" s="45" t="str">
        <f t="shared" si="2"/>
        <v/>
      </c>
      <c r="J78" s="46"/>
      <c r="K78" s="37" t="str">
        <f t="shared" si="48"/>
        <v/>
      </c>
      <c r="L78" s="42" t="e">
        <f t="shared" si="11"/>
        <v>#N/A</v>
      </c>
      <c r="M78" s="47" t="str">
        <f t="shared" si="12"/>
        <v/>
      </c>
      <c r="N78" s="42" t="str">
        <f t="shared" si="3"/>
        <v/>
      </c>
      <c r="O78" s="43" t="str">
        <f t="shared" si="13"/>
        <v/>
      </c>
      <c r="P78" s="45" t="str">
        <f t="shared" si="4"/>
        <v/>
      </c>
      <c r="Q78" s="43" t="str">
        <f t="shared" si="14"/>
        <v/>
      </c>
      <c r="R78" s="45" t="str">
        <f t="shared" si="5"/>
        <v/>
      </c>
      <c r="S78" s="43" t="str">
        <f t="shared" si="15"/>
        <v/>
      </c>
      <c r="T78" s="45" t="str">
        <f t="shared" si="6"/>
        <v/>
      </c>
      <c r="U78" s="43" t="str">
        <f t="shared" si="16"/>
        <v/>
      </c>
      <c r="V78" s="45" t="str">
        <f t="shared" si="7"/>
        <v/>
      </c>
      <c r="W78" s="43" t="str">
        <f t="shared" si="17"/>
        <v/>
      </c>
      <c r="X78" s="42" t="str">
        <f t="shared" si="8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3">
      <c r="A79" s="38"/>
      <c r="B79" s="39"/>
      <c r="C79" s="40"/>
      <c r="D79" s="41" t="str">
        <f t="shared" si="0"/>
        <v/>
      </c>
      <c r="E79" s="42" t="e">
        <f t="shared" si="50"/>
        <v>#N/A</v>
      </c>
      <c r="F79" s="43" t="str">
        <f t="shared" si="9"/>
        <v/>
      </c>
      <c r="G79" s="29" t="str">
        <f t="shared" si="1"/>
        <v/>
      </c>
      <c r="H79" s="44" t="str">
        <f t="shared" si="10"/>
        <v/>
      </c>
      <c r="I79" s="45" t="str">
        <f t="shared" si="2"/>
        <v/>
      </c>
      <c r="J79" s="46"/>
      <c r="K79" s="37" t="str">
        <f t="shared" si="48"/>
        <v/>
      </c>
      <c r="L79" s="42" t="e">
        <f t="shared" si="11"/>
        <v>#N/A</v>
      </c>
      <c r="M79" s="47" t="str">
        <f t="shared" si="12"/>
        <v/>
      </c>
      <c r="N79" s="42" t="str">
        <f t="shared" si="3"/>
        <v/>
      </c>
      <c r="O79" s="43" t="str">
        <f t="shared" si="13"/>
        <v/>
      </c>
      <c r="P79" s="45" t="str">
        <f t="shared" si="4"/>
        <v/>
      </c>
      <c r="Q79" s="43" t="str">
        <f t="shared" si="14"/>
        <v/>
      </c>
      <c r="R79" s="45" t="str">
        <f t="shared" si="5"/>
        <v/>
      </c>
      <c r="S79" s="43" t="str">
        <f t="shared" si="15"/>
        <v/>
      </c>
      <c r="T79" s="45" t="str">
        <f t="shared" si="6"/>
        <v/>
      </c>
      <c r="U79" s="43" t="str">
        <f t="shared" si="16"/>
        <v/>
      </c>
      <c r="V79" s="45" t="str">
        <f t="shared" si="7"/>
        <v/>
      </c>
      <c r="W79" s="43" t="str">
        <f t="shared" si="17"/>
        <v/>
      </c>
      <c r="X79" s="42" t="str">
        <f t="shared" si="8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3">
      <c r="A80" s="38"/>
      <c r="B80" s="58"/>
      <c r="C80" s="40"/>
      <c r="D80" s="59" t="str">
        <f t="shared" si="0"/>
        <v/>
      </c>
      <c r="E80" s="60" t="e">
        <f t="shared" si="50"/>
        <v>#N/A</v>
      </c>
      <c r="F80" s="61" t="str">
        <f t="shared" si="9"/>
        <v/>
      </c>
      <c r="G80" s="62" t="str">
        <f t="shared" si="1"/>
        <v/>
      </c>
      <c r="H80" s="63" t="str">
        <f t="shared" si="10"/>
        <v/>
      </c>
      <c r="I80" s="64" t="str">
        <f t="shared" si="2"/>
        <v/>
      </c>
      <c r="J80" s="46"/>
      <c r="K80" s="65" t="str">
        <f t="shared" si="48"/>
        <v/>
      </c>
      <c r="L80" s="60" t="e">
        <f t="shared" si="11"/>
        <v>#N/A</v>
      </c>
      <c r="M80" s="66" t="str">
        <f t="shared" si="12"/>
        <v/>
      </c>
      <c r="N80" s="60" t="str">
        <f t="shared" si="3"/>
        <v/>
      </c>
      <c r="O80" s="61" t="str">
        <f t="shared" si="13"/>
        <v/>
      </c>
      <c r="P80" s="64" t="str">
        <f t="shared" si="4"/>
        <v/>
      </c>
      <c r="Q80" s="61" t="str">
        <f t="shared" si="14"/>
        <v/>
      </c>
      <c r="R80" s="64" t="str">
        <f t="shared" si="5"/>
        <v/>
      </c>
      <c r="S80" s="61" t="str">
        <f t="shared" si="15"/>
        <v/>
      </c>
      <c r="T80" s="64" t="str">
        <f t="shared" si="6"/>
        <v/>
      </c>
      <c r="U80" s="61" t="str">
        <f t="shared" si="16"/>
        <v/>
      </c>
      <c r="V80" s="64" t="str">
        <f t="shared" si="7"/>
        <v/>
      </c>
      <c r="W80" s="61" t="str">
        <f t="shared" si="17"/>
        <v/>
      </c>
      <c r="X80" s="60" t="str">
        <f t="shared" si="8"/>
        <v/>
      </c>
      <c r="Y80" s="56"/>
      <c r="Z80" s="57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x14ac:dyDescent="0.3">
      <c r="A81" s="67"/>
      <c r="B81" s="39"/>
      <c r="C81" s="68"/>
      <c r="D81" s="41" t="str">
        <f>IF(B81="","",E81)</f>
        <v/>
      </c>
      <c r="E81" s="42" t="e">
        <f>IF(AD81="","",AD81)</f>
        <v>#N/A</v>
      </c>
      <c r="F81" s="43" t="str">
        <f>G81</f>
        <v/>
      </c>
      <c r="G81" s="29" t="str">
        <f>IF(B81="","",J81/((100-K81)/100))</f>
        <v/>
      </c>
      <c r="H81" s="44" t="str">
        <f>I81</f>
        <v/>
      </c>
      <c r="I81" s="45" t="str">
        <f>IF(B81="","",ROUND(G81*AF81,1))</f>
        <v/>
      </c>
      <c r="J81" s="46"/>
      <c r="K81" s="37" t="str">
        <f>IF(B81="","",L81)</f>
        <v/>
      </c>
      <c r="L81" s="42" t="e">
        <f>AE81</f>
        <v>#N/A</v>
      </c>
      <c r="M81" s="47" t="str">
        <f>N81</f>
        <v/>
      </c>
      <c r="N81" s="42" t="str">
        <f>IF(B81="","",ROUND((J81*AG81)/100,0))</f>
        <v/>
      </c>
      <c r="O81" s="43" t="str">
        <f>P81</f>
        <v/>
      </c>
      <c r="P81" s="45" t="str">
        <f>IF(B81="","",ROUND((J81*AH81)/100,1))</f>
        <v/>
      </c>
      <c r="Q81" s="43" t="str">
        <f>R81</f>
        <v/>
      </c>
      <c r="R81" s="45" t="str">
        <f>IF(B81="","",ROUND((J81*AI81)/100,1))</f>
        <v/>
      </c>
      <c r="S81" s="43" t="str">
        <f>T81</f>
        <v/>
      </c>
      <c r="T81" s="45" t="str">
        <f>IF(B81="","",ROUND((J81*AJ81)/100,1))</f>
        <v/>
      </c>
      <c r="U81" s="43" t="str">
        <f>V81</f>
        <v/>
      </c>
      <c r="V81" s="45" t="str">
        <f>IF(B81="","",ROUND((J81*AK81)/100,1))</f>
        <v/>
      </c>
      <c r="W81" s="43" t="str">
        <f>X81</f>
        <v/>
      </c>
      <c r="X81" s="42" t="str">
        <f>IF(B81="","",ROUND((J81*AL81)/100,1))</f>
        <v/>
      </c>
      <c r="Y81" s="69"/>
      <c r="Z81" s="70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ht="14.25" customHeight="1" x14ac:dyDescent="0.3">
      <c r="A82" s="38"/>
      <c r="B82" s="39"/>
      <c r="C82" s="40"/>
      <c r="D82" s="41" t="str">
        <f>IF(B82="","",E82)</f>
        <v/>
      </c>
      <c r="E82" s="42" t="e">
        <f>IF(AD82="","",AD82)</f>
        <v>#N/A</v>
      </c>
      <c r="F82" s="43" t="str">
        <f>G82</f>
        <v/>
      </c>
      <c r="G82" s="29" t="str">
        <f>IF(B82="","",J82/((100-K82)/100))</f>
        <v/>
      </c>
      <c r="H82" s="44" t="str">
        <f>I82</f>
        <v/>
      </c>
      <c r="I82" s="45" t="str">
        <f>IF(B82="","",ROUND(G82*AF82,1))</f>
        <v/>
      </c>
      <c r="J82" s="46"/>
      <c r="K82" s="37" t="str">
        <f>IF(B82="","",L82)</f>
        <v/>
      </c>
      <c r="L82" s="42" t="e">
        <f>AE82</f>
        <v>#N/A</v>
      </c>
      <c r="M82" s="47" t="str">
        <f>N82</f>
        <v/>
      </c>
      <c r="N82" s="42" t="str">
        <f>IF(B82="","",ROUND((J82*AG82)/100,0))</f>
        <v/>
      </c>
      <c r="O82" s="43" t="str">
        <f>P82</f>
        <v/>
      </c>
      <c r="P82" s="45" t="str">
        <f>IF(B82="","",ROUND((J82*AH82)/100,1))</f>
        <v/>
      </c>
      <c r="Q82" s="43" t="str">
        <f>R82</f>
        <v/>
      </c>
      <c r="R82" s="45" t="str">
        <f>IF(B82="","",ROUND((J82*AI82)/100,1))</f>
        <v/>
      </c>
      <c r="S82" s="43" t="str">
        <f>T82</f>
        <v/>
      </c>
      <c r="T82" s="45" t="str">
        <f>IF(B82="","",ROUND((J82*AJ82)/100,1))</f>
        <v/>
      </c>
      <c r="U82" s="43" t="str">
        <f>V82</f>
        <v/>
      </c>
      <c r="V82" s="45" t="str">
        <f>IF(B82="","",ROUND((J82*AK82)/100,1))</f>
        <v/>
      </c>
      <c r="W82" s="43" t="str">
        <f>X82</f>
        <v/>
      </c>
      <c r="X82" s="42" t="str">
        <f>IF(B82="","",ROUND((J82*AL82)/100,1))</f>
        <v/>
      </c>
      <c r="Y82" s="48"/>
      <c r="Z82" s="49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ht="14.25" customHeight="1" thickBot="1" x14ac:dyDescent="0.35">
      <c r="A83" s="71"/>
      <c r="B83" s="72"/>
      <c r="C83" s="73"/>
      <c r="D83" s="74" t="str">
        <f>IF(B83="","",E83)</f>
        <v/>
      </c>
      <c r="E83" s="75" t="e">
        <f>IF(AD83="","",AD83)</f>
        <v>#N/A</v>
      </c>
      <c r="F83" s="76" t="str">
        <f>G83</f>
        <v/>
      </c>
      <c r="G83" s="77" t="str">
        <f>IF(B83="","",J83/((100-K83)/100))</f>
        <v/>
      </c>
      <c r="H83" s="78" t="str">
        <f>I83</f>
        <v/>
      </c>
      <c r="I83" s="79" t="str">
        <f>IF(B83="","",ROUND(G83*AF83,1))</f>
        <v/>
      </c>
      <c r="J83" s="80"/>
      <c r="K83" s="81" t="str">
        <f>IF(B83="","",L83)</f>
        <v/>
      </c>
      <c r="L83" s="75" t="e">
        <f>AE83</f>
        <v>#N/A</v>
      </c>
      <c r="M83" s="82" t="str">
        <f>N83</f>
        <v/>
      </c>
      <c r="N83" s="75" t="str">
        <f>IF(B83="","",ROUND((J83*AG83)/100,0))</f>
        <v/>
      </c>
      <c r="O83" s="76" t="str">
        <f>P83</f>
        <v/>
      </c>
      <c r="P83" s="79" t="str">
        <f>IF(B83="","",ROUND((J83*AH83)/100,1))</f>
        <v/>
      </c>
      <c r="Q83" s="76" t="str">
        <f>R83</f>
        <v/>
      </c>
      <c r="R83" s="79" t="str">
        <f>IF(B83="","",ROUND((J83*AI83)/100,1))</f>
        <v/>
      </c>
      <c r="S83" s="76" t="str">
        <f>T83</f>
        <v/>
      </c>
      <c r="T83" s="79" t="str">
        <f>IF(B83="","",ROUND((J83*AJ83)/100,1))</f>
        <v/>
      </c>
      <c r="U83" s="76" t="str">
        <f>V83</f>
        <v/>
      </c>
      <c r="V83" s="79" t="str">
        <f>IF(B83="","",ROUND((J83*AK83)/100,1))</f>
        <v/>
      </c>
      <c r="W83" s="76" t="str">
        <f>X83</f>
        <v/>
      </c>
      <c r="X83" s="75" t="str">
        <f>IF(B83="","",ROUND((J83*AL83)/100,1))</f>
        <v/>
      </c>
      <c r="Y83" s="83"/>
      <c r="Z83" s="84"/>
      <c r="AC83" s="37" t="e">
        <f>VLOOKUP($B83,食材マスタ!$A:$R,4,FALSE)</f>
        <v>#N/A</v>
      </c>
      <c r="AD83" s="37" t="e">
        <f>VLOOKUP($B83,食材マスタ!$A:$R,5,FALSE)</f>
        <v>#N/A</v>
      </c>
      <c r="AE83" s="37" t="e">
        <f>VLOOKUP($B83,食材マスタ!$A:$R,12,FALSE)</f>
        <v>#N/A</v>
      </c>
      <c r="AF83" s="37" t="e">
        <f>VLOOKUP($B83,食材マスタ!$A:$R,11,FALSE)</f>
        <v>#N/A</v>
      </c>
      <c r="AG83" s="37" t="e">
        <f>VLOOKUP($B83,食材マスタ!$A:$R,13,FALSE)</f>
        <v>#N/A</v>
      </c>
      <c r="AH83" s="37" t="e">
        <f>VLOOKUP($B83,食材マスタ!$A:$R,14,FALSE)</f>
        <v>#N/A</v>
      </c>
      <c r="AI83" s="37" t="e">
        <f>VLOOKUP($B83,食材マスタ!$A:$R,15,FALSE)</f>
        <v>#N/A</v>
      </c>
      <c r="AJ83" s="37" t="e">
        <f>VLOOKUP($B83,食材マスタ!$A:$R,16,FALSE)</f>
        <v>#N/A</v>
      </c>
      <c r="AK83" s="37" t="e">
        <f>VLOOKUP($B83,食材マスタ!$A:$R,17,FALSE)</f>
        <v>#N/A</v>
      </c>
      <c r="AL83" s="37" t="e">
        <f>VLOOKUP($B83,食材マスタ!$A:$R,18,FALSE)</f>
        <v>#N/A</v>
      </c>
    </row>
    <row r="84" spans="1:38" ht="14.25" customHeight="1" x14ac:dyDescent="0.3">
      <c r="A84" s="23"/>
      <c r="B84" s="85"/>
      <c r="C84" s="25"/>
      <c r="D84" s="26" t="str">
        <f>IF(B84="","",E84)</f>
        <v/>
      </c>
      <c r="E84" s="27" t="e">
        <f>IF(AD84="","",AD84)</f>
        <v>#N/A</v>
      </c>
      <c r="F84" s="28" t="str">
        <f>G84</f>
        <v/>
      </c>
      <c r="G84" s="86" t="str">
        <f>IF(B84="","",J84/((100-K84)/100))</f>
        <v/>
      </c>
      <c r="H84" s="30" t="str">
        <f>I84</f>
        <v/>
      </c>
      <c r="I84" s="31" t="str">
        <f>IF(B84="","",ROUND(G84*AF84,1))</f>
        <v/>
      </c>
      <c r="J84" s="32"/>
      <c r="K84" s="33" t="str">
        <f>IF(B84="","",L84)</f>
        <v/>
      </c>
      <c r="L84" s="27" t="e">
        <f>AE84</f>
        <v>#N/A</v>
      </c>
      <c r="M84" s="34" t="str">
        <f>N84</f>
        <v/>
      </c>
      <c r="N84" s="27" t="str">
        <f>IF(B84="","",ROUND((J84*AG84)/100,0))</f>
        <v/>
      </c>
      <c r="O84" s="28" t="str">
        <f>P84</f>
        <v/>
      </c>
      <c r="P84" s="31" t="str">
        <f>IF(B84="","",ROUND((J84*AH84)/100,1))</f>
        <v/>
      </c>
      <c r="Q84" s="28" t="str">
        <f>R84</f>
        <v/>
      </c>
      <c r="R84" s="31" t="str">
        <f>IF(B84="","",ROUND((J84*AI84)/100,1))</f>
        <v/>
      </c>
      <c r="S84" s="28" t="str">
        <f>T84</f>
        <v/>
      </c>
      <c r="T84" s="31" t="str">
        <f>IF(B84="","",ROUND((J84*AJ84)/100,1))</f>
        <v/>
      </c>
      <c r="U84" s="28" t="str">
        <f>V84</f>
        <v/>
      </c>
      <c r="V84" s="31" t="str">
        <f>IF(B84="","",ROUND((J84*AK84)/100,1))</f>
        <v/>
      </c>
      <c r="W84" s="28" t="str">
        <f>X84</f>
        <v/>
      </c>
      <c r="X84" s="27" t="str">
        <f>IF(B84="","",ROUND((J84*AL84)/100,1))</f>
        <v/>
      </c>
      <c r="Y84" s="35"/>
      <c r="Z84" s="87"/>
      <c r="AC84" s="37" t="e">
        <f>VLOOKUP($B84,食材マスタ!$A:$R,4,FALSE)</f>
        <v>#N/A</v>
      </c>
      <c r="AD84" s="37" t="e">
        <f>VLOOKUP($B84,食材マスタ!$A:$R,5,FALSE)</f>
        <v>#N/A</v>
      </c>
      <c r="AE84" s="37" t="e">
        <f>VLOOKUP($B84,食材マスタ!$A:$R,12,FALSE)</f>
        <v>#N/A</v>
      </c>
      <c r="AF84" s="37" t="e">
        <f>VLOOKUP($B84,食材マスタ!$A:$R,11,FALSE)</f>
        <v>#N/A</v>
      </c>
      <c r="AG84" s="37" t="e">
        <f>VLOOKUP($B84,食材マスタ!$A:$R,13,FALSE)</f>
        <v>#N/A</v>
      </c>
      <c r="AH84" s="37" t="e">
        <f>VLOOKUP($B84,食材マスタ!$A:$R,14,FALSE)</f>
        <v>#N/A</v>
      </c>
      <c r="AI84" s="37" t="e">
        <f>VLOOKUP($B84,食材マスタ!$A:$R,15,FALSE)</f>
        <v>#N/A</v>
      </c>
      <c r="AJ84" s="37" t="e">
        <f>VLOOKUP($B84,食材マスタ!$A:$R,16,FALSE)</f>
        <v>#N/A</v>
      </c>
      <c r="AK84" s="37" t="e">
        <f>VLOOKUP($B84,食材マスタ!$A:$R,17,FALSE)</f>
        <v>#N/A</v>
      </c>
      <c r="AL84" s="37" t="e">
        <f>VLOOKUP($B84,食材マスタ!$A:$R,18,FALSE)</f>
        <v>#N/A</v>
      </c>
    </row>
    <row r="85" spans="1:38" ht="14.25" customHeight="1" x14ac:dyDescent="0.3">
      <c r="A85" s="38"/>
      <c r="B85" s="39"/>
      <c r="C85" s="40"/>
      <c r="D85" s="41" t="str">
        <f t="shared" ref="D85:D118" si="51">IF(B85="","",E85)</f>
        <v/>
      </c>
      <c r="E85" s="42" t="e">
        <f t="shared" ref="E85:E118" si="52">IF(AD85="","",AD85)</f>
        <v>#N/A</v>
      </c>
      <c r="F85" s="43" t="str">
        <f t="shared" ref="F85:F118" si="53">G85</f>
        <v/>
      </c>
      <c r="G85" s="29" t="str">
        <f t="shared" ref="G85:G118" si="54">IF(B85="","",J85/((100-K85)/100))</f>
        <v/>
      </c>
      <c r="H85" s="44" t="str">
        <f t="shared" ref="H85:H118" si="55">I85</f>
        <v/>
      </c>
      <c r="I85" s="45" t="str">
        <f t="shared" ref="I85:I118" si="56">IF(B85="","",ROUND(G85*AF85,1))</f>
        <v/>
      </c>
      <c r="J85" s="46"/>
      <c r="K85" s="37" t="str">
        <f t="shared" ref="K85:K91" si="57">IF(B85="","",L85)</f>
        <v/>
      </c>
      <c r="L85" s="42" t="e">
        <f t="shared" ref="L85:L118" si="58">AE85</f>
        <v>#N/A</v>
      </c>
      <c r="M85" s="47" t="str">
        <f t="shared" ref="M85:M118" si="59">N85</f>
        <v/>
      </c>
      <c r="N85" s="42" t="str">
        <f t="shared" ref="N85:N118" si="60">IF(B85="","",ROUND((J85*AG85)/100,0))</f>
        <v/>
      </c>
      <c r="O85" s="43" t="str">
        <f t="shared" ref="O85:O118" si="61">P85</f>
        <v/>
      </c>
      <c r="P85" s="45" t="str">
        <f t="shared" ref="P85:P118" si="62">IF(B85="","",ROUND((J85*AH85)/100,1))</f>
        <v/>
      </c>
      <c r="Q85" s="43" t="str">
        <f t="shared" ref="Q85:Q118" si="63">R85</f>
        <v/>
      </c>
      <c r="R85" s="45" t="str">
        <f t="shared" ref="R85:R118" si="64">IF(B85="","",ROUND((J85*AI85)/100,1))</f>
        <v/>
      </c>
      <c r="S85" s="43" t="str">
        <f t="shared" ref="S85:S118" si="65">T85</f>
        <v/>
      </c>
      <c r="T85" s="45" t="str">
        <f t="shared" ref="T85:T118" si="66">IF(B85="","",ROUND((J85*AJ85)/100,1))</f>
        <v/>
      </c>
      <c r="U85" s="43" t="str">
        <f t="shared" ref="U85:U118" si="67">V85</f>
        <v/>
      </c>
      <c r="V85" s="45" t="str">
        <f t="shared" ref="V85:V118" si="68">IF(B85="","",ROUND((J85*AK85)/100,1))</f>
        <v/>
      </c>
      <c r="W85" s="43" t="str">
        <f t="shared" ref="W85:W118" si="69">X85</f>
        <v/>
      </c>
      <c r="X85" s="42" t="str">
        <f t="shared" ref="X85:X118" si="70">IF(B85="","",ROUND((J85*AL85)/100,1))</f>
        <v/>
      </c>
      <c r="Y85" s="48"/>
      <c r="Z85" s="49"/>
      <c r="AC85" s="37" t="e">
        <f>VLOOKUP($B85,食材マスタ!$A:$R,4,FALSE)</f>
        <v>#N/A</v>
      </c>
      <c r="AD85" s="37" t="e">
        <f>VLOOKUP($B85,食材マスタ!$A:$R,5,FALSE)</f>
        <v>#N/A</v>
      </c>
      <c r="AE85" s="37" t="e">
        <f>VLOOKUP($B85,食材マスタ!$A:$R,12,FALSE)</f>
        <v>#N/A</v>
      </c>
      <c r="AF85" s="37" t="e">
        <f>VLOOKUP($B85,食材マスタ!$A:$R,11,FALSE)</f>
        <v>#N/A</v>
      </c>
      <c r="AG85" s="37" t="e">
        <f>VLOOKUP($B85,食材マスタ!$A:$R,13,FALSE)</f>
        <v>#N/A</v>
      </c>
      <c r="AH85" s="37" t="e">
        <f>VLOOKUP($B85,食材マスタ!$A:$R,14,FALSE)</f>
        <v>#N/A</v>
      </c>
      <c r="AI85" s="37" t="e">
        <f>VLOOKUP($B85,食材マスタ!$A:$R,15,FALSE)</f>
        <v>#N/A</v>
      </c>
      <c r="AJ85" s="37" t="e">
        <f>VLOOKUP($B85,食材マスタ!$A:$R,16,FALSE)</f>
        <v>#N/A</v>
      </c>
      <c r="AK85" s="37" t="e">
        <f>VLOOKUP($B85,食材マスタ!$A:$R,17,FALSE)</f>
        <v>#N/A</v>
      </c>
      <c r="AL85" s="37" t="e">
        <f>VLOOKUP($B85,食材マスタ!$A:$R,18,FALSE)</f>
        <v>#N/A</v>
      </c>
    </row>
    <row r="86" spans="1:38" ht="14.25" customHeight="1" x14ac:dyDescent="0.3">
      <c r="A86" s="38"/>
      <c r="B86" s="39"/>
      <c r="C86" s="40"/>
      <c r="D86" s="41" t="str">
        <f t="shared" si="51"/>
        <v/>
      </c>
      <c r="E86" s="42" t="e">
        <f t="shared" si="52"/>
        <v>#N/A</v>
      </c>
      <c r="F86" s="43" t="str">
        <f t="shared" si="53"/>
        <v/>
      </c>
      <c r="G86" s="29" t="str">
        <f t="shared" si="54"/>
        <v/>
      </c>
      <c r="H86" s="44" t="str">
        <f t="shared" si="55"/>
        <v/>
      </c>
      <c r="I86" s="45" t="str">
        <f t="shared" si="56"/>
        <v/>
      </c>
      <c r="J86" s="46"/>
      <c r="K86" s="37" t="str">
        <f t="shared" si="57"/>
        <v/>
      </c>
      <c r="L86" s="42" t="e">
        <f t="shared" si="58"/>
        <v>#N/A</v>
      </c>
      <c r="M86" s="47" t="str">
        <f t="shared" si="59"/>
        <v/>
      </c>
      <c r="N86" s="42" t="str">
        <f t="shared" si="60"/>
        <v/>
      </c>
      <c r="O86" s="43" t="str">
        <f t="shared" si="61"/>
        <v/>
      </c>
      <c r="P86" s="45" t="str">
        <f t="shared" si="62"/>
        <v/>
      </c>
      <c r="Q86" s="43" t="str">
        <f t="shared" si="63"/>
        <v/>
      </c>
      <c r="R86" s="45" t="str">
        <f t="shared" si="64"/>
        <v/>
      </c>
      <c r="S86" s="43" t="str">
        <f t="shared" si="65"/>
        <v/>
      </c>
      <c r="T86" s="45" t="str">
        <f t="shared" si="66"/>
        <v/>
      </c>
      <c r="U86" s="43" t="str">
        <f t="shared" si="67"/>
        <v/>
      </c>
      <c r="V86" s="45" t="str">
        <f t="shared" si="68"/>
        <v/>
      </c>
      <c r="W86" s="43" t="str">
        <f t="shared" si="69"/>
        <v/>
      </c>
      <c r="X86" s="42" t="str">
        <f t="shared" si="70"/>
        <v/>
      </c>
      <c r="Y86" s="48"/>
      <c r="Z86" s="49"/>
      <c r="AC86" s="37" t="e">
        <f>VLOOKUP($B86,食材マスタ!$A:$R,4,FALSE)</f>
        <v>#N/A</v>
      </c>
      <c r="AD86" s="37" t="e">
        <f>VLOOKUP($B86,食材マスタ!$A:$R,5,FALSE)</f>
        <v>#N/A</v>
      </c>
      <c r="AE86" s="37" t="e">
        <f>VLOOKUP($B86,食材マスタ!$A:$R,12,FALSE)</f>
        <v>#N/A</v>
      </c>
      <c r="AF86" s="37" t="e">
        <f>VLOOKUP($B86,食材マスタ!$A:$R,11,FALSE)</f>
        <v>#N/A</v>
      </c>
      <c r="AG86" s="37" t="e">
        <f>VLOOKUP($B86,食材マスタ!$A:$R,13,FALSE)</f>
        <v>#N/A</v>
      </c>
      <c r="AH86" s="37" t="e">
        <f>VLOOKUP($B86,食材マスタ!$A:$R,14,FALSE)</f>
        <v>#N/A</v>
      </c>
      <c r="AI86" s="37" t="e">
        <f>VLOOKUP($B86,食材マスタ!$A:$R,15,FALSE)</f>
        <v>#N/A</v>
      </c>
      <c r="AJ86" s="37" t="e">
        <f>VLOOKUP($B86,食材マスタ!$A:$R,16,FALSE)</f>
        <v>#N/A</v>
      </c>
      <c r="AK86" s="37" t="e">
        <f>VLOOKUP($B86,食材マスタ!$A:$R,17,FALSE)</f>
        <v>#N/A</v>
      </c>
      <c r="AL86" s="37" t="e">
        <f>VLOOKUP($B86,食材マスタ!$A:$R,18,FALSE)</f>
        <v>#N/A</v>
      </c>
    </row>
    <row r="87" spans="1:38" ht="14.25" customHeight="1" x14ac:dyDescent="0.3">
      <c r="A87" s="38"/>
      <c r="B87" s="39"/>
      <c r="C87" s="40"/>
      <c r="D87" s="41" t="str">
        <f t="shared" si="51"/>
        <v/>
      </c>
      <c r="E87" s="42" t="e">
        <f t="shared" si="52"/>
        <v>#N/A</v>
      </c>
      <c r="F87" s="43" t="str">
        <f t="shared" si="53"/>
        <v/>
      </c>
      <c r="G87" s="29" t="str">
        <f t="shared" si="54"/>
        <v/>
      </c>
      <c r="H87" s="44" t="str">
        <f t="shared" si="55"/>
        <v/>
      </c>
      <c r="I87" s="45" t="str">
        <f t="shared" si="56"/>
        <v/>
      </c>
      <c r="J87" s="46"/>
      <c r="K87" s="37" t="str">
        <f t="shared" si="57"/>
        <v/>
      </c>
      <c r="L87" s="42" t="e">
        <f t="shared" si="58"/>
        <v>#N/A</v>
      </c>
      <c r="M87" s="47" t="str">
        <f t="shared" si="59"/>
        <v/>
      </c>
      <c r="N87" s="42" t="str">
        <f t="shared" si="60"/>
        <v/>
      </c>
      <c r="O87" s="43" t="str">
        <f t="shared" si="61"/>
        <v/>
      </c>
      <c r="P87" s="45" t="str">
        <f t="shared" si="62"/>
        <v/>
      </c>
      <c r="Q87" s="43" t="str">
        <f t="shared" si="63"/>
        <v/>
      </c>
      <c r="R87" s="45" t="str">
        <f t="shared" si="64"/>
        <v/>
      </c>
      <c r="S87" s="43" t="str">
        <f t="shared" si="65"/>
        <v/>
      </c>
      <c r="T87" s="45" t="str">
        <f t="shared" si="66"/>
        <v/>
      </c>
      <c r="U87" s="43" t="str">
        <f t="shared" si="67"/>
        <v/>
      </c>
      <c r="V87" s="45" t="str">
        <f t="shared" si="68"/>
        <v/>
      </c>
      <c r="W87" s="43" t="str">
        <f t="shared" si="69"/>
        <v/>
      </c>
      <c r="X87" s="42" t="str">
        <f t="shared" si="70"/>
        <v/>
      </c>
      <c r="Y87" s="48"/>
      <c r="Z87" s="51"/>
      <c r="AC87" s="37" t="e">
        <f>VLOOKUP($B87,食材マスタ!$A:$R,4,FALSE)</f>
        <v>#N/A</v>
      </c>
      <c r="AD87" s="37" t="e">
        <f>VLOOKUP($B87,食材マスタ!$A:$R,5,FALSE)</f>
        <v>#N/A</v>
      </c>
      <c r="AE87" s="37" t="e">
        <f>VLOOKUP($B87,食材マスタ!$A:$R,12,FALSE)</f>
        <v>#N/A</v>
      </c>
      <c r="AF87" s="37" t="e">
        <f>VLOOKUP($B87,食材マスタ!$A:$R,11,FALSE)</f>
        <v>#N/A</v>
      </c>
      <c r="AG87" s="37" t="e">
        <f>VLOOKUP($B87,食材マスタ!$A:$R,13,FALSE)</f>
        <v>#N/A</v>
      </c>
      <c r="AH87" s="37" t="e">
        <f>VLOOKUP($B87,食材マスタ!$A:$R,14,FALSE)</f>
        <v>#N/A</v>
      </c>
      <c r="AI87" s="37" t="e">
        <f>VLOOKUP($B87,食材マスタ!$A:$R,15,FALSE)</f>
        <v>#N/A</v>
      </c>
      <c r="AJ87" s="37" t="e">
        <f>VLOOKUP($B87,食材マスタ!$A:$R,16,FALSE)</f>
        <v>#N/A</v>
      </c>
      <c r="AK87" s="37" t="e">
        <f>VLOOKUP($B87,食材マスタ!$A:$R,17,FALSE)</f>
        <v>#N/A</v>
      </c>
      <c r="AL87" s="37" t="e">
        <f>VLOOKUP($B87,食材マスタ!$A:$R,18,FALSE)</f>
        <v>#N/A</v>
      </c>
    </row>
    <row r="88" spans="1:38" ht="14.25" customHeight="1" x14ac:dyDescent="0.3">
      <c r="A88" s="38"/>
      <c r="B88" s="39"/>
      <c r="C88" s="40"/>
      <c r="D88" s="41" t="str">
        <f t="shared" si="51"/>
        <v/>
      </c>
      <c r="E88" s="42" t="e">
        <f t="shared" si="52"/>
        <v>#N/A</v>
      </c>
      <c r="F88" s="43" t="str">
        <f t="shared" si="53"/>
        <v/>
      </c>
      <c r="G88" s="29" t="str">
        <f t="shared" si="54"/>
        <v/>
      </c>
      <c r="H88" s="44" t="str">
        <f t="shared" si="55"/>
        <v/>
      </c>
      <c r="I88" s="45" t="str">
        <f t="shared" si="56"/>
        <v/>
      </c>
      <c r="J88" s="46"/>
      <c r="K88" s="37" t="str">
        <f t="shared" si="57"/>
        <v/>
      </c>
      <c r="L88" s="42" t="e">
        <f t="shared" si="58"/>
        <v>#N/A</v>
      </c>
      <c r="M88" s="47" t="str">
        <f t="shared" si="59"/>
        <v/>
      </c>
      <c r="N88" s="42" t="str">
        <f t="shared" si="60"/>
        <v/>
      </c>
      <c r="O88" s="43" t="str">
        <f t="shared" si="61"/>
        <v/>
      </c>
      <c r="P88" s="45" t="str">
        <f t="shared" si="62"/>
        <v/>
      </c>
      <c r="Q88" s="43" t="str">
        <f t="shared" si="63"/>
        <v/>
      </c>
      <c r="R88" s="45" t="str">
        <f t="shared" si="64"/>
        <v/>
      </c>
      <c r="S88" s="43" t="str">
        <f t="shared" si="65"/>
        <v/>
      </c>
      <c r="T88" s="45" t="str">
        <f t="shared" si="66"/>
        <v/>
      </c>
      <c r="U88" s="43" t="str">
        <f t="shared" si="67"/>
        <v/>
      </c>
      <c r="V88" s="45" t="str">
        <f t="shared" si="68"/>
        <v/>
      </c>
      <c r="W88" s="43" t="str">
        <f t="shared" si="69"/>
        <v/>
      </c>
      <c r="X88" s="42" t="str">
        <f t="shared" si="70"/>
        <v/>
      </c>
      <c r="Y88" s="48"/>
      <c r="Z88" s="51"/>
      <c r="AC88" s="37" t="e">
        <f>VLOOKUP($B88,食材マスタ!$A:$R,4,FALSE)</f>
        <v>#N/A</v>
      </c>
      <c r="AD88" s="37" t="e">
        <f>VLOOKUP($B88,食材マスタ!$A:$R,5,FALSE)</f>
        <v>#N/A</v>
      </c>
      <c r="AE88" s="37" t="e">
        <f>VLOOKUP($B88,食材マスタ!$A:$R,12,FALSE)</f>
        <v>#N/A</v>
      </c>
      <c r="AF88" s="37" t="e">
        <f>VLOOKUP($B88,食材マスタ!$A:$R,11,FALSE)</f>
        <v>#N/A</v>
      </c>
      <c r="AG88" s="37" t="e">
        <f>VLOOKUP($B88,食材マスタ!$A:$R,13,FALSE)</f>
        <v>#N/A</v>
      </c>
      <c r="AH88" s="37" t="e">
        <f>VLOOKUP($B88,食材マスタ!$A:$R,14,FALSE)</f>
        <v>#N/A</v>
      </c>
      <c r="AI88" s="37" t="e">
        <f>VLOOKUP($B88,食材マスタ!$A:$R,15,FALSE)</f>
        <v>#N/A</v>
      </c>
      <c r="AJ88" s="37" t="e">
        <f>VLOOKUP($B88,食材マスタ!$A:$R,16,FALSE)</f>
        <v>#N/A</v>
      </c>
      <c r="AK88" s="37" t="e">
        <f>VLOOKUP($B88,食材マスタ!$A:$R,17,FALSE)</f>
        <v>#N/A</v>
      </c>
      <c r="AL88" s="37" t="e">
        <f>VLOOKUP($B88,食材マスタ!$A:$R,18,FALSE)</f>
        <v>#N/A</v>
      </c>
    </row>
    <row r="89" spans="1:38" ht="14.25" customHeight="1" x14ac:dyDescent="0.3">
      <c r="A89" s="38"/>
      <c r="B89" s="39"/>
      <c r="C89" s="40"/>
      <c r="D89" s="41" t="str">
        <f t="shared" si="51"/>
        <v/>
      </c>
      <c r="E89" s="42" t="e">
        <f t="shared" si="52"/>
        <v>#N/A</v>
      </c>
      <c r="F89" s="43" t="str">
        <f t="shared" si="53"/>
        <v/>
      </c>
      <c r="G89" s="29" t="str">
        <f t="shared" si="54"/>
        <v/>
      </c>
      <c r="H89" s="44" t="str">
        <f t="shared" si="55"/>
        <v/>
      </c>
      <c r="I89" s="45" t="str">
        <f t="shared" si="56"/>
        <v/>
      </c>
      <c r="J89" s="46"/>
      <c r="K89" s="37" t="str">
        <f t="shared" si="57"/>
        <v/>
      </c>
      <c r="L89" s="42" t="e">
        <f t="shared" si="58"/>
        <v>#N/A</v>
      </c>
      <c r="M89" s="47" t="str">
        <f t="shared" si="59"/>
        <v/>
      </c>
      <c r="N89" s="42" t="str">
        <f t="shared" si="60"/>
        <v/>
      </c>
      <c r="O89" s="43" t="str">
        <f t="shared" si="61"/>
        <v/>
      </c>
      <c r="P89" s="45" t="str">
        <f t="shared" si="62"/>
        <v/>
      </c>
      <c r="Q89" s="43" t="str">
        <f t="shared" si="63"/>
        <v/>
      </c>
      <c r="R89" s="45" t="str">
        <f t="shared" si="64"/>
        <v/>
      </c>
      <c r="S89" s="43" t="str">
        <f t="shared" si="65"/>
        <v/>
      </c>
      <c r="T89" s="45" t="str">
        <f t="shared" si="66"/>
        <v/>
      </c>
      <c r="U89" s="43" t="str">
        <f t="shared" si="67"/>
        <v/>
      </c>
      <c r="V89" s="45" t="str">
        <f t="shared" si="68"/>
        <v/>
      </c>
      <c r="W89" s="43" t="str">
        <f t="shared" si="69"/>
        <v/>
      </c>
      <c r="X89" s="42" t="str">
        <f t="shared" si="70"/>
        <v/>
      </c>
      <c r="Y89" s="48"/>
      <c r="Z89" s="51"/>
      <c r="AC89" s="37" t="e">
        <f>VLOOKUP($B89,食材マスタ!$A:$R,4,FALSE)</f>
        <v>#N/A</v>
      </c>
      <c r="AD89" s="37" t="e">
        <f>VLOOKUP($B89,食材マスタ!$A:$R,5,FALSE)</f>
        <v>#N/A</v>
      </c>
      <c r="AE89" s="37" t="e">
        <f>VLOOKUP($B89,食材マスタ!$A:$R,12,FALSE)</f>
        <v>#N/A</v>
      </c>
      <c r="AF89" s="37" t="e">
        <f>VLOOKUP($B89,食材マスタ!$A:$R,11,FALSE)</f>
        <v>#N/A</v>
      </c>
      <c r="AG89" s="37" t="e">
        <f>VLOOKUP($B89,食材マスタ!$A:$R,13,FALSE)</f>
        <v>#N/A</v>
      </c>
      <c r="AH89" s="37" t="e">
        <f>VLOOKUP($B89,食材マスタ!$A:$R,14,FALSE)</f>
        <v>#N/A</v>
      </c>
      <c r="AI89" s="37" t="e">
        <f>VLOOKUP($B89,食材マスタ!$A:$R,15,FALSE)</f>
        <v>#N/A</v>
      </c>
      <c r="AJ89" s="37" t="e">
        <f>VLOOKUP($B89,食材マスタ!$A:$R,16,FALSE)</f>
        <v>#N/A</v>
      </c>
      <c r="AK89" s="37" t="e">
        <f>VLOOKUP($B89,食材マスタ!$A:$R,17,FALSE)</f>
        <v>#N/A</v>
      </c>
      <c r="AL89" s="37" t="e">
        <f>VLOOKUP($B89,食材マスタ!$A:$R,18,FALSE)</f>
        <v>#N/A</v>
      </c>
    </row>
    <row r="90" spans="1:38" ht="14.25" customHeight="1" x14ac:dyDescent="0.3">
      <c r="A90" s="38"/>
      <c r="B90" s="39"/>
      <c r="C90" s="40"/>
      <c r="D90" s="41" t="str">
        <f t="shared" si="51"/>
        <v/>
      </c>
      <c r="E90" s="42" t="e">
        <f t="shared" si="52"/>
        <v>#N/A</v>
      </c>
      <c r="F90" s="43" t="str">
        <f t="shared" si="53"/>
        <v/>
      </c>
      <c r="G90" s="29" t="str">
        <f t="shared" si="54"/>
        <v/>
      </c>
      <c r="H90" s="44" t="str">
        <f t="shared" si="55"/>
        <v/>
      </c>
      <c r="I90" s="45" t="str">
        <f t="shared" si="56"/>
        <v/>
      </c>
      <c r="J90" s="46"/>
      <c r="K90" s="37" t="str">
        <f t="shared" si="57"/>
        <v/>
      </c>
      <c r="L90" s="42" t="e">
        <f t="shared" si="58"/>
        <v>#N/A</v>
      </c>
      <c r="M90" s="47" t="str">
        <f t="shared" si="59"/>
        <v/>
      </c>
      <c r="N90" s="42" t="str">
        <f t="shared" si="60"/>
        <v/>
      </c>
      <c r="O90" s="43" t="str">
        <f t="shared" si="61"/>
        <v/>
      </c>
      <c r="P90" s="45" t="str">
        <f t="shared" si="62"/>
        <v/>
      </c>
      <c r="Q90" s="43" t="str">
        <f t="shared" si="63"/>
        <v/>
      </c>
      <c r="R90" s="45" t="str">
        <f t="shared" si="64"/>
        <v/>
      </c>
      <c r="S90" s="43" t="str">
        <f t="shared" si="65"/>
        <v/>
      </c>
      <c r="T90" s="45" t="str">
        <f t="shared" si="66"/>
        <v/>
      </c>
      <c r="U90" s="43" t="str">
        <f t="shared" si="67"/>
        <v/>
      </c>
      <c r="V90" s="45" t="str">
        <f t="shared" si="68"/>
        <v/>
      </c>
      <c r="W90" s="43" t="str">
        <f t="shared" si="69"/>
        <v/>
      </c>
      <c r="X90" s="42" t="str">
        <f t="shared" si="70"/>
        <v/>
      </c>
      <c r="Y90" s="48"/>
      <c r="Z90" s="52"/>
      <c r="AC90" s="37" t="e">
        <f>VLOOKUP($B90,食材マスタ!$A:$R,4,FALSE)</f>
        <v>#N/A</v>
      </c>
      <c r="AD90" s="37" t="e">
        <f>VLOOKUP($B90,食材マスタ!$A:$R,5,FALSE)</f>
        <v>#N/A</v>
      </c>
      <c r="AE90" s="37" t="e">
        <f>VLOOKUP($B90,食材マスタ!$A:$R,12,FALSE)</f>
        <v>#N/A</v>
      </c>
      <c r="AF90" s="37" t="e">
        <f>VLOOKUP($B90,食材マスタ!$A:$R,11,FALSE)</f>
        <v>#N/A</v>
      </c>
      <c r="AG90" s="37" t="e">
        <f>VLOOKUP($B90,食材マスタ!$A:$R,13,FALSE)</f>
        <v>#N/A</v>
      </c>
      <c r="AH90" s="37" t="e">
        <f>VLOOKUP($B90,食材マスタ!$A:$R,14,FALSE)</f>
        <v>#N/A</v>
      </c>
      <c r="AI90" s="37" t="e">
        <f>VLOOKUP($B90,食材マスタ!$A:$R,15,FALSE)</f>
        <v>#N/A</v>
      </c>
      <c r="AJ90" s="37" t="e">
        <f>VLOOKUP($B90,食材マスタ!$A:$R,16,FALSE)</f>
        <v>#N/A</v>
      </c>
      <c r="AK90" s="37" t="e">
        <f>VLOOKUP($B90,食材マスタ!$A:$R,17,FALSE)</f>
        <v>#N/A</v>
      </c>
      <c r="AL90" s="37" t="e">
        <f>VLOOKUP($B90,食材マスタ!$A:$R,18,FALSE)</f>
        <v>#N/A</v>
      </c>
    </row>
    <row r="91" spans="1:38" ht="14.25" customHeight="1" x14ac:dyDescent="0.3">
      <c r="A91" s="38"/>
      <c r="B91" s="39"/>
      <c r="C91" s="40"/>
      <c r="D91" s="41" t="str">
        <f t="shared" si="51"/>
        <v/>
      </c>
      <c r="E91" s="42" t="e">
        <f t="shared" si="52"/>
        <v>#N/A</v>
      </c>
      <c r="F91" s="43" t="str">
        <f t="shared" si="53"/>
        <v/>
      </c>
      <c r="G91" s="29" t="str">
        <f t="shared" si="54"/>
        <v/>
      </c>
      <c r="H91" s="44" t="str">
        <f t="shared" si="55"/>
        <v/>
      </c>
      <c r="I91" s="45" t="str">
        <f t="shared" si="56"/>
        <v/>
      </c>
      <c r="J91" s="46"/>
      <c r="K91" s="37" t="str">
        <f t="shared" si="57"/>
        <v/>
      </c>
      <c r="L91" s="42" t="e">
        <f t="shared" si="58"/>
        <v>#N/A</v>
      </c>
      <c r="M91" s="47" t="str">
        <f t="shared" si="59"/>
        <v/>
      </c>
      <c r="N91" s="42" t="str">
        <f t="shared" si="60"/>
        <v/>
      </c>
      <c r="O91" s="43" t="str">
        <f t="shared" si="61"/>
        <v/>
      </c>
      <c r="P91" s="45" t="str">
        <f t="shared" si="62"/>
        <v/>
      </c>
      <c r="Q91" s="43" t="str">
        <f t="shared" si="63"/>
        <v/>
      </c>
      <c r="R91" s="45" t="str">
        <f t="shared" si="64"/>
        <v/>
      </c>
      <c r="S91" s="43" t="str">
        <f t="shared" si="65"/>
        <v/>
      </c>
      <c r="T91" s="45" t="str">
        <f t="shared" si="66"/>
        <v/>
      </c>
      <c r="U91" s="43" t="str">
        <f t="shared" si="67"/>
        <v/>
      </c>
      <c r="V91" s="45" t="str">
        <f t="shared" si="68"/>
        <v/>
      </c>
      <c r="W91" s="43" t="str">
        <f t="shared" si="69"/>
        <v/>
      </c>
      <c r="X91" s="42" t="str">
        <f t="shared" si="70"/>
        <v/>
      </c>
      <c r="Y91" s="48"/>
      <c r="Z91" s="53"/>
      <c r="AC91" s="37" t="e">
        <f>VLOOKUP($B91,食材マスタ!$A:$R,4,FALSE)</f>
        <v>#N/A</v>
      </c>
      <c r="AD91" s="37" t="e">
        <f>VLOOKUP($B91,食材マスタ!$A:$R,5,FALSE)</f>
        <v>#N/A</v>
      </c>
      <c r="AE91" s="37" t="e">
        <f>VLOOKUP($B91,食材マスタ!$A:$R,12,FALSE)</f>
        <v>#N/A</v>
      </c>
      <c r="AF91" s="37" t="e">
        <f>VLOOKUP($B91,食材マスタ!$A:$R,11,FALSE)</f>
        <v>#N/A</v>
      </c>
      <c r="AG91" s="37" t="e">
        <f>VLOOKUP($B91,食材マスタ!$A:$R,13,FALSE)</f>
        <v>#N/A</v>
      </c>
      <c r="AH91" s="37" t="e">
        <f>VLOOKUP($B91,食材マスタ!$A:$R,14,FALSE)</f>
        <v>#N/A</v>
      </c>
      <c r="AI91" s="37" t="e">
        <f>VLOOKUP($B91,食材マスタ!$A:$R,15,FALSE)</f>
        <v>#N/A</v>
      </c>
      <c r="AJ91" s="37" t="e">
        <f>VLOOKUP($B91,食材マスタ!$A:$R,16,FALSE)</f>
        <v>#N/A</v>
      </c>
      <c r="AK91" s="37" t="e">
        <f>VLOOKUP($B91,食材マスタ!$A:$R,17,FALSE)</f>
        <v>#N/A</v>
      </c>
      <c r="AL91" s="37" t="e">
        <f>VLOOKUP($B91,食材マスタ!$A:$R,18,FALSE)</f>
        <v>#N/A</v>
      </c>
    </row>
    <row r="92" spans="1:38" ht="14.25" customHeight="1" x14ac:dyDescent="0.3">
      <c r="A92" s="38"/>
      <c r="B92" s="39"/>
      <c r="C92" s="40"/>
      <c r="D92" s="41" t="str">
        <f t="shared" si="51"/>
        <v/>
      </c>
      <c r="E92" s="42" t="e">
        <f t="shared" si="52"/>
        <v>#N/A</v>
      </c>
      <c r="F92" s="43" t="str">
        <f t="shared" si="53"/>
        <v/>
      </c>
      <c r="G92" s="29" t="str">
        <f t="shared" si="54"/>
        <v/>
      </c>
      <c r="H92" s="44" t="str">
        <f t="shared" si="55"/>
        <v/>
      </c>
      <c r="I92" s="45" t="str">
        <f t="shared" si="56"/>
        <v/>
      </c>
      <c r="J92" s="46"/>
      <c r="K92" s="37" t="str">
        <f>IF(B92="","",L92)</f>
        <v/>
      </c>
      <c r="L92" s="42" t="e">
        <f t="shared" si="58"/>
        <v>#N/A</v>
      </c>
      <c r="M92" s="47" t="str">
        <f t="shared" si="59"/>
        <v/>
      </c>
      <c r="N92" s="42" t="str">
        <f t="shared" si="60"/>
        <v/>
      </c>
      <c r="O92" s="43" t="str">
        <f t="shared" si="61"/>
        <v/>
      </c>
      <c r="P92" s="45" t="str">
        <f t="shared" si="62"/>
        <v/>
      </c>
      <c r="Q92" s="43" t="str">
        <f t="shared" si="63"/>
        <v/>
      </c>
      <c r="R92" s="45" t="str">
        <f t="shared" si="64"/>
        <v/>
      </c>
      <c r="S92" s="43" t="str">
        <f t="shared" si="65"/>
        <v/>
      </c>
      <c r="T92" s="45" t="str">
        <f t="shared" si="66"/>
        <v/>
      </c>
      <c r="U92" s="43" t="str">
        <f t="shared" si="67"/>
        <v/>
      </c>
      <c r="V92" s="45" t="str">
        <f t="shared" si="68"/>
        <v/>
      </c>
      <c r="W92" s="43" t="str">
        <f t="shared" si="69"/>
        <v/>
      </c>
      <c r="X92" s="42" t="str">
        <f t="shared" si="70"/>
        <v/>
      </c>
      <c r="Y92" s="48"/>
      <c r="Z92" s="53"/>
      <c r="AC92" s="37" t="e">
        <f>VLOOKUP($B92,食材マスタ!$A:$R,4,FALSE)</f>
        <v>#N/A</v>
      </c>
      <c r="AD92" s="37" t="e">
        <f>VLOOKUP($B92,食材マスタ!$A:$R,5,FALSE)</f>
        <v>#N/A</v>
      </c>
      <c r="AE92" s="37" t="e">
        <f>VLOOKUP($B92,食材マスタ!$A:$R,12,FALSE)</f>
        <v>#N/A</v>
      </c>
      <c r="AF92" s="37" t="e">
        <f>VLOOKUP($B92,食材マスタ!$A:$R,11,FALSE)</f>
        <v>#N/A</v>
      </c>
      <c r="AG92" s="37" t="e">
        <f>VLOOKUP($B92,食材マスタ!$A:$R,13,FALSE)</f>
        <v>#N/A</v>
      </c>
      <c r="AH92" s="37" t="e">
        <f>VLOOKUP($B92,食材マスタ!$A:$R,14,FALSE)</f>
        <v>#N/A</v>
      </c>
      <c r="AI92" s="37" t="e">
        <f>VLOOKUP($B92,食材マスタ!$A:$R,15,FALSE)</f>
        <v>#N/A</v>
      </c>
      <c r="AJ92" s="37" t="e">
        <f>VLOOKUP($B92,食材マスタ!$A:$R,16,FALSE)</f>
        <v>#N/A</v>
      </c>
      <c r="AK92" s="37" t="e">
        <f>VLOOKUP($B92,食材マスタ!$A:$R,17,FALSE)</f>
        <v>#N/A</v>
      </c>
      <c r="AL92" s="37" t="e">
        <f>VLOOKUP($B92,食材マスタ!$A:$R,18,FALSE)</f>
        <v>#N/A</v>
      </c>
    </row>
    <row r="93" spans="1:38" ht="14.25" customHeight="1" x14ac:dyDescent="0.3">
      <c r="A93" s="50"/>
      <c r="B93" s="39"/>
      <c r="C93" s="40"/>
      <c r="D93" s="41" t="str">
        <f t="shared" si="51"/>
        <v/>
      </c>
      <c r="E93" s="42" t="e">
        <f t="shared" si="52"/>
        <v>#N/A</v>
      </c>
      <c r="F93" s="43" t="str">
        <f t="shared" si="53"/>
        <v/>
      </c>
      <c r="G93" s="29" t="str">
        <f t="shared" si="54"/>
        <v/>
      </c>
      <c r="H93" s="44" t="str">
        <f t="shared" si="55"/>
        <v/>
      </c>
      <c r="I93" s="45" t="str">
        <f t="shared" si="56"/>
        <v/>
      </c>
      <c r="J93" s="46"/>
      <c r="K93" s="37" t="str">
        <f t="shared" ref="K93:K105" si="71">IF(B93="","",L93)</f>
        <v/>
      </c>
      <c r="L93" s="42" t="e">
        <f t="shared" si="58"/>
        <v>#N/A</v>
      </c>
      <c r="M93" s="47" t="str">
        <f t="shared" si="59"/>
        <v/>
      </c>
      <c r="N93" s="42" t="str">
        <f t="shared" si="60"/>
        <v/>
      </c>
      <c r="O93" s="43" t="str">
        <f t="shared" si="61"/>
        <v/>
      </c>
      <c r="P93" s="45" t="str">
        <f t="shared" si="62"/>
        <v/>
      </c>
      <c r="Q93" s="43" t="str">
        <f t="shared" si="63"/>
        <v/>
      </c>
      <c r="R93" s="45" t="str">
        <f t="shared" si="64"/>
        <v/>
      </c>
      <c r="S93" s="43" t="str">
        <f t="shared" si="65"/>
        <v/>
      </c>
      <c r="T93" s="45" t="str">
        <f t="shared" si="66"/>
        <v/>
      </c>
      <c r="U93" s="43" t="str">
        <f t="shared" si="67"/>
        <v/>
      </c>
      <c r="V93" s="45" t="str">
        <f t="shared" si="68"/>
        <v/>
      </c>
      <c r="W93" s="43" t="str">
        <f t="shared" si="69"/>
        <v/>
      </c>
      <c r="X93" s="42" t="str">
        <f t="shared" si="70"/>
        <v/>
      </c>
      <c r="Y93" s="48"/>
      <c r="Z93" s="53"/>
      <c r="AC93" s="37" t="e">
        <f>VLOOKUP($B93,食材マスタ!$A:$R,4,FALSE)</f>
        <v>#N/A</v>
      </c>
      <c r="AD93" s="37" t="e">
        <f>VLOOKUP($B93,食材マスタ!$A:$R,5,FALSE)</f>
        <v>#N/A</v>
      </c>
      <c r="AE93" s="37" t="e">
        <f>VLOOKUP($B93,食材マスタ!$A:$R,12,FALSE)</f>
        <v>#N/A</v>
      </c>
      <c r="AF93" s="37" t="e">
        <f>VLOOKUP($B93,食材マスタ!$A:$R,11,FALSE)</f>
        <v>#N/A</v>
      </c>
      <c r="AG93" s="37" t="e">
        <f>VLOOKUP($B93,食材マスタ!$A:$R,13,FALSE)</f>
        <v>#N/A</v>
      </c>
      <c r="AH93" s="37" t="e">
        <f>VLOOKUP($B93,食材マスタ!$A:$R,14,FALSE)</f>
        <v>#N/A</v>
      </c>
      <c r="AI93" s="37" t="e">
        <f>VLOOKUP($B93,食材マスタ!$A:$R,15,FALSE)</f>
        <v>#N/A</v>
      </c>
      <c r="AJ93" s="37" t="e">
        <f>VLOOKUP($B93,食材マスタ!$A:$R,16,FALSE)</f>
        <v>#N/A</v>
      </c>
      <c r="AK93" s="37" t="e">
        <f>VLOOKUP($B93,食材マスタ!$A:$R,17,FALSE)</f>
        <v>#N/A</v>
      </c>
      <c r="AL93" s="37" t="e">
        <f>VLOOKUP($B93,食材マスタ!$A:$R,18,FALSE)</f>
        <v>#N/A</v>
      </c>
    </row>
    <row r="94" spans="1:38" ht="14.25" customHeight="1" x14ac:dyDescent="0.3">
      <c r="A94" s="50"/>
      <c r="B94" s="39"/>
      <c r="C94" s="40"/>
      <c r="D94" s="41" t="str">
        <f t="shared" si="51"/>
        <v/>
      </c>
      <c r="E94" s="42" t="e">
        <f t="shared" si="52"/>
        <v>#N/A</v>
      </c>
      <c r="F94" s="43" t="str">
        <f t="shared" si="53"/>
        <v/>
      </c>
      <c r="G94" s="29" t="str">
        <f t="shared" si="54"/>
        <v/>
      </c>
      <c r="H94" s="44" t="str">
        <f t="shared" si="55"/>
        <v/>
      </c>
      <c r="I94" s="45" t="str">
        <f t="shared" si="56"/>
        <v/>
      </c>
      <c r="J94" s="46"/>
      <c r="K94" s="37" t="str">
        <f t="shared" si="71"/>
        <v/>
      </c>
      <c r="L94" s="42" t="e">
        <f t="shared" si="58"/>
        <v>#N/A</v>
      </c>
      <c r="M94" s="47" t="str">
        <f t="shared" si="59"/>
        <v/>
      </c>
      <c r="N94" s="42" t="str">
        <f t="shared" si="60"/>
        <v/>
      </c>
      <c r="O94" s="43" t="str">
        <f t="shared" si="61"/>
        <v/>
      </c>
      <c r="P94" s="45" t="str">
        <f t="shared" si="62"/>
        <v/>
      </c>
      <c r="Q94" s="43" t="str">
        <f t="shared" si="63"/>
        <v/>
      </c>
      <c r="R94" s="45" t="str">
        <f t="shared" si="64"/>
        <v/>
      </c>
      <c r="S94" s="43" t="str">
        <f t="shared" si="65"/>
        <v/>
      </c>
      <c r="T94" s="45" t="str">
        <f t="shared" si="66"/>
        <v/>
      </c>
      <c r="U94" s="43" t="str">
        <f t="shared" si="67"/>
        <v/>
      </c>
      <c r="V94" s="45" t="str">
        <f t="shared" si="68"/>
        <v/>
      </c>
      <c r="W94" s="43" t="str">
        <f t="shared" si="69"/>
        <v/>
      </c>
      <c r="X94" s="42" t="str">
        <f t="shared" si="70"/>
        <v/>
      </c>
      <c r="Y94" s="48"/>
      <c r="Z94" s="53"/>
      <c r="AC94" s="37" t="e">
        <f>VLOOKUP($B94,食材マスタ!$A:$R,4,FALSE)</f>
        <v>#N/A</v>
      </c>
      <c r="AD94" s="37" t="e">
        <f>VLOOKUP($B94,食材マスタ!$A:$R,5,FALSE)</f>
        <v>#N/A</v>
      </c>
      <c r="AE94" s="37" t="e">
        <f>VLOOKUP($B94,食材マスタ!$A:$R,12,FALSE)</f>
        <v>#N/A</v>
      </c>
      <c r="AF94" s="37" t="e">
        <f>VLOOKUP($B94,食材マスタ!$A:$R,11,FALSE)</f>
        <v>#N/A</v>
      </c>
      <c r="AG94" s="37" t="e">
        <f>VLOOKUP($B94,食材マスタ!$A:$R,13,FALSE)</f>
        <v>#N/A</v>
      </c>
      <c r="AH94" s="37" t="e">
        <f>VLOOKUP($B94,食材マスタ!$A:$R,14,FALSE)</f>
        <v>#N/A</v>
      </c>
      <c r="AI94" s="37" t="e">
        <f>VLOOKUP($B94,食材マスタ!$A:$R,15,FALSE)</f>
        <v>#N/A</v>
      </c>
      <c r="AJ94" s="37" t="e">
        <f>VLOOKUP($B94,食材マスタ!$A:$R,16,FALSE)</f>
        <v>#N/A</v>
      </c>
      <c r="AK94" s="37" t="e">
        <f>VLOOKUP($B94,食材マスタ!$A:$R,17,FALSE)</f>
        <v>#N/A</v>
      </c>
      <c r="AL94" s="37" t="e">
        <f>VLOOKUP($B94,食材マスタ!$A:$R,18,FALSE)</f>
        <v>#N/A</v>
      </c>
    </row>
    <row r="95" spans="1:38" ht="14.25" customHeight="1" x14ac:dyDescent="0.3">
      <c r="A95" s="38"/>
      <c r="B95" s="39"/>
      <c r="C95" s="40"/>
      <c r="D95" s="41" t="str">
        <f t="shared" si="51"/>
        <v/>
      </c>
      <c r="E95" s="42" t="e">
        <f t="shared" si="52"/>
        <v>#N/A</v>
      </c>
      <c r="F95" s="43" t="str">
        <f t="shared" si="53"/>
        <v/>
      </c>
      <c r="G95" s="29" t="str">
        <f t="shared" si="54"/>
        <v/>
      </c>
      <c r="H95" s="44" t="str">
        <f t="shared" si="55"/>
        <v/>
      </c>
      <c r="I95" s="45" t="str">
        <f t="shared" si="56"/>
        <v/>
      </c>
      <c r="J95" s="46"/>
      <c r="K95" s="37" t="str">
        <f t="shared" si="71"/>
        <v/>
      </c>
      <c r="L95" s="42" t="e">
        <f t="shared" si="58"/>
        <v>#N/A</v>
      </c>
      <c r="M95" s="47" t="str">
        <f t="shared" si="59"/>
        <v/>
      </c>
      <c r="N95" s="42" t="str">
        <f t="shared" si="60"/>
        <v/>
      </c>
      <c r="O95" s="43" t="str">
        <f t="shared" si="61"/>
        <v/>
      </c>
      <c r="P95" s="45" t="str">
        <f t="shared" si="62"/>
        <v/>
      </c>
      <c r="Q95" s="43" t="str">
        <f>R95</f>
        <v/>
      </c>
      <c r="R95" s="45" t="str">
        <f t="shared" si="64"/>
        <v/>
      </c>
      <c r="S95" s="43" t="str">
        <f t="shared" si="65"/>
        <v/>
      </c>
      <c r="T95" s="45" t="str">
        <f t="shared" si="66"/>
        <v/>
      </c>
      <c r="U95" s="43" t="str">
        <f t="shared" si="67"/>
        <v/>
      </c>
      <c r="V95" s="45" t="str">
        <f t="shared" si="68"/>
        <v/>
      </c>
      <c r="W95" s="43" t="str">
        <f t="shared" si="69"/>
        <v/>
      </c>
      <c r="X95" s="42" t="str">
        <f t="shared" si="70"/>
        <v/>
      </c>
      <c r="Y95" s="48"/>
      <c r="Z95" s="53"/>
      <c r="AC95" s="37" t="e">
        <f>VLOOKUP($B95,食材マスタ!$A:$R,4,FALSE)</f>
        <v>#N/A</v>
      </c>
      <c r="AD95" s="37" t="e">
        <f>VLOOKUP($B95,食材マスタ!$A:$R,5,FALSE)</f>
        <v>#N/A</v>
      </c>
      <c r="AE95" s="37" t="e">
        <f>VLOOKUP($B95,食材マスタ!$A:$R,12,FALSE)</f>
        <v>#N/A</v>
      </c>
      <c r="AF95" s="37" t="e">
        <f>VLOOKUP($B95,食材マスタ!$A:$R,11,FALSE)</f>
        <v>#N/A</v>
      </c>
      <c r="AG95" s="37" t="e">
        <f>VLOOKUP($B95,食材マスタ!$A:$R,13,FALSE)</f>
        <v>#N/A</v>
      </c>
      <c r="AH95" s="37" t="e">
        <f>VLOOKUP($B95,食材マスタ!$A:$R,14,FALSE)</f>
        <v>#N/A</v>
      </c>
      <c r="AI95" s="37" t="e">
        <f>VLOOKUP($B95,食材マスタ!$A:$R,15,FALSE)</f>
        <v>#N/A</v>
      </c>
      <c r="AJ95" s="37" t="e">
        <f>VLOOKUP($B95,食材マスタ!$A:$R,16,FALSE)</f>
        <v>#N/A</v>
      </c>
      <c r="AK95" s="37" t="e">
        <f>VLOOKUP($B95,食材マスタ!$A:$R,17,FALSE)</f>
        <v>#N/A</v>
      </c>
      <c r="AL95" s="37" t="e">
        <f>VLOOKUP($B95,食材マスタ!$A:$R,18,FALSE)</f>
        <v>#N/A</v>
      </c>
    </row>
    <row r="96" spans="1:38" ht="14.25" customHeight="1" x14ac:dyDescent="0.3">
      <c r="A96" s="38"/>
      <c r="B96" s="39"/>
      <c r="C96" s="40"/>
      <c r="D96" s="41" t="str">
        <f t="shared" si="51"/>
        <v/>
      </c>
      <c r="E96" s="42" t="e">
        <f t="shared" si="52"/>
        <v>#N/A</v>
      </c>
      <c r="F96" s="43" t="str">
        <f t="shared" si="53"/>
        <v/>
      </c>
      <c r="G96" s="29" t="str">
        <f t="shared" si="54"/>
        <v/>
      </c>
      <c r="H96" s="44" t="str">
        <f t="shared" si="55"/>
        <v/>
      </c>
      <c r="I96" s="45" t="str">
        <f t="shared" si="56"/>
        <v/>
      </c>
      <c r="J96" s="46"/>
      <c r="K96" s="37" t="str">
        <f t="shared" si="71"/>
        <v/>
      </c>
      <c r="L96" s="42" t="e">
        <f t="shared" si="58"/>
        <v>#N/A</v>
      </c>
      <c r="M96" s="47" t="str">
        <f t="shared" si="59"/>
        <v/>
      </c>
      <c r="N96" s="42" t="str">
        <f t="shared" si="60"/>
        <v/>
      </c>
      <c r="O96" s="43" t="str">
        <f t="shared" si="61"/>
        <v/>
      </c>
      <c r="P96" s="45" t="str">
        <f t="shared" si="62"/>
        <v/>
      </c>
      <c r="Q96" s="43" t="str">
        <f t="shared" si="63"/>
        <v/>
      </c>
      <c r="R96" s="45" t="str">
        <f t="shared" si="64"/>
        <v/>
      </c>
      <c r="S96" s="43" t="str">
        <f t="shared" si="65"/>
        <v/>
      </c>
      <c r="T96" s="45" t="str">
        <f t="shared" si="66"/>
        <v/>
      </c>
      <c r="U96" s="43" t="str">
        <f t="shared" si="67"/>
        <v/>
      </c>
      <c r="V96" s="45" t="str">
        <f t="shared" si="68"/>
        <v/>
      </c>
      <c r="W96" s="43" t="str">
        <f t="shared" si="69"/>
        <v/>
      </c>
      <c r="X96" s="42" t="str">
        <f t="shared" si="70"/>
        <v/>
      </c>
      <c r="Y96" s="48"/>
      <c r="Z96" s="53"/>
      <c r="AC96" s="37" t="e">
        <f>VLOOKUP($B96,食材マスタ!$A:$R,4,FALSE)</f>
        <v>#N/A</v>
      </c>
      <c r="AD96" s="37" t="e">
        <f>VLOOKUP($B96,食材マスタ!$A:$R,5,FALSE)</f>
        <v>#N/A</v>
      </c>
      <c r="AE96" s="37" t="e">
        <f>VLOOKUP($B96,食材マスタ!$A:$R,12,FALSE)</f>
        <v>#N/A</v>
      </c>
      <c r="AF96" s="37" t="e">
        <f>VLOOKUP($B96,食材マスタ!$A:$R,11,FALSE)</f>
        <v>#N/A</v>
      </c>
      <c r="AG96" s="37" t="e">
        <f>VLOOKUP($B96,食材マスタ!$A:$R,13,FALSE)</f>
        <v>#N/A</v>
      </c>
      <c r="AH96" s="37" t="e">
        <f>VLOOKUP($B96,食材マスタ!$A:$R,14,FALSE)</f>
        <v>#N/A</v>
      </c>
      <c r="AI96" s="37" t="e">
        <f>VLOOKUP($B96,食材マスタ!$A:$R,15,FALSE)</f>
        <v>#N/A</v>
      </c>
      <c r="AJ96" s="37" t="e">
        <f>VLOOKUP($B96,食材マスタ!$A:$R,16,FALSE)</f>
        <v>#N/A</v>
      </c>
      <c r="AK96" s="37" t="e">
        <f>VLOOKUP($B96,食材マスタ!$A:$R,17,FALSE)</f>
        <v>#N/A</v>
      </c>
      <c r="AL96" s="37" t="e">
        <f>VLOOKUP($B96,食材マスタ!$A:$R,18,FALSE)</f>
        <v>#N/A</v>
      </c>
    </row>
    <row r="97" spans="1:38" ht="14.25" customHeight="1" x14ac:dyDescent="0.3">
      <c r="A97" s="38"/>
      <c r="B97" s="39"/>
      <c r="C97" s="40"/>
      <c r="D97" s="41" t="str">
        <f t="shared" si="51"/>
        <v/>
      </c>
      <c r="E97" s="42" t="e">
        <f t="shared" si="52"/>
        <v>#N/A</v>
      </c>
      <c r="F97" s="43" t="str">
        <f t="shared" si="53"/>
        <v/>
      </c>
      <c r="G97" s="29" t="str">
        <f t="shared" si="54"/>
        <v/>
      </c>
      <c r="H97" s="44" t="str">
        <f t="shared" si="55"/>
        <v/>
      </c>
      <c r="I97" s="45" t="str">
        <f t="shared" si="56"/>
        <v/>
      </c>
      <c r="J97" s="46"/>
      <c r="K97" s="37" t="str">
        <f t="shared" si="71"/>
        <v/>
      </c>
      <c r="L97" s="42" t="e">
        <f t="shared" si="58"/>
        <v>#N/A</v>
      </c>
      <c r="M97" s="47" t="str">
        <f t="shared" si="59"/>
        <v/>
      </c>
      <c r="N97" s="42" t="str">
        <f t="shared" si="60"/>
        <v/>
      </c>
      <c r="O97" s="43" t="str">
        <f t="shared" si="61"/>
        <v/>
      </c>
      <c r="P97" s="45" t="str">
        <f t="shared" si="62"/>
        <v/>
      </c>
      <c r="Q97" s="43" t="str">
        <f t="shared" si="63"/>
        <v/>
      </c>
      <c r="R97" s="45" t="str">
        <f t="shared" si="64"/>
        <v/>
      </c>
      <c r="S97" s="43" t="str">
        <f t="shared" si="65"/>
        <v/>
      </c>
      <c r="T97" s="45" t="str">
        <f t="shared" si="66"/>
        <v/>
      </c>
      <c r="U97" s="43" t="str">
        <f t="shared" si="67"/>
        <v/>
      </c>
      <c r="V97" s="45" t="str">
        <f t="shared" si="68"/>
        <v/>
      </c>
      <c r="W97" s="43" t="str">
        <f t="shared" si="69"/>
        <v/>
      </c>
      <c r="X97" s="42" t="str">
        <f t="shared" si="70"/>
        <v/>
      </c>
      <c r="Y97" s="48"/>
      <c r="Z97" s="53"/>
      <c r="AC97" s="37" t="e">
        <f>VLOOKUP($B97,食材マスタ!$A:$R,4,FALSE)</f>
        <v>#N/A</v>
      </c>
      <c r="AD97" s="37" t="e">
        <f>VLOOKUP($B97,食材マスタ!$A:$R,5,FALSE)</f>
        <v>#N/A</v>
      </c>
      <c r="AE97" s="37" t="e">
        <f>VLOOKUP($B97,食材マスタ!$A:$R,12,FALSE)</f>
        <v>#N/A</v>
      </c>
      <c r="AF97" s="37" t="e">
        <f>VLOOKUP($B97,食材マスタ!$A:$R,11,FALSE)</f>
        <v>#N/A</v>
      </c>
      <c r="AG97" s="37" t="e">
        <f>VLOOKUP($B97,食材マスタ!$A:$R,13,FALSE)</f>
        <v>#N/A</v>
      </c>
      <c r="AH97" s="37" t="e">
        <f>VLOOKUP($B97,食材マスタ!$A:$R,14,FALSE)</f>
        <v>#N/A</v>
      </c>
      <c r="AI97" s="37" t="e">
        <f>VLOOKUP($B97,食材マスタ!$A:$R,15,FALSE)</f>
        <v>#N/A</v>
      </c>
      <c r="AJ97" s="37" t="e">
        <f>VLOOKUP($B97,食材マスタ!$A:$R,16,FALSE)</f>
        <v>#N/A</v>
      </c>
      <c r="AK97" s="37" t="e">
        <f>VLOOKUP($B97,食材マスタ!$A:$R,17,FALSE)</f>
        <v>#N/A</v>
      </c>
      <c r="AL97" s="37" t="e">
        <f>VLOOKUP($B97,食材マスタ!$A:$R,18,FALSE)</f>
        <v>#N/A</v>
      </c>
    </row>
    <row r="98" spans="1:38" ht="14.25" customHeight="1" x14ac:dyDescent="0.3">
      <c r="A98" s="38"/>
      <c r="B98" s="39"/>
      <c r="C98" s="40"/>
      <c r="D98" s="41" t="str">
        <f t="shared" si="51"/>
        <v/>
      </c>
      <c r="E98" s="42" t="e">
        <f t="shared" si="52"/>
        <v>#N/A</v>
      </c>
      <c r="F98" s="43" t="str">
        <f t="shared" si="53"/>
        <v/>
      </c>
      <c r="G98" s="29" t="str">
        <f t="shared" si="54"/>
        <v/>
      </c>
      <c r="H98" s="44" t="str">
        <f t="shared" si="55"/>
        <v/>
      </c>
      <c r="I98" s="45" t="str">
        <f t="shared" si="56"/>
        <v/>
      </c>
      <c r="J98" s="46"/>
      <c r="K98" s="37" t="str">
        <f t="shared" si="71"/>
        <v/>
      </c>
      <c r="L98" s="42" t="e">
        <f t="shared" si="58"/>
        <v>#N/A</v>
      </c>
      <c r="M98" s="47" t="str">
        <f t="shared" si="59"/>
        <v/>
      </c>
      <c r="N98" s="42" t="str">
        <f t="shared" si="60"/>
        <v/>
      </c>
      <c r="O98" s="43" t="str">
        <f t="shared" si="61"/>
        <v/>
      </c>
      <c r="P98" s="45" t="str">
        <f t="shared" si="62"/>
        <v/>
      </c>
      <c r="Q98" s="43" t="str">
        <f t="shared" si="63"/>
        <v/>
      </c>
      <c r="R98" s="45" t="str">
        <f t="shared" si="64"/>
        <v/>
      </c>
      <c r="S98" s="43" t="str">
        <f t="shared" si="65"/>
        <v/>
      </c>
      <c r="T98" s="45" t="str">
        <f t="shared" si="66"/>
        <v/>
      </c>
      <c r="U98" s="43" t="str">
        <f t="shared" si="67"/>
        <v/>
      </c>
      <c r="V98" s="45" t="str">
        <f t="shared" si="68"/>
        <v/>
      </c>
      <c r="W98" s="43" t="str">
        <f t="shared" si="69"/>
        <v/>
      </c>
      <c r="X98" s="42" t="str">
        <f t="shared" si="70"/>
        <v/>
      </c>
      <c r="Y98" s="48"/>
      <c r="Z98" s="53"/>
      <c r="AC98" s="37" t="e">
        <f>VLOOKUP($B98,食材マスタ!$A:$R,4,FALSE)</f>
        <v>#N/A</v>
      </c>
      <c r="AD98" s="37" t="e">
        <f>VLOOKUP($B98,食材マスタ!$A:$R,5,FALSE)</f>
        <v>#N/A</v>
      </c>
      <c r="AE98" s="37" t="e">
        <f>VLOOKUP($B98,食材マスタ!$A:$R,12,FALSE)</f>
        <v>#N/A</v>
      </c>
      <c r="AF98" s="37" t="e">
        <f>VLOOKUP($B98,食材マスタ!$A:$R,11,FALSE)</f>
        <v>#N/A</v>
      </c>
      <c r="AG98" s="37" t="e">
        <f>VLOOKUP($B98,食材マスタ!$A:$R,13,FALSE)</f>
        <v>#N/A</v>
      </c>
      <c r="AH98" s="37" t="e">
        <f>VLOOKUP($B98,食材マスタ!$A:$R,14,FALSE)</f>
        <v>#N/A</v>
      </c>
      <c r="AI98" s="37" t="e">
        <f>VLOOKUP($B98,食材マスタ!$A:$R,15,FALSE)</f>
        <v>#N/A</v>
      </c>
      <c r="AJ98" s="37" t="e">
        <f>VLOOKUP($B98,食材マスタ!$A:$R,16,FALSE)</f>
        <v>#N/A</v>
      </c>
      <c r="AK98" s="37" t="e">
        <f>VLOOKUP($B98,食材マスタ!$A:$R,17,FALSE)</f>
        <v>#N/A</v>
      </c>
      <c r="AL98" s="37" t="e">
        <f>VLOOKUP($B98,食材マスタ!$A:$R,18,FALSE)</f>
        <v>#N/A</v>
      </c>
    </row>
    <row r="99" spans="1:38" ht="14.25" customHeight="1" x14ac:dyDescent="0.3">
      <c r="A99" s="38"/>
      <c r="B99" s="39"/>
      <c r="C99" s="40"/>
      <c r="D99" s="41" t="str">
        <f t="shared" si="51"/>
        <v/>
      </c>
      <c r="E99" s="42" t="e">
        <f t="shared" si="52"/>
        <v>#N/A</v>
      </c>
      <c r="F99" s="43" t="str">
        <f t="shared" si="53"/>
        <v/>
      </c>
      <c r="G99" s="29" t="str">
        <f t="shared" si="54"/>
        <v/>
      </c>
      <c r="H99" s="44" t="str">
        <f t="shared" si="55"/>
        <v/>
      </c>
      <c r="I99" s="45" t="str">
        <f t="shared" si="56"/>
        <v/>
      </c>
      <c r="J99" s="46"/>
      <c r="K99" s="37" t="str">
        <f t="shared" si="71"/>
        <v/>
      </c>
      <c r="L99" s="42" t="e">
        <f t="shared" si="58"/>
        <v>#N/A</v>
      </c>
      <c r="M99" s="47" t="str">
        <f t="shared" si="59"/>
        <v/>
      </c>
      <c r="N99" s="42" t="str">
        <f t="shared" si="60"/>
        <v/>
      </c>
      <c r="O99" s="43" t="str">
        <f t="shared" si="61"/>
        <v/>
      </c>
      <c r="P99" s="45" t="str">
        <f t="shared" si="62"/>
        <v/>
      </c>
      <c r="Q99" s="43" t="str">
        <f t="shared" si="63"/>
        <v/>
      </c>
      <c r="R99" s="45" t="str">
        <f t="shared" si="64"/>
        <v/>
      </c>
      <c r="S99" s="43" t="str">
        <f t="shared" si="65"/>
        <v/>
      </c>
      <c r="T99" s="45" t="str">
        <f t="shared" si="66"/>
        <v/>
      </c>
      <c r="U99" s="43" t="str">
        <f t="shared" si="67"/>
        <v/>
      </c>
      <c r="V99" s="45" t="str">
        <f t="shared" si="68"/>
        <v/>
      </c>
      <c r="W99" s="43" t="str">
        <f t="shared" si="69"/>
        <v/>
      </c>
      <c r="X99" s="42" t="str">
        <f t="shared" si="70"/>
        <v/>
      </c>
      <c r="Y99" s="48"/>
      <c r="Z99" s="53"/>
      <c r="AC99" s="37" t="e">
        <f>VLOOKUP($B99,食材マスタ!$A:$R,4,FALSE)</f>
        <v>#N/A</v>
      </c>
      <c r="AD99" s="37" t="e">
        <f>VLOOKUP($B99,食材マスタ!$A:$R,5,FALSE)</f>
        <v>#N/A</v>
      </c>
      <c r="AE99" s="37" t="e">
        <f>VLOOKUP($B99,食材マスタ!$A:$R,12,FALSE)</f>
        <v>#N/A</v>
      </c>
      <c r="AF99" s="37" t="e">
        <f>VLOOKUP($B99,食材マスタ!$A:$R,11,FALSE)</f>
        <v>#N/A</v>
      </c>
      <c r="AG99" s="37" t="e">
        <f>VLOOKUP($B99,食材マスタ!$A:$R,13,FALSE)</f>
        <v>#N/A</v>
      </c>
      <c r="AH99" s="37" t="e">
        <f>VLOOKUP($B99,食材マスタ!$A:$R,14,FALSE)</f>
        <v>#N/A</v>
      </c>
      <c r="AI99" s="37" t="e">
        <f>VLOOKUP($B99,食材マスタ!$A:$R,15,FALSE)</f>
        <v>#N/A</v>
      </c>
      <c r="AJ99" s="37" t="e">
        <f>VLOOKUP($B99,食材マスタ!$A:$R,16,FALSE)</f>
        <v>#N/A</v>
      </c>
      <c r="AK99" s="37" t="e">
        <f>VLOOKUP($B99,食材マスタ!$A:$R,17,FALSE)</f>
        <v>#N/A</v>
      </c>
      <c r="AL99" s="37" t="e">
        <f>VLOOKUP($B99,食材マスタ!$A:$R,18,FALSE)</f>
        <v>#N/A</v>
      </c>
    </row>
    <row r="100" spans="1:38" ht="14.25" customHeight="1" x14ac:dyDescent="0.3">
      <c r="A100" s="38"/>
      <c r="B100" s="39"/>
      <c r="C100" s="40"/>
      <c r="D100" s="41" t="str">
        <f t="shared" si="51"/>
        <v/>
      </c>
      <c r="E100" s="42" t="e">
        <f t="shared" si="52"/>
        <v>#N/A</v>
      </c>
      <c r="F100" s="43" t="str">
        <f t="shared" si="53"/>
        <v/>
      </c>
      <c r="G100" s="29" t="str">
        <f t="shared" si="54"/>
        <v/>
      </c>
      <c r="H100" s="44" t="str">
        <f t="shared" si="55"/>
        <v/>
      </c>
      <c r="I100" s="45" t="str">
        <f t="shared" si="56"/>
        <v/>
      </c>
      <c r="J100" s="46"/>
      <c r="K100" s="37" t="str">
        <f t="shared" si="71"/>
        <v/>
      </c>
      <c r="L100" s="42" t="e">
        <f t="shared" si="58"/>
        <v>#N/A</v>
      </c>
      <c r="M100" s="47" t="str">
        <f t="shared" si="59"/>
        <v/>
      </c>
      <c r="N100" s="42" t="str">
        <f t="shared" si="60"/>
        <v/>
      </c>
      <c r="O100" s="43" t="str">
        <f t="shared" si="61"/>
        <v/>
      </c>
      <c r="P100" s="45" t="str">
        <f t="shared" si="62"/>
        <v/>
      </c>
      <c r="Q100" s="43" t="str">
        <f t="shared" si="63"/>
        <v/>
      </c>
      <c r="R100" s="45" t="str">
        <f t="shared" si="64"/>
        <v/>
      </c>
      <c r="S100" s="43" t="str">
        <f t="shared" si="65"/>
        <v/>
      </c>
      <c r="T100" s="45" t="str">
        <f t="shared" si="66"/>
        <v/>
      </c>
      <c r="U100" s="43" t="str">
        <f t="shared" si="67"/>
        <v/>
      </c>
      <c r="V100" s="45" t="str">
        <f t="shared" si="68"/>
        <v/>
      </c>
      <c r="W100" s="43" t="str">
        <f t="shared" si="69"/>
        <v/>
      </c>
      <c r="X100" s="42" t="str">
        <f t="shared" si="70"/>
        <v/>
      </c>
      <c r="Y100" s="48"/>
      <c r="Z100" s="53"/>
      <c r="AC100" s="37" t="e">
        <f>VLOOKUP($B100,食材マスタ!$A:$R,4,FALSE)</f>
        <v>#N/A</v>
      </c>
      <c r="AD100" s="37" t="e">
        <f>VLOOKUP($B100,食材マスタ!$A:$R,5,FALSE)</f>
        <v>#N/A</v>
      </c>
      <c r="AE100" s="37" t="e">
        <f>VLOOKUP($B100,食材マスタ!$A:$R,12,FALSE)</f>
        <v>#N/A</v>
      </c>
      <c r="AF100" s="37" t="e">
        <f>VLOOKUP($B100,食材マスタ!$A:$R,11,FALSE)</f>
        <v>#N/A</v>
      </c>
      <c r="AG100" s="37" t="e">
        <f>VLOOKUP($B100,食材マスタ!$A:$R,13,FALSE)</f>
        <v>#N/A</v>
      </c>
      <c r="AH100" s="37" t="e">
        <f>VLOOKUP($B100,食材マスタ!$A:$R,14,FALSE)</f>
        <v>#N/A</v>
      </c>
      <c r="AI100" s="37" t="e">
        <f>VLOOKUP($B100,食材マスタ!$A:$R,15,FALSE)</f>
        <v>#N/A</v>
      </c>
      <c r="AJ100" s="37" t="e">
        <f>VLOOKUP($B100,食材マスタ!$A:$R,16,FALSE)</f>
        <v>#N/A</v>
      </c>
      <c r="AK100" s="37" t="e">
        <f>VLOOKUP($B100,食材マスタ!$A:$R,17,FALSE)</f>
        <v>#N/A</v>
      </c>
      <c r="AL100" s="37" t="e">
        <f>VLOOKUP($B100,食材マスタ!$A:$R,18,FALSE)</f>
        <v>#N/A</v>
      </c>
    </row>
    <row r="101" spans="1:38" ht="14.25" customHeight="1" x14ac:dyDescent="0.3">
      <c r="A101" s="38"/>
      <c r="B101" s="39"/>
      <c r="C101" s="40"/>
      <c r="D101" s="41" t="str">
        <f t="shared" si="51"/>
        <v/>
      </c>
      <c r="E101" s="42" t="e">
        <f t="shared" si="52"/>
        <v>#N/A</v>
      </c>
      <c r="F101" s="43" t="str">
        <f t="shared" si="53"/>
        <v/>
      </c>
      <c r="G101" s="29" t="str">
        <f t="shared" si="54"/>
        <v/>
      </c>
      <c r="H101" s="44" t="str">
        <f t="shared" si="55"/>
        <v/>
      </c>
      <c r="I101" s="45" t="str">
        <f t="shared" si="56"/>
        <v/>
      </c>
      <c r="J101" s="46"/>
      <c r="K101" s="37" t="str">
        <f t="shared" si="71"/>
        <v/>
      </c>
      <c r="L101" s="42" t="e">
        <f t="shared" si="58"/>
        <v>#N/A</v>
      </c>
      <c r="M101" s="47" t="str">
        <f t="shared" si="59"/>
        <v/>
      </c>
      <c r="N101" s="42" t="str">
        <f t="shared" si="60"/>
        <v/>
      </c>
      <c r="O101" s="43" t="str">
        <f t="shared" si="61"/>
        <v/>
      </c>
      <c r="P101" s="45" t="str">
        <f t="shared" si="62"/>
        <v/>
      </c>
      <c r="Q101" s="43" t="str">
        <f t="shared" si="63"/>
        <v/>
      </c>
      <c r="R101" s="45" t="str">
        <f t="shared" si="64"/>
        <v/>
      </c>
      <c r="S101" s="43" t="str">
        <f>T101</f>
        <v/>
      </c>
      <c r="T101" s="45" t="str">
        <f t="shared" si="66"/>
        <v/>
      </c>
      <c r="U101" s="43" t="str">
        <f t="shared" si="67"/>
        <v/>
      </c>
      <c r="V101" s="45" t="str">
        <f t="shared" si="68"/>
        <v/>
      </c>
      <c r="W101" s="43" t="str">
        <f t="shared" si="69"/>
        <v/>
      </c>
      <c r="X101" s="42" t="str">
        <f t="shared" si="70"/>
        <v/>
      </c>
      <c r="Y101" s="48"/>
      <c r="Z101" s="53"/>
      <c r="AC101" s="37" t="e">
        <f>VLOOKUP($B101,食材マスタ!$A:$R,4,FALSE)</f>
        <v>#N/A</v>
      </c>
      <c r="AD101" s="37" t="e">
        <f>VLOOKUP($B101,食材マスタ!$A:$R,5,FALSE)</f>
        <v>#N/A</v>
      </c>
      <c r="AE101" s="37" t="e">
        <f>VLOOKUP($B101,食材マスタ!$A:$R,12,FALSE)</f>
        <v>#N/A</v>
      </c>
      <c r="AF101" s="37" t="e">
        <f>VLOOKUP($B101,食材マスタ!$A:$R,11,FALSE)</f>
        <v>#N/A</v>
      </c>
      <c r="AG101" s="37" t="e">
        <f>VLOOKUP($B101,食材マスタ!$A:$R,13,FALSE)</f>
        <v>#N/A</v>
      </c>
      <c r="AH101" s="37" t="e">
        <f>VLOOKUP($B101,食材マスタ!$A:$R,14,FALSE)</f>
        <v>#N/A</v>
      </c>
      <c r="AI101" s="37" t="e">
        <f>VLOOKUP($B101,食材マスタ!$A:$R,15,FALSE)</f>
        <v>#N/A</v>
      </c>
      <c r="AJ101" s="37" t="e">
        <f>VLOOKUP($B101,食材マスタ!$A:$R,16,FALSE)</f>
        <v>#N/A</v>
      </c>
      <c r="AK101" s="37" t="e">
        <f>VLOOKUP($B101,食材マスタ!$A:$R,17,FALSE)</f>
        <v>#N/A</v>
      </c>
      <c r="AL101" s="37" t="e">
        <f>VLOOKUP($B101,食材マスタ!$A:$R,18,FALSE)</f>
        <v>#N/A</v>
      </c>
    </row>
    <row r="102" spans="1:38" ht="14.25" customHeight="1" x14ac:dyDescent="0.3">
      <c r="A102" s="38"/>
      <c r="B102" s="39"/>
      <c r="C102" s="40"/>
      <c r="D102" s="41" t="str">
        <f t="shared" si="51"/>
        <v/>
      </c>
      <c r="E102" s="42" t="e">
        <f t="shared" si="52"/>
        <v>#N/A</v>
      </c>
      <c r="F102" s="43" t="str">
        <f t="shared" si="53"/>
        <v/>
      </c>
      <c r="G102" s="29" t="str">
        <f t="shared" si="54"/>
        <v/>
      </c>
      <c r="H102" s="44" t="str">
        <f t="shared" si="55"/>
        <v/>
      </c>
      <c r="I102" s="45" t="str">
        <f t="shared" si="56"/>
        <v/>
      </c>
      <c r="J102" s="46"/>
      <c r="K102" s="37" t="str">
        <f t="shared" si="71"/>
        <v/>
      </c>
      <c r="L102" s="42" t="e">
        <f t="shared" si="58"/>
        <v>#N/A</v>
      </c>
      <c r="M102" s="47" t="str">
        <f t="shared" si="59"/>
        <v/>
      </c>
      <c r="N102" s="42" t="str">
        <f t="shared" si="60"/>
        <v/>
      </c>
      <c r="O102" s="43" t="str">
        <f t="shared" si="61"/>
        <v/>
      </c>
      <c r="P102" s="45" t="str">
        <f t="shared" si="62"/>
        <v/>
      </c>
      <c r="Q102" s="43" t="str">
        <f t="shared" si="63"/>
        <v/>
      </c>
      <c r="R102" s="45" t="str">
        <f t="shared" si="64"/>
        <v/>
      </c>
      <c r="S102" s="43" t="str">
        <f t="shared" si="65"/>
        <v/>
      </c>
      <c r="T102" s="45" t="str">
        <f t="shared" si="66"/>
        <v/>
      </c>
      <c r="U102" s="43" t="str">
        <f t="shared" si="67"/>
        <v/>
      </c>
      <c r="V102" s="45" t="str">
        <f t="shared" si="68"/>
        <v/>
      </c>
      <c r="W102" s="43" t="str">
        <f t="shared" si="69"/>
        <v/>
      </c>
      <c r="X102" s="42" t="str">
        <f t="shared" si="70"/>
        <v/>
      </c>
      <c r="Y102" s="48"/>
      <c r="Z102" s="53"/>
      <c r="AC102" s="37" t="e">
        <f>VLOOKUP($B102,食材マスタ!$A:$R,4,FALSE)</f>
        <v>#N/A</v>
      </c>
      <c r="AD102" s="37" t="e">
        <f>VLOOKUP($B102,食材マスタ!$A:$R,5,FALSE)</f>
        <v>#N/A</v>
      </c>
      <c r="AE102" s="37" t="e">
        <f>VLOOKUP($B102,食材マスタ!$A:$R,12,FALSE)</f>
        <v>#N/A</v>
      </c>
      <c r="AF102" s="37" t="e">
        <f>VLOOKUP($B102,食材マスタ!$A:$R,11,FALSE)</f>
        <v>#N/A</v>
      </c>
      <c r="AG102" s="37" t="e">
        <f>VLOOKUP($B102,食材マスタ!$A:$R,13,FALSE)</f>
        <v>#N/A</v>
      </c>
      <c r="AH102" s="37" t="e">
        <f>VLOOKUP($B102,食材マスタ!$A:$R,14,FALSE)</f>
        <v>#N/A</v>
      </c>
      <c r="AI102" s="37" t="e">
        <f>VLOOKUP($B102,食材マスタ!$A:$R,15,FALSE)</f>
        <v>#N/A</v>
      </c>
      <c r="AJ102" s="37" t="e">
        <f>VLOOKUP($B102,食材マスタ!$A:$R,16,FALSE)</f>
        <v>#N/A</v>
      </c>
      <c r="AK102" s="37" t="e">
        <f>VLOOKUP($B102,食材マスタ!$A:$R,17,FALSE)</f>
        <v>#N/A</v>
      </c>
      <c r="AL102" s="37" t="e">
        <f>VLOOKUP($B102,食材マスタ!$A:$R,18,FALSE)</f>
        <v>#N/A</v>
      </c>
    </row>
    <row r="103" spans="1:38" ht="14.25" customHeight="1" x14ac:dyDescent="0.3">
      <c r="A103" s="38"/>
      <c r="B103" s="39"/>
      <c r="C103" s="40"/>
      <c r="D103" s="41" t="str">
        <f t="shared" si="51"/>
        <v/>
      </c>
      <c r="E103" s="42" t="e">
        <f t="shared" si="52"/>
        <v>#N/A</v>
      </c>
      <c r="F103" s="43" t="str">
        <f t="shared" si="53"/>
        <v/>
      </c>
      <c r="G103" s="29" t="str">
        <f t="shared" si="54"/>
        <v/>
      </c>
      <c r="H103" s="44" t="str">
        <f t="shared" si="55"/>
        <v/>
      </c>
      <c r="I103" s="45" t="str">
        <f t="shared" si="56"/>
        <v/>
      </c>
      <c r="J103" s="46"/>
      <c r="K103" s="37" t="str">
        <f t="shared" si="71"/>
        <v/>
      </c>
      <c r="L103" s="42" t="e">
        <f t="shared" si="58"/>
        <v>#N/A</v>
      </c>
      <c r="M103" s="47" t="str">
        <f t="shared" si="59"/>
        <v/>
      </c>
      <c r="N103" s="42" t="str">
        <f t="shared" si="60"/>
        <v/>
      </c>
      <c r="O103" s="43" t="str">
        <f t="shared" si="61"/>
        <v/>
      </c>
      <c r="P103" s="45" t="str">
        <f t="shared" si="62"/>
        <v/>
      </c>
      <c r="Q103" s="43" t="str">
        <f t="shared" si="63"/>
        <v/>
      </c>
      <c r="R103" s="45" t="str">
        <f t="shared" si="64"/>
        <v/>
      </c>
      <c r="S103" s="43" t="str">
        <f t="shared" si="65"/>
        <v/>
      </c>
      <c r="T103" s="45" t="str">
        <f t="shared" si="66"/>
        <v/>
      </c>
      <c r="U103" s="43" t="str">
        <f t="shared" si="67"/>
        <v/>
      </c>
      <c r="V103" s="45" t="str">
        <f t="shared" si="68"/>
        <v/>
      </c>
      <c r="W103" s="43" t="str">
        <f t="shared" si="69"/>
        <v/>
      </c>
      <c r="X103" s="42" t="str">
        <f t="shared" si="70"/>
        <v/>
      </c>
      <c r="Y103" s="48"/>
      <c r="Z103" s="53"/>
      <c r="AC103" s="37" t="e">
        <f>VLOOKUP($B103,食材マスタ!$A:$R,4,FALSE)</f>
        <v>#N/A</v>
      </c>
      <c r="AD103" s="37" t="e">
        <f>VLOOKUP($B103,食材マスタ!$A:$R,5,FALSE)</f>
        <v>#N/A</v>
      </c>
      <c r="AE103" s="37" t="e">
        <f>VLOOKUP($B103,食材マスタ!$A:$R,12,FALSE)</f>
        <v>#N/A</v>
      </c>
      <c r="AF103" s="37" t="e">
        <f>VLOOKUP($B103,食材マスタ!$A:$R,11,FALSE)</f>
        <v>#N/A</v>
      </c>
      <c r="AG103" s="37" t="e">
        <f>VLOOKUP($B103,食材マスタ!$A:$R,13,FALSE)</f>
        <v>#N/A</v>
      </c>
      <c r="AH103" s="37" t="e">
        <f>VLOOKUP($B103,食材マスタ!$A:$R,14,FALSE)</f>
        <v>#N/A</v>
      </c>
      <c r="AI103" s="37" t="e">
        <f>VLOOKUP($B103,食材マスタ!$A:$R,15,FALSE)</f>
        <v>#N/A</v>
      </c>
      <c r="AJ103" s="37" t="e">
        <f>VLOOKUP($B103,食材マスタ!$A:$R,16,FALSE)</f>
        <v>#N/A</v>
      </c>
      <c r="AK103" s="37" t="e">
        <f>VLOOKUP($B103,食材マスタ!$A:$R,17,FALSE)</f>
        <v>#N/A</v>
      </c>
      <c r="AL103" s="37" t="e">
        <f>VLOOKUP($B103,食材マスタ!$A:$R,18,FALSE)</f>
        <v>#N/A</v>
      </c>
    </row>
    <row r="104" spans="1:38" ht="14.25" customHeight="1" x14ac:dyDescent="0.3">
      <c r="A104" s="38"/>
      <c r="B104" s="39"/>
      <c r="C104" s="40"/>
      <c r="D104" s="41" t="str">
        <f t="shared" si="51"/>
        <v/>
      </c>
      <c r="E104" s="42" t="e">
        <f t="shared" si="52"/>
        <v>#N/A</v>
      </c>
      <c r="F104" s="43" t="str">
        <f t="shared" si="53"/>
        <v/>
      </c>
      <c r="G104" s="29" t="str">
        <f t="shared" si="54"/>
        <v/>
      </c>
      <c r="H104" s="44" t="str">
        <f t="shared" si="55"/>
        <v/>
      </c>
      <c r="I104" s="45" t="str">
        <f t="shared" si="56"/>
        <v/>
      </c>
      <c r="J104" s="46"/>
      <c r="K104" s="37" t="str">
        <f t="shared" si="71"/>
        <v/>
      </c>
      <c r="L104" s="42" t="e">
        <f t="shared" si="58"/>
        <v>#N/A</v>
      </c>
      <c r="M104" s="47" t="str">
        <f t="shared" si="59"/>
        <v/>
      </c>
      <c r="N104" s="42" t="str">
        <f t="shared" si="60"/>
        <v/>
      </c>
      <c r="O104" s="43" t="str">
        <f t="shared" si="61"/>
        <v/>
      </c>
      <c r="P104" s="45" t="str">
        <f t="shared" si="62"/>
        <v/>
      </c>
      <c r="Q104" s="43" t="str">
        <f t="shared" si="63"/>
        <v/>
      </c>
      <c r="R104" s="45" t="str">
        <f t="shared" si="64"/>
        <v/>
      </c>
      <c r="S104" s="43" t="str">
        <f t="shared" si="65"/>
        <v/>
      </c>
      <c r="T104" s="45" t="str">
        <f t="shared" si="66"/>
        <v/>
      </c>
      <c r="U104" s="43" t="str">
        <f t="shared" si="67"/>
        <v/>
      </c>
      <c r="V104" s="45" t="str">
        <f t="shared" si="68"/>
        <v/>
      </c>
      <c r="W104" s="43" t="str">
        <f t="shared" si="69"/>
        <v/>
      </c>
      <c r="X104" s="42" t="str">
        <f t="shared" si="70"/>
        <v/>
      </c>
      <c r="Y104" s="48"/>
      <c r="Z104" s="51"/>
      <c r="AC104" s="37" t="e">
        <f>VLOOKUP($B104,食材マスタ!$A:$R,4,FALSE)</f>
        <v>#N/A</v>
      </c>
      <c r="AD104" s="37" t="e">
        <f>VLOOKUP($B104,食材マスタ!$A:$R,5,FALSE)</f>
        <v>#N/A</v>
      </c>
      <c r="AE104" s="37" t="e">
        <f>VLOOKUP($B104,食材マスタ!$A:$R,12,FALSE)</f>
        <v>#N/A</v>
      </c>
      <c r="AF104" s="37" t="e">
        <f>VLOOKUP($B104,食材マスタ!$A:$R,11,FALSE)</f>
        <v>#N/A</v>
      </c>
      <c r="AG104" s="37" t="e">
        <f>VLOOKUP($B104,食材マスタ!$A:$R,13,FALSE)</f>
        <v>#N/A</v>
      </c>
      <c r="AH104" s="37" t="e">
        <f>VLOOKUP($B104,食材マスタ!$A:$R,14,FALSE)</f>
        <v>#N/A</v>
      </c>
      <c r="AI104" s="37" t="e">
        <f>VLOOKUP($B104,食材マスタ!$A:$R,15,FALSE)</f>
        <v>#N/A</v>
      </c>
      <c r="AJ104" s="37" t="e">
        <f>VLOOKUP($B104,食材マスタ!$A:$R,16,FALSE)</f>
        <v>#N/A</v>
      </c>
      <c r="AK104" s="37" t="e">
        <f>VLOOKUP($B104,食材マスタ!$A:$R,17,FALSE)</f>
        <v>#N/A</v>
      </c>
      <c r="AL104" s="37" t="e">
        <f>VLOOKUP($B104,食材マスタ!$A:$R,18,FALSE)</f>
        <v>#N/A</v>
      </c>
    </row>
    <row r="105" spans="1:38" ht="14.25" customHeight="1" x14ac:dyDescent="0.3">
      <c r="A105" s="54"/>
      <c r="B105" s="39"/>
      <c r="C105" s="40"/>
      <c r="D105" s="41" t="str">
        <f t="shared" si="51"/>
        <v/>
      </c>
      <c r="E105" s="42" t="e">
        <f t="shared" si="52"/>
        <v>#N/A</v>
      </c>
      <c r="F105" s="43" t="str">
        <f t="shared" si="53"/>
        <v/>
      </c>
      <c r="G105" s="29" t="str">
        <f t="shared" si="54"/>
        <v/>
      </c>
      <c r="H105" s="44" t="str">
        <f t="shared" si="55"/>
        <v/>
      </c>
      <c r="I105" s="45" t="str">
        <f t="shared" si="56"/>
        <v/>
      </c>
      <c r="J105" s="46"/>
      <c r="K105" s="37" t="str">
        <f t="shared" si="71"/>
        <v/>
      </c>
      <c r="L105" s="42" t="e">
        <f t="shared" si="58"/>
        <v>#N/A</v>
      </c>
      <c r="M105" s="47" t="str">
        <f t="shared" si="59"/>
        <v/>
      </c>
      <c r="N105" s="42" t="str">
        <f t="shared" si="60"/>
        <v/>
      </c>
      <c r="O105" s="43" t="str">
        <f t="shared" si="61"/>
        <v/>
      </c>
      <c r="P105" s="45" t="str">
        <f t="shared" si="62"/>
        <v/>
      </c>
      <c r="Q105" s="43" t="str">
        <f t="shared" si="63"/>
        <v/>
      </c>
      <c r="R105" s="45" t="str">
        <f t="shared" si="64"/>
        <v/>
      </c>
      <c r="S105" s="43" t="str">
        <f t="shared" si="65"/>
        <v/>
      </c>
      <c r="T105" s="45" t="str">
        <f t="shared" si="66"/>
        <v/>
      </c>
      <c r="U105" s="43" t="str">
        <f t="shared" si="67"/>
        <v/>
      </c>
      <c r="V105" s="45" t="str">
        <f t="shared" si="68"/>
        <v/>
      </c>
      <c r="W105" s="43" t="str">
        <f t="shared" si="69"/>
        <v/>
      </c>
      <c r="X105" s="42" t="str">
        <f t="shared" si="70"/>
        <v/>
      </c>
      <c r="Y105" s="48"/>
      <c r="Z105" s="51"/>
      <c r="AC105" s="37" t="e">
        <f>VLOOKUP($B105,食材マスタ!$A:$R,4,FALSE)</f>
        <v>#N/A</v>
      </c>
      <c r="AD105" s="37" t="e">
        <f>VLOOKUP($B105,食材マスタ!$A:$R,5,FALSE)</f>
        <v>#N/A</v>
      </c>
      <c r="AE105" s="37" t="e">
        <f>VLOOKUP($B105,食材マスタ!$A:$R,12,FALSE)</f>
        <v>#N/A</v>
      </c>
      <c r="AF105" s="37" t="e">
        <f>VLOOKUP($B105,食材マスタ!$A:$R,11,FALSE)</f>
        <v>#N/A</v>
      </c>
      <c r="AG105" s="37" t="e">
        <f>VLOOKUP($B105,食材マスタ!$A:$R,13,FALSE)</f>
        <v>#N/A</v>
      </c>
      <c r="AH105" s="37" t="e">
        <f>VLOOKUP($B105,食材マスタ!$A:$R,14,FALSE)</f>
        <v>#N/A</v>
      </c>
      <c r="AI105" s="37" t="e">
        <f>VLOOKUP($B105,食材マスタ!$A:$R,15,FALSE)</f>
        <v>#N/A</v>
      </c>
      <c r="AJ105" s="37" t="e">
        <f>VLOOKUP($B105,食材マスタ!$A:$R,16,FALSE)</f>
        <v>#N/A</v>
      </c>
      <c r="AK105" s="37" t="e">
        <f>VLOOKUP($B105,食材マスタ!$A:$R,17,FALSE)</f>
        <v>#N/A</v>
      </c>
      <c r="AL105" s="37" t="e">
        <f>VLOOKUP($B105,食材マスタ!$A:$R,18,FALSE)</f>
        <v>#N/A</v>
      </c>
    </row>
    <row r="106" spans="1:38" ht="14.25" customHeight="1" x14ac:dyDescent="0.3">
      <c r="A106" s="54"/>
      <c r="B106" s="39"/>
      <c r="C106" s="40"/>
      <c r="D106" s="41" t="str">
        <f t="shared" si="51"/>
        <v/>
      </c>
      <c r="E106" s="42" t="e">
        <f t="shared" si="52"/>
        <v>#N/A</v>
      </c>
      <c r="F106" s="43" t="str">
        <f t="shared" si="53"/>
        <v/>
      </c>
      <c r="G106" s="29" t="str">
        <f t="shared" si="54"/>
        <v/>
      </c>
      <c r="H106" s="44" t="str">
        <f t="shared" si="55"/>
        <v/>
      </c>
      <c r="I106" s="45" t="str">
        <f t="shared" si="56"/>
        <v/>
      </c>
      <c r="J106" s="46"/>
      <c r="K106" s="37" t="str">
        <f>IF(B106="","",L106)</f>
        <v/>
      </c>
      <c r="L106" s="42" t="e">
        <f t="shared" si="58"/>
        <v>#N/A</v>
      </c>
      <c r="M106" s="47" t="str">
        <f t="shared" si="59"/>
        <v/>
      </c>
      <c r="N106" s="42" t="str">
        <f t="shared" si="60"/>
        <v/>
      </c>
      <c r="O106" s="43" t="str">
        <f t="shared" si="61"/>
        <v/>
      </c>
      <c r="P106" s="45" t="str">
        <f t="shared" si="62"/>
        <v/>
      </c>
      <c r="Q106" s="43" t="str">
        <f t="shared" si="63"/>
        <v/>
      </c>
      <c r="R106" s="45" t="str">
        <f t="shared" si="64"/>
        <v/>
      </c>
      <c r="S106" s="43" t="str">
        <f t="shared" si="65"/>
        <v/>
      </c>
      <c r="T106" s="45" t="str">
        <f t="shared" si="66"/>
        <v/>
      </c>
      <c r="U106" s="43" t="str">
        <f t="shared" si="67"/>
        <v/>
      </c>
      <c r="V106" s="45" t="str">
        <f t="shared" si="68"/>
        <v/>
      </c>
      <c r="W106" s="43" t="str">
        <f t="shared" si="69"/>
        <v/>
      </c>
      <c r="X106" s="42" t="str">
        <f t="shared" si="70"/>
        <v/>
      </c>
      <c r="Y106" s="48"/>
      <c r="Z106" s="51"/>
      <c r="AC106" s="37" t="e">
        <f>VLOOKUP($B106,食材マスタ!$A:$R,4,FALSE)</f>
        <v>#N/A</v>
      </c>
      <c r="AD106" s="37" t="e">
        <f>VLOOKUP($B106,食材マスタ!$A:$R,5,FALSE)</f>
        <v>#N/A</v>
      </c>
      <c r="AE106" s="37" t="e">
        <f>VLOOKUP($B106,食材マスタ!$A:$R,12,FALSE)</f>
        <v>#N/A</v>
      </c>
      <c r="AF106" s="37" t="e">
        <f>VLOOKUP($B106,食材マスタ!$A:$R,11,FALSE)</f>
        <v>#N/A</v>
      </c>
      <c r="AG106" s="37" t="e">
        <f>VLOOKUP($B106,食材マスタ!$A:$R,13,FALSE)</f>
        <v>#N/A</v>
      </c>
      <c r="AH106" s="37" t="e">
        <f>VLOOKUP($B106,食材マスタ!$A:$R,14,FALSE)</f>
        <v>#N/A</v>
      </c>
      <c r="AI106" s="37" t="e">
        <f>VLOOKUP($B106,食材マスタ!$A:$R,15,FALSE)</f>
        <v>#N/A</v>
      </c>
      <c r="AJ106" s="37" t="e">
        <f>VLOOKUP($B106,食材マスタ!$A:$R,16,FALSE)</f>
        <v>#N/A</v>
      </c>
      <c r="AK106" s="37" t="e">
        <f>VLOOKUP($B106,食材マスタ!$A:$R,17,FALSE)</f>
        <v>#N/A</v>
      </c>
      <c r="AL106" s="37" t="e">
        <f>VLOOKUP($B106,食材マスタ!$A:$R,18,FALSE)</f>
        <v>#N/A</v>
      </c>
    </row>
    <row r="107" spans="1:38" ht="14.25" customHeight="1" x14ac:dyDescent="0.3">
      <c r="A107" s="54"/>
      <c r="B107" s="39"/>
      <c r="C107" s="40"/>
      <c r="D107" s="41" t="str">
        <f t="shared" si="51"/>
        <v/>
      </c>
      <c r="E107" s="42" t="e">
        <f t="shared" si="52"/>
        <v>#N/A</v>
      </c>
      <c r="F107" s="43" t="str">
        <f t="shared" si="53"/>
        <v/>
      </c>
      <c r="G107" s="29" t="str">
        <f t="shared" si="54"/>
        <v/>
      </c>
      <c r="H107" s="44" t="str">
        <f t="shared" si="55"/>
        <v/>
      </c>
      <c r="I107" s="45" t="str">
        <f t="shared" si="56"/>
        <v/>
      </c>
      <c r="J107" s="46"/>
      <c r="K107" s="37" t="str">
        <f>IF(B107="","",L107)</f>
        <v/>
      </c>
      <c r="L107" s="42" t="e">
        <f t="shared" si="58"/>
        <v>#N/A</v>
      </c>
      <c r="M107" s="47" t="str">
        <f t="shared" si="59"/>
        <v/>
      </c>
      <c r="N107" s="42" t="str">
        <f t="shared" si="60"/>
        <v/>
      </c>
      <c r="O107" s="43" t="str">
        <f t="shared" si="61"/>
        <v/>
      </c>
      <c r="P107" s="45" t="str">
        <f t="shared" si="62"/>
        <v/>
      </c>
      <c r="Q107" s="43" t="str">
        <f t="shared" si="63"/>
        <v/>
      </c>
      <c r="R107" s="45" t="str">
        <f t="shared" si="64"/>
        <v/>
      </c>
      <c r="S107" s="43" t="str">
        <f t="shared" si="65"/>
        <v/>
      </c>
      <c r="T107" s="45" t="str">
        <f t="shared" si="66"/>
        <v/>
      </c>
      <c r="U107" s="43" t="str">
        <f t="shared" si="67"/>
        <v/>
      </c>
      <c r="V107" s="45" t="str">
        <f t="shared" si="68"/>
        <v/>
      </c>
      <c r="W107" s="43" t="str">
        <f t="shared" si="69"/>
        <v/>
      </c>
      <c r="X107" s="42" t="str">
        <f t="shared" si="70"/>
        <v/>
      </c>
      <c r="Y107" s="48"/>
      <c r="Z107" s="55"/>
      <c r="AC107" s="37" t="e">
        <f>VLOOKUP($B107,食材マスタ!$A:$R,4,FALSE)</f>
        <v>#N/A</v>
      </c>
      <c r="AD107" s="37" t="e">
        <f>VLOOKUP($B107,食材マスタ!$A:$R,5,FALSE)</f>
        <v>#N/A</v>
      </c>
      <c r="AE107" s="37" t="e">
        <f>VLOOKUP($B107,食材マスタ!$A:$R,12,FALSE)</f>
        <v>#N/A</v>
      </c>
      <c r="AF107" s="37" t="e">
        <f>VLOOKUP($B107,食材マスタ!$A:$R,11,FALSE)</f>
        <v>#N/A</v>
      </c>
      <c r="AG107" s="37" t="e">
        <f>VLOOKUP($B107,食材マスタ!$A:$R,13,FALSE)</f>
        <v>#N/A</v>
      </c>
      <c r="AH107" s="37" t="e">
        <f>VLOOKUP($B107,食材マスタ!$A:$R,14,FALSE)</f>
        <v>#N/A</v>
      </c>
      <c r="AI107" s="37" t="e">
        <f>VLOOKUP($B107,食材マスタ!$A:$R,15,FALSE)</f>
        <v>#N/A</v>
      </c>
      <c r="AJ107" s="37" t="e">
        <f>VLOOKUP($B107,食材マスタ!$A:$R,16,FALSE)</f>
        <v>#N/A</v>
      </c>
      <c r="AK107" s="37" t="e">
        <f>VLOOKUP($B107,食材マスタ!$A:$R,17,FALSE)</f>
        <v>#N/A</v>
      </c>
      <c r="AL107" s="37" t="e">
        <f>VLOOKUP($B107,食材マスタ!$A:$R,18,FALSE)</f>
        <v>#N/A</v>
      </c>
    </row>
    <row r="108" spans="1:38" ht="14.25" customHeight="1" x14ac:dyDescent="0.3">
      <c r="A108" s="38"/>
      <c r="B108" s="39"/>
      <c r="C108" s="40"/>
      <c r="D108" s="41" t="str">
        <f t="shared" si="51"/>
        <v/>
      </c>
      <c r="E108" s="42" t="e">
        <f t="shared" si="52"/>
        <v>#N/A</v>
      </c>
      <c r="F108" s="43" t="str">
        <f t="shared" si="53"/>
        <v/>
      </c>
      <c r="G108" s="29" t="str">
        <f t="shared" si="54"/>
        <v/>
      </c>
      <c r="H108" s="44" t="str">
        <f t="shared" si="55"/>
        <v/>
      </c>
      <c r="I108" s="45" t="str">
        <f t="shared" si="56"/>
        <v/>
      </c>
      <c r="J108" s="46"/>
      <c r="K108" s="37" t="str">
        <f>IF(B108="","",L108)</f>
        <v/>
      </c>
      <c r="L108" s="42" t="e">
        <f t="shared" si="58"/>
        <v>#N/A</v>
      </c>
      <c r="M108" s="47" t="str">
        <f t="shared" si="59"/>
        <v/>
      </c>
      <c r="N108" s="42" t="str">
        <f t="shared" si="60"/>
        <v/>
      </c>
      <c r="O108" s="43" t="str">
        <f t="shared" si="61"/>
        <v/>
      </c>
      <c r="P108" s="45" t="str">
        <f t="shared" si="62"/>
        <v/>
      </c>
      <c r="Q108" s="43" t="str">
        <f t="shared" si="63"/>
        <v/>
      </c>
      <c r="R108" s="45" t="str">
        <f t="shared" si="64"/>
        <v/>
      </c>
      <c r="S108" s="43" t="str">
        <f t="shared" si="65"/>
        <v/>
      </c>
      <c r="T108" s="45" t="str">
        <f t="shared" si="66"/>
        <v/>
      </c>
      <c r="U108" s="43" t="str">
        <f t="shared" si="67"/>
        <v/>
      </c>
      <c r="V108" s="45" t="str">
        <f t="shared" si="68"/>
        <v/>
      </c>
      <c r="W108" s="43" t="str">
        <f t="shared" si="69"/>
        <v/>
      </c>
      <c r="X108" s="42" t="str">
        <f t="shared" si="70"/>
        <v/>
      </c>
      <c r="Y108" s="56"/>
      <c r="Z108" s="57"/>
      <c r="AC108" s="37" t="e">
        <f>VLOOKUP($B108,食材マスタ!$A:$R,4,FALSE)</f>
        <v>#N/A</v>
      </c>
      <c r="AD108" s="37" t="e">
        <f>VLOOKUP($B108,食材マスタ!$A:$R,5,FALSE)</f>
        <v>#N/A</v>
      </c>
      <c r="AE108" s="37" t="e">
        <f>VLOOKUP($B108,食材マスタ!$A:$R,12,FALSE)</f>
        <v>#N/A</v>
      </c>
      <c r="AF108" s="37" t="e">
        <f>VLOOKUP($B108,食材マスタ!$A:$R,11,FALSE)</f>
        <v>#N/A</v>
      </c>
      <c r="AG108" s="37" t="e">
        <f>VLOOKUP($B108,食材マスタ!$A:$R,13,FALSE)</f>
        <v>#N/A</v>
      </c>
      <c r="AH108" s="37" t="e">
        <f>VLOOKUP($B108,食材マスタ!$A:$R,14,FALSE)</f>
        <v>#N/A</v>
      </c>
      <c r="AI108" s="37" t="e">
        <f>VLOOKUP($B108,食材マスタ!$A:$R,15,FALSE)</f>
        <v>#N/A</v>
      </c>
      <c r="AJ108" s="37" t="e">
        <f>VLOOKUP($B108,食材マスタ!$A:$R,16,FALSE)</f>
        <v>#N/A</v>
      </c>
      <c r="AK108" s="37" t="e">
        <f>VLOOKUP($B108,食材マスタ!$A:$R,17,FALSE)</f>
        <v>#N/A</v>
      </c>
      <c r="AL108" s="37" t="e">
        <f>VLOOKUP($B108,食材マスタ!$A:$R,18,FALSE)</f>
        <v>#N/A</v>
      </c>
    </row>
    <row r="109" spans="1:38" ht="14.25" customHeight="1" x14ac:dyDescent="0.3">
      <c r="A109" s="38"/>
      <c r="B109" s="39"/>
      <c r="C109" s="40"/>
      <c r="D109" s="41" t="str">
        <f t="shared" si="51"/>
        <v/>
      </c>
      <c r="E109" s="42" t="e">
        <f t="shared" si="52"/>
        <v>#N/A</v>
      </c>
      <c r="F109" s="43" t="str">
        <f t="shared" si="53"/>
        <v/>
      </c>
      <c r="G109" s="29" t="str">
        <f t="shared" si="54"/>
        <v/>
      </c>
      <c r="H109" s="44" t="str">
        <f t="shared" si="55"/>
        <v/>
      </c>
      <c r="I109" s="45" t="str">
        <f t="shared" si="56"/>
        <v/>
      </c>
      <c r="J109" s="46"/>
      <c r="K109" s="37" t="str">
        <f t="shared" ref="K109:K117" si="72">IF(B109="","",L109)</f>
        <v/>
      </c>
      <c r="L109" s="42" t="e">
        <f t="shared" si="58"/>
        <v>#N/A</v>
      </c>
      <c r="M109" s="47" t="str">
        <f t="shared" si="59"/>
        <v/>
      </c>
      <c r="N109" s="42" t="str">
        <f t="shared" si="60"/>
        <v/>
      </c>
      <c r="O109" s="43" t="str">
        <f t="shared" si="61"/>
        <v/>
      </c>
      <c r="P109" s="45" t="str">
        <f t="shared" si="62"/>
        <v/>
      </c>
      <c r="Q109" s="43" t="str">
        <f t="shared" si="63"/>
        <v/>
      </c>
      <c r="R109" s="45" t="str">
        <f t="shared" si="64"/>
        <v/>
      </c>
      <c r="S109" s="43" t="str">
        <f t="shared" si="65"/>
        <v/>
      </c>
      <c r="T109" s="45" t="str">
        <f t="shared" si="66"/>
        <v/>
      </c>
      <c r="U109" s="43" t="str">
        <f t="shared" si="67"/>
        <v/>
      </c>
      <c r="V109" s="45" t="str">
        <f t="shared" si="68"/>
        <v/>
      </c>
      <c r="W109" s="43" t="str">
        <f t="shared" si="69"/>
        <v/>
      </c>
      <c r="X109" s="42" t="str">
        <f t="shared" si="70"/>
        <v/>
      </c>
      <c r="Y109" s="56"/>
      <c r="Z109" s="57"/>
      <c r="AC109" s="37" t="e">
        <f>VLOOKUP($B109,食材マスタ!$A:$R,4,FALSE)</f>
        <v>#N/A</v>
      </c>
      <c r="AD109" s="37" t="e">
        <f>VLOOKUP($B109,食材マスタ!$A:$R,5,FALSE)</f>
        <v>#N/A</v>
      </c>
      <c r="AE109" s="37" t="e">
        <f>VLOOKUP($B109,食材マスタ!$A:$R,12,FALSE)</f>
        <v>#N/A</v>
      </c>
      <c r="AF109" s="37" t="e">
        <f>VLOOKUP($B109,食材マスタ!$A:$R,11,FALSE)</f>
        <v>#N/A</v>
      </c>
      <c r="AG109" s="37" t="e">
        <f>VLOOKUP($B109,食材マスタ!$A:$R,13,FALSE)</f>
        <v>#N/A</v>
      </c>
      <c r="AH109" s="37" t="e">
        <f>VLOOKUP($B109,食材マスタ!$A:$R,14,FALSE)</f>
        <v>#N/A</v>
      </c>
      <c r="AI109" s="37" t="e">
        <f>VLOOKUP($B109,食材マスタ!$A:$R,15,FALSE)</f>
        <v>#N/A</v>
      </c>
      <c r="AJ109" s="37" t="e">
        <f>VLOOKUP($B109,食材マスタ!$A:$R,16,FALSE)</f>
        <v>#N/A</v>
      </c>
      <c r="AK109" s="37" t="e">
        <f>VLOOKUP($B109,食材マスタ!$A:$R,17,FALSE)</f>
        <v>#N/A</v>
      </c>
      <c r="AL109" s="37" t="e">
        <f>VLOOKUP($B109,食材マスタ!$A:$R,18,FALSE)</f>
        <v>#N/A</v>
      </c>
    </row>
    <row r="110" spans="1:38" ht="14.25" customHeight="1" x14ac:dyDescent="0.3">
      <c r="A110" s="38"/>
      <c r="B110" s="39"/>
      <c r="C110" s="40"/>
      <c r="D110" s="41" t="str">
        <f t="shared" si="51"/>
        <v/>
      </c>
      <c r="E110" s="42" t="e">
        <f t="shared" si="52"/>
        <v>#N/A</v>
      </c>
      <c r="F110" s="43" t="str">
        <f t="shared" si="53"/>
        <v/>
      </c>
      <c r="G110" s="29" t="str">
        <f t="shared" si="54"/>
        <v/>
      </c>
      <c r="H110" s="44" t="str">
        <f t="shared" si="55"/>
        <v/>
      </c>
      <c r="I110" s="45" t="str">
        <f t="shared" si="56"/>
        <v/>
      </c>
      <c r="J110" s="46"/>
      <c r="K110" s="37" t="str">
        <f t="shared" si="72"/>
        <v/>
      </c>
      <c r="L110" s="42" t="e">
        <f t="shared" si="58"/>
        <v>#N/A</v>
      </c>
      <c r="M110" s="47" t="str">
        <f t="shared" si="59"/>
        <v/>
      </c>
      <c r="N110" s="42" t="str">
        <f t="shared" si="60"/>
        <v/>
      </c>
      <c r="O110" s="43" t="str">
        <f t="shared" si="61"/>
        <v/>
      </c>
      <c r="P110" s="45" t="str">
        <f t="shared" si="62"/>
        <v/>
      </c>
      <c r="Q110" s="43" t="str">
        <f t="shared" si="63"/>
        <v/>
      </c>
      <c r="R110" s="45" t="str">
        <f t="shared" si="64"/>
        <v/>
      </c>
      <c r="S110" s="43" t="str">
        <f t="shared" si="65"/>
        <v/>
      </c>
      <c r="T110" s="45" t="str">
        <f t="shared" si="66"/>
        <v/>
      </c>
      <c r="U110" s="43" t="str">
        <f t="shared" si="67"/>
        <v/>
      </c>
      <c r="V110" s="45" t="str">
        <f t="shared" si="68"/>
        <v/>
      </c>
      <c r="W110" s="43" t="str">
        <f t="shared" si="69"/>
        <v/>
      </c>
      <c r="X110" s="42" t="str">
        <f t="shared" si="70"/>
        <v/>
      </c>
      <c r="Y110" s="56"/>
      <c r="Z110" s="57"/>
      <c r="AC110" s="37" t="e">
        <f>VLOOKUP($B110,食材マスタ!$A:$R,4,FALSE)</f>
        <v>#N/A</v>
      </c>
      <c r="AD110" s="37" t="e">
        <f>VLOOKUP($B110,食材マスタ!$A:$R,5,FALSE)</f>
        <v>#N/A</v>
      </c>
      <c r="AE110" s="37" t="e">
        <f>VLOOKUP($B110,食材マスタ!$A:$R,12,FALSE)</f>
        <v>#N/A</v>
      </c>
      <c r="AF110" s="37" t="e">
        <f>VLOOKUP($B110,食材マスタ!$A:$R,11,FALSE)</f>
        <v>#N/A</v>
      </c>
      <c r="AG110" s="37" t="e">
        <f>VLOOKUP($B110,食材マスタ!$A:$R,13,FALSE)</f>
        <v>#N/A</v>
      </c>
      <c r="AH110" s="37" t="e">
        <f>VLOOKUP($B110,食材マスタ!$A:$R,14,FALSE)</f>
        <v>#N/A</v>
      </c>
      <c r="AI110" s="37" t="e">
        <f>VLOOKUP($B110,食材マスタ!$A:$R,15,FALSE)</f>
        <v>#N/A</v>
      </c>
      <c r="AJ110" s="37" t="e">
        <f>VLOOKUP($B110,食材マスタ!$A:$R,16,FALSE)</f>
        <v>#N/A</v>
      </c>
      <c r="AK110" s="37" t="e">
        <f>VLOOKUP($B110,食材マスタ!$A:$R,17,FALSE)</f>
        <v>#N/A</v>
      </c>
      <c r="AL110" s="37" t="e">
        <f>VLOOKUP($B110,食材マスタ!$A:$R,18,FALSE)</f>
        <v>#N/A</v>
      </c>
    </row>
    <row r="111" spans="1:38" ht="14.25" customHeight="1" x14ac:dyDescent="0.3">
      <c r="A111" s="38"/>
      <c r="B111" s="39"/>
      <c r="C111" s="40"/>
      <c r="D111" s="41" t="str">
        <f t="shared" si="51"/>
        <v/>
      </c>
      <c r="E111" s="42" t="e">
        <f t="shared" si="52"/>
        <v>#N/A</v>
      </c>
      <c r="F111" s="43" t="str">
        <f t="shared" si="53"/>
        <v/>
      </c>
      <c r="G111" s="29" t="str">
        <f t="shared" si="54"/>
        <v/>
      </c>
      <c r="H111" s="44" t="str">
        <f t="shared" si="55"/>
        <v/>
      </c>
      <c r="I111" s="45" t="str">
        <f t="shared" si="56"/>
        <v/>
      </c>
      <c r="J111" s="46"/>
      <c r="K111" s="37" t="str">
        <f t="shared" si="72"/>
        <v/>
      </c>
      <c r="L111" s="42" t="e">
        <f t="shared" si="58"/>
        <v>#N/A</v>
      </c>
      <c r="M111" s="47" t="str">
        <f t="shared" si="59"/>
        <v/>
      </c>
      <c r="N111" s="42" t="str">
        <f t="shared" si="60"/>
        <v/>
      </c>
      <c r="O111" s="43" t="str">
        <f t="shared" si="61"/>
        <v/>
      </c>
      <c r="P111" s="45" t="str">
        <f t="shared" si="62"/>
        <v/>
      </c>
      <c r="Q111" s="43" t="str">
        <f t="shared" si="63"/>
        <v/>
      </c>
      <c r="R111" s="45" t="str">
        <f t="shared" si="64"/>
        <v/>
      </c>
      <c r="S111" s="43" t="str">
        <f t="shared" si="65"/>
        <v/>
      </c>
      <c r="T111" s="45" t="str">
        <f t="shared" si="66"/>
        <v/>
      </c>
      <c r="U111" s="43" t="str">
        <f t="shared" si="67"/>
        <v/>
      </c>
      <c r="V111" s="45" t="str">
        <f t="shared" si="68"/>
        <v/>
      </c>
      <c r="W111" s="43" t="str">
        <f t="shared" si="69"/>
        <v/>
      </c>
      <c r="X111" s="42" t="str">
        <f t="shared" si="70"/>
        <v/>
      </c>
      <c r="Y111" s="56"/>
      <c r="Z111" s="57"/>
      <c r="AC111" s="37" t="e">
        <f>VLOOKUP($B111,食材マスタ!$A:$R,4,FALSE)</f>
        <v>#N/A</v>
      </c>
      <c r="AD111" s="37" t="e">
        <f>VLOOKUP($B111,食材マスタ!$A:$R,5,FALSE)</f>
        <v>#N/A</v>
      </c>
      <c r="AE111" s="37" t="e">
        <f>VLOOKUP($B111,食材マスタ!$A:$R,12,FALSE)</f>
        <v>#N/A</v>
      </c>
      <c r="AF111" s="37" t="e">
        <f>VLOOKUP($B111,食材マスタ!$A:$R,11,FALSE)</f>
        <v>#N/A</v>
      </c>
      <c r="AG111" s="37" t="e">
        <f>VLOOKUP($B111,食材マスタ!$A:$R,13,FALSE)</f>
        <v>#N/A</v>
      </c>
      <c r="AH111" s="37" t="e">
        <f>VLOOKUP($B111,食材マスタ!$A:$R,14,FALSE)</f>
        <v>#N/A</v>
      </c>
      <c r="AI111" s="37" t="e">
        <f>VLOOKUP($B111,食材マスタ!$A:$R,15,FALSE)</f>
        <v>#N/A</v>
      </c>
      <c r="AJ111" s="37" t="e">
        <f>VLOOKUP($B111,食材マスタ!$A:$R,16,FALSE)</f>
        <v>#N/A</v>
      </c>
      <c r="AK111" s="37" t="e">
        <f>VLOOKUP($B111,食材マスタ!$A:$R,17,FALSE)</f>
        <v>#N/A</v>
      </c>
      <c r="AL111" s="37" t="e">
        <f>VLOOKUP($B111,食材マスタ!$A:$R,18,FALSE)</f>
        <v>#N/A</v>
      </c>
    </row>
    <row r="112" spans="1:38" ht="14.25" customHeight="1" x14ac:dyDescent="0.3">
      <c r="A112" s="38"/>
      <c r="B112" s="39"/>
      <c r="C112" s="40"/>
      <c r="D112" s="41" t="str">
        <f t="shared" si="51"/>
        <v/>
      </c>
      <c r="E112" s="42" t="e">
        <f t="shared" si="52"/>
        <v>#N/A</v>
      </c>
      <c r="F112" s="43" t="str">
        <f t="shared" si="53"/>
        <v/>
      </c>
      <c r="G112" s="29" t="str">
        <f t="shared" si="54"/>
        <v/>
      </c>
      <c r="H112" s="44" t="str">
        <f t="shared" si="55"/>
        <v/>
      </c>
      <c r="I112" s="45" t="str">
        <f t="shared" si="56"/>
        <v/>
      </c>
      <c r="J112" s="46"/>
      <c r="K112" s="37" t="str">
        <f t="shared" si="72"/>
        <v/>
      </c>
      <c r="L112" s="42" t="e">
        <f t="shared" si="58"/>
        <v>#N/A</v>
      </c>
      <c r="M112" s="47" t="str">
        <f t="shared" si="59"/>
        <v/>
      </c>
      <c r="N112" s="42" t="str">
        <f t="shared" si="60"/>
        <v/>
      </c>
      <c r="O112" s="43" t="str">
        <f t="shared" si="61"/>
        <v/>
      </c>
      <c r="P112" s="45" t="str">
        <f t="shared" si="62"/>
        <v/>
      </c>
      <c r="Q112" s="43" t="str">
        <f t="shared" si="63"/>
        <v/>
      </c>
      <c r="R112" s="45" t="str">
        <f t="shared" si="64"/>
        <v/>
      </c>
      <c r="S112" s="43" t="str">
        <f t="shared" si="65"/>
        <v/>
      </c>
      <c r="T112" s="45" t="str">
        <f t="shared" si="66"/>
        <v/>
      </c>
      <c r="U112" s="43" t="str">
        <f t="shared" si="67"/>
        <v/>
      </c>
      <c r="V112" s="45" t="str">
        <f t="shared" si="68"/>
        <v/>
      </c>
      <c r="W112" s="43" t="str">
        <f t="shared" si="69"/>
        <v/>
      </c>
      <c r="X112" s="42" t="str">
        <f t="shared" si="70"/>
        <v/>
      </c>
      <c r="Y112" s="56"/>
      <c r="Z112" s="57"/>
      <c r="AC112" s="37" t="e">
        <f>VLOOKUP($B112,食材マスタ!$A:$R,4,FALSE)</f>
        <v>#N/A</v>
      </c>
      <c r="AD112" s="37" t="e">
        <f>VLOOKUP($B112,食材マスタ!$A:$R,5,FALSE)</f>
        <v>#N/A</v>
      </c>
      <c r="AE112" s="37" t="e">
        <f>VLOOKUP($B112,食材マスタ!$A:$R,12,FALSE)</f>
        <v>#N/A</v>
      </c>
      <c r="AF112" s="37" t="e">
        <f>VLOOKUP($B112,食材マスタ!$A:$R,11,FALSE)</f>
        <v>#N/A</v>
      </c>
      <c r="AG112" s="37" t="e">
        <f>VLOOKUP($B112,食材マスタ!$A:$R,13,FALSE)</f>
        <v>#N/A</v>
      </c>
      <c r="AH112" s="37" t="e">
        <f>VLOOKUP($B112,食材マスタ!$A:$R,14,FALSE)</f>
        <v>#N/A</v>
      </c>
      <c r="AI112" s="37" t="e">
        <f>VLOOKUP($B112,食材マスタ!$A:$R,15,FALSE)</f>
        <v>#N/A</v>
      </c>
      <c r="AJ112" s="37" t="e">
        <f>VLOOKUP($B112,食材マスタ!$A:$R,16,FALSE)</f>
        <v>#N/A</v>
      </c>
      <c r="AK112" s="37" t="e">
        <f>VLOOKUP($B112,食材マスタ!$A:$R,17,FALSE)</f>
        <v>#N/A</v>
      </c>
      <c r="AL112" s="37" t="e">
        <f>VLOOKUP($B112,食材マスタ!$A:$R,18,FALSE)</f>
        <v>#N/A</v>
      </c>
    </row>
    <row r="113" spans="1:38" ht="14.25" customHeight="1" x14ac:dyDescent="0.3">
      <c r="A113" s="38"/>
      <c r="B113" s="39"/>
      <c r="C113" s="40"/>
      <c r="D113" s="41" t="str">
        <f t="shared" si="51"/>
        <v/>
      </c>
      <c r="E113" s="42" t="e">
        <f t="shared" si="52"/>
        <v>#N/A</v>
      </c>
      <c r="F113" s="43" t="str">
        <f t="shared" si="53"/>
        <v/>
      </c>
      <c r="G113" s="29" t="str">
        <f t="shared" si="54"/>
        <v/>
      </c>
      <c r="H113" s="44" t="str">
        <f t="shared" si="55"/>
        <v/>
      </c>
      <c r="I113" s="45" t="str">
        <f t="shared" si="56"/>
        <v/>
      </c>
      <c r="J113" s="46"/>
      <c r="K113" s="37" t="str">
        <f t="shared" si="72"/>
        <v/>
      </c>
      <c r="L113" s="42" t="e">
        <f t="shared" si="58"/>
        <v>#N/A</v>
      </c>
      <c r="M113" s="47" t="str">
        <f t="shared" si="59"/>
        <v/>
      </c>
      <c r="N113" s="42" t="str">
        <f t="shared" si="60"/>
        <v/>
      </c>
      <c r="O113" s="43" t="str">
        <f t="shared" si="61"/>
        <v/>
      </c>
      <c r="P113" s="45" t="str">
        <f t="shared" si="62"/>
        <v/>
      </c>
      <c r="Q113" s="43" t="str">
        <f t="shared" si="63"/>
        <v/>
      </c>
      <c r="R113" s="45" t="str">
        <f t="shared" si="64"/>
        <v/>
      </c>
      <c r="S113" s="43" t="str">
        <f t="shared" si="65"/>
        <v/>
      </c>
      <c r="T113" s="45" t="str">
        <f t="shared" si="66"/>
        <v/>
      </c>
      <c r="U113" s="43" t="str">
        <f t="shared" si="67"/>
        <v/>
      </c>
      <c r="V113" s="45" t="str">
        <f t="shared" si="68"/>
        <v/>
      </c>
      <c r="W113" s="43" t="str">
        <f t="shared" si="69"/>
        <v/>
      </c>
      <c r="X113" s="42" t="str">
        <f t="shared" si="70"/>
        <v/>
      </c>
      <c r="Y113" s="56"/>
      <c r="Z113" s="57"/>
      <c r="AC113" s="37" t="e">
        <f>VLOOKUP($B113,食材マスタ!$A:$R,4,FALSE)</f>
        <v>#N/A</v>
      </c>
      <c r="AD113" s="37" t="e">
        <f>VLOOKUP($B113,食材マスタ!$A:$R,5,FALSE)</f>
        <v>#N/A</v>
      </c>
      <c r="AE113" s="37" t="e">
        <f>VLOOKUP($B113,食材マスタ!$A:$R,12,FALSE)</f>
        <v>#N/A</v>
      </c>
      <c r="AF113" s="37" t="e">
        <f>VLOOKUP($B113,食材マスタ!$A:$R,11,FALSE)</f>
        <v>#N/A</v>
      </c>
      <c r="AG113" s="37" t="e">
        <f>VLOOKUP($B113,食材マスタ!$A:$R,13,FALSE)</f>
        <v>#N/A</v>
      </c>
      <c r="AH113" s="37" t="e">
        <f>VLOOKUP($B113,食材マスタ!$A:$R,14,FALSE)</f>
        <v>#N/A</v>
      </c>
      <c r="AI113" s="37" t="e">
        <f>VLOOKUP($B113,食材マスタ!$A:$R,15,FALSE)</f>
        <v>#N/A</v>
      </c>
      <c r="AJ113" s="37" t="e">
        <f>VLOOKUP($B113,食材マスタ!$A:$R,16,FALSE)</f>
        <v>#N/A</v>
      </c>
      <c r="AK113" s="37" t="e">
        <f>VLOOKUP($B113,食材マスタ!$A:$R,17,FALSE)</f>
        <v>#N/A</v>
      </c>
      <c r="AL113" s="37" t="e">
        <f>VLOOKUP($B113,食材マスタ!$A:$R,18,FALSE)</f>
        <v>#N/A</v>
      </c>
    </row>
    <row r="114" spans="1:38" ht="14.25" customHeight="1" x14ac:dyDescent="0.3">
      <c r="A114" s="38"/>
      <c r="B114" s="39"/>
      <c r="C114" s="40"/>
      <c r="D114" s="41" t="str">
        <f t="shared" si="51"/>
        <v/>
      </c>
      <c r="E114" s="42" t="e">
        <f t="shared" si="52"/>
        <v>#N/A</v>
      </c>
      <c r="F114" s="43" t="str">
        <f t="shared" si="53"/>
        <v/>
      </c>
      <c r="G114" s="29" t="str">
        <f t="shared" si="54"/>
        <v/>
      </c>
      <c r="H114" s="44" t="str">
        <f t="shared" si="55"/>
        <v/>
      </c>
      <c r="I114" s="45" t="str">
        <f t="shared" si="56"/>
        <v/>
      </c>
      <c r="J114" s="46"/>
      <c r="K114" s="37" t="str">
        <f t="shared" si="72"/>
        <v/>
      </c>
      <c r="L114" s="42" t="e">
        <f t="shared" si="58"/>
        <v>#N/A</v>
      </c>
      <c r="M114" s="47" t="str">
        <f t="shared" si="59"/>
        <v/>
      </c>
      <c r="N114" s="42" t="str">
        <f t="shared" si="60"/>
        <v/>
      </c>
      <c r="O114" s="43" t="str">
        <f t="shared" si="61"/>
        <v/>
      </c>
      <c r="P114" s="45" t="str">
        <f t="shared" si="62"/>
        <v/>
      </c>
      <c r="Q114" s="43" t="str">
        <f t="shared" si="63"/>
        <v/>
      </c>
      <c r="R114" s="45" t="str">
        <f t="shared" si="64"/>
        <v/>
      </c>
      <c r="S114" s="43" t="str">
        <f t="shared" si="65"/>
        <v/>
      </c>
      <c r="T114" s="45" t="str">
        <f t="shared" si="66"/>
        <v/>
      </c>
      <c r="U114" s="43" t="str">
        <f t="shared" si="67"/>
        <v/>
      </c>
      <c r="V114" s="45" t="str">
        <f t="shared" si="68"/>
        <v/>
      </c>
      <c r="W114" s="43" t="str">
        <f t="shared" si="69"/>
        <v/>
      </c>
      <c r="X114" s="42" t="str">
        <f t="shared" si="70"/>
        <v/>
      </c>
      <c r="Y114" s="56"/>
      <c r="Z114" s="57"/>
      <c r="AC114" s="37" t="e">
        <f>VLOOKUP($B114,食材マスタ!$A:$R,4,FALSE)</f>
        <v>#N/A</v>
      </c>
      <c r="AD114" s="37" t="e">
        <f>VLOOKUP($B114,食材マスタ!$A:$R,5,FALSE)</f>
        <v>#N/A</v>
      </c>
      <c r="AE114" s="37" t="e">
        <f>VLOOKUP($B114,食材マスタ!$A:$R,12,FALSE)</f>
        <v>#N/A</v>
      </c>
      <c r="AF114" s="37" t="e">
        <f>VLOOKUP($B114,食材マスタ!$A:$R,11,FALSE)</f>
        <v>#N/A</v>
      </c>
      <c r="AG114" s="37" t="e">
        <f>VLOOKUP($B114,食材マスタ!$A:$R,13,FALSE)</f>
        <v>#N/A</v>
      </c>
      <c r="AH114" s="37" t="e">
        <f>VLOOKUP($B114,食材マスタ!$A:$R,14,FALSE)</f>
        <v>#N/A</v>
      </c>
      <c r="AI114" s="37" t="e">
        <f>VLOOKUP($B114,食材マスタ!$A:$R,15,FALSE)</f>
        <v>#N/A</v>
      </c>
      <c r="AJ114" s="37" t="e">
        <f>VLOOKUP($B114,食材マスタ!$A:$R,16,FALSE)</f>
        <v>#N/A</v>
      </c>
      <c r="AK114" s="37" t="e">
        <f>VLOOKUP($B114,食材マスタ!$A:$R,17,FALSE)</f>
        <v>#N/A</v>
      </c>
      <c r="AL114" s="37" t="e">
        <f>VLOOKUP($B114,食材マスタ!$A:$R,18,FALSE)</f>
        <v>#N/A</v>
      </c>
    </row>
    <row r="115" spans="1:38" ht="14.25" customHeight="1" x14ac:dyDescent="0.3">
      <c r="A115" s="38"/>
      <c r="B115" s="39"/>
      <c r="C115" s="40"/>
      <c r="D115" s="41" t="str">
        <f t="shared" si="51"/>
        <v/>
      </c>
      <c r="E115" s="42" t="e">
        <f t="shared" si="52"/>
        <v>#N/A</v>
      </c>
      <c r="F115" s="43" t="str">
        <f t="shared" si="53"/>
        <v/>
      </c>
      <c r="G115" s="29" t="str">
        <f t="shared" si="54"/>
        <v/>
      </c>
      <c r="H115" s="44" t="str">
        <f t="shared" si="55"/>
        <v/>
      </c>
      <c r="I115" s="45" t="str">
        <f t="shared" si="56"/>
        <v/>
      </c>
      <c r="J115" s="46"/>
      <c r="K115" s="37" t="str">
        <f t="shared" si="72"/>
        <v/>
      </c>
      <c r="L115" s="42" t="e">
        <f t="shared" si="58"/>
        <v>#N/A</v>
      </c>
      <c r="M115" s="47" t="str">
        <f t="shared" si="59"/>
        <v/>
      </c>
      <c r="N115" s="42" t="str">
        <f t="shared" si="60"/>
        <v/>
      </c>
      <c r="O115" s="43" t="str">
        <f t="shared" si="61"/>
        <v/>
      </c>
      <c r="P115" s="45" t="str">
        <f t="shared" si="62"/>
        <v/>
      </c>
      <c r="Q115" s="43" t="str">
        <f t="shared" si="63"/>
        <v/>
      </c>
      <c r="R115" s="45" t="str">
        <f t="shared" si="64"/>
        <v/>
      </c>
      <c r="S115" s="43" t="str">
        <f t="shared" si="65"/>
        <v/>
      </c>
      <c r="T115" s="45" t="str">
        <f t="shared" si="66"/>
        <v/>
      </c>
      <c r="U115" s="43" t="str">
        <f t="shared" si="67"/>
        <v/>
      </c>
      <c r="V115" s="45" t="str">
        <f t="shared" si="68"/>
        <v/>
      </c>
      <c r="W115" s="43" t="str">
        <f t="shared" si="69"/>
        <v/>
      </c>
      <c r="X115" s="42" t="str">
        <f t="shared" si="70"/>
        <v/>
      </c>
      <c r="Y115" s="56"/>
      <c r="Z115" s="57"/>
      <c r="AC115" s="37" t="e">
        <f>VLOOKUP($B115,食材マスタ!$A:$R,4,FALSE)</f>
        <v>#N/A</v>
      </c>
      <c r="AD115" s="37" t="e">
        <f>VLOOKUP($B115,食材マスタ!$A:$R,5,FALSE)</f>
        <v>#N/A</v>
      </c>
      <c r="AE115" s="37" t="e">
        <f>VLOOKUP($B115,食材マスタ!$A:$R,12,FALSE)</f>
        <v>#N/A</v>
      </c>
      <c r="AF115" s="37" t="e">
        <f>VLOOKUP($B115,食材マスタ!$A:$R,11,FALSE)</f>
        <v>#N/A</v>
      </c>
      <c r="AG115" s="37" t="e">
        <f>VLOOKUP($B115,食材マスタ!$A:$R,13,FALSE)</f>
        <v>#N/A</v>
      </c>
      <c r="AH115" s="37" t="e">
        <f>VLOOKUP($B115,食材マスタ!$A:$R,14,FALSE)</f>
        <v>#N/A</v>
      </c>
      <c r="AI115" s="37" t="e">
        <f>VLOOKUP($B115,食材マスタ!$A:$R,15,FALSE)</f>
        <v>#N/A</v>
      </c>
      <c r="AJ115" s="37" t="e">
        <f>VLOOKUP($B115,食材マスタ!$A:$R,16,FALSE)</f>
        <v>#N/A</v>
      </c>
      <c r="AK115" s="37" t="e">
        <f>VLOOKUP($B115,食材マスタ!$A:$R,17,FALSE)</f>
        <v>#N/A</v>
      </c>
      <c r="AL115" s="37" t="e">
        <f>VLOOKUP($B115,食材マスタ!$A:$R,18,FALSE)</f>
        <v>#N/A</v>
      </c>
    </row>
    <row r="116" spans="1:38" ht="14.25" customHeight="1" x14ac:dyDescent="0.3">
      <c r="A116" s="38"/>
      <c r="B116" s="39"/>
      <c r="C116" s="40"/>
      <c r="D116" s="41" t="str">
        <f t="shared" si="51"/>
        <v/>
      </c>
      <c r="E116" s="42" t="e">
        <f t="shared" si="52"/>
        <v>#N/A</v>
      </c>
      <c r="F116" s="43" t="str">
        <f t="shared" si="53"/>
        <v/>
      </c>
      <c r="G116" s="29" t="str">
        <f t="shared" si="54"/>
        <v/>
      </c>
      <c r="H116" s="44" t="str">
        <f t="shared" si="55"/>
        <v/>
      </c>
      <c r="I116" s="45" t="str">
        <f t="shared" si="56"/>
        <v/>
      </c>
      <c r="J116" s="46"/>
      <c r="K116" s="37" t="str">
        <f t="shared" si="72"/>
        <v/>
      </c>
      <c r="L116" s="42" t="e">
        <f t="shared" si="58"/>
        <v>#N/A</v>
      </c>
      <c r="M116" s="47" t="str">
        <f t="shared" si="59"/>
        <v/>
      </c>
      <c r="N116" s="42" t="str">
        <f t="shared" si="60"/>
        <v/>
      </c>
      <c r="O116" s="43" t="str">
        <f t="shared" si="61"/>
        <v/>
      </c>
      <c r="P116" s="45" t="str">
        <f t="shared" si="62"/>
        <v/>
      </c>
      <c r="Q116" s="43" t="str">
        <f t="shared" si="63"/>
        <v/>
      </c>
      <c r="R116" s="45" t="str">
        <f t="shared" si="64"/>
        <v/>
      </c>
      <c r="S116" s="43" t="str">
        <f t="shared" si="65"/>
        <v/>
      </c>
      <c r="T116" s="45" t="str">
        <f t="shared" si="66"/>
        <v/>
      </c>
      <c r="U116" s="43" t="str">
        <f t="shared" si="67"/>
        <v/>
      </c>
      <c r="V116" s="45" t="str">
        <f t="shared" si="68"/>
        <v/>
      </c>
      <c r="W116" s="43" t="str">
        <f t="shared" si="69"/>
        <v/>
      </c>
      <c r="X116" s="42" t="str">
        <f t="shared" si="70"/>
        <v/>
      </c>
      <c r="Y116" s="56"/>
      <c r="Z116" s="57"/>
      <c r="AC116" s="37" t="e">
        <f>VLOOKUP($B116,食材マスタ!$A:$R,4,FALSE)</f>
        <v>#N/A</v>
      </c>
      <c r="AD116" s="37" t="e">
        <f>VLOOKUP($B116,食材マスタ!$A:$R,5,FALSE)</f>
        <v>#N/A</v>
      </c>
      <c r="AE116" s="37" t="e">
        <f>VLOOKUP($B116,食材マスタ!$A:$R,12,FALSE)</f>
        <v>#N/A</v>
      </c>
      <c r="AF116" s="37" t="e">
        <f>VLOOKUP($B116,食材マスタ!$A:$R,11,FALSE)</f>
        <v>#N/A</v>
      </c>
      <c r="AG116" s="37" t="e">
        <f>VLOOKUP($B116,食材マスタ!$A:$R,13,FALSE)</f>
        <v>#N/A</v>
      </c>
      <c r="AH116" s="37" t="e">
        <f>VLOOKUP($B116,食材マスタ!$A:$R,14,FALSE)</f>
        <v>#N/A</v>
      </c>
      <c r="AI116" s="37" t="e">
        <f>VLOOKUP($B116,食材マスタ!$A:$R,15,FALSE)</f>
        <v>#N/A</v>
      </c>
      <c r="AJ116" s="37" t="e">
        <f>VLOOKUP($B116,食材マスタ!$A:$R,16,FALSE)</f>
        <v>#N/A</v>
      </c>
      <c r="AK116" s="37" t="e">
        <f>VLOOKUP($B116,食材マスタ!$A:$R,17,FALSE)</f>
        <v>#N/A</v>
      </c>
      <c r="AL116" s="37" t="e">
        <f>VLOOKUP($B116,食材マスタ!$A:$R,18,FALSE)</f>
        <v>#N/A</v>
      </c>
    </row>
    <row r="117" spans="1:38" ht="14.25" customHeight="1" x14ac:dyDescent="0.3">
      <c r="A117" s="38"/>
      <c r="B117" s="39"/>
      <c r="C117" s="40"/>
      <c r="D117" s="41" t="str">
        <f t="shared" si="51"/>
        <v/>
      </c>
      <c r="E117" s="42" t="e">
        <f t="shared" si="52"/>
        <v>#N/A</v>
      </c>
      <c r="F117" s="43" t="str">
        <f t="shared" si="53"/>
        <v/>
      </c>
      <c r="G117" s="29" t="str">
        <f t="shared" si="54"/>
        <v/>
      </c>
      <c r="H117" s="44" t="str">
        <f t="shared" si="55"/>
        <v/>
      </c>
      <c r="I117" s="45" t="str">
        <f t="shared" si="56"/>
        <v/>
      </c>
      <c r="J117" s="46"/>
      <c r="K117" s="37" t="str">
        <f t="shared" si="72"/>
        <v/>
      </c>
      <c r="L117" s="42" t="e">
        <f t="shared" si="58"/>
        <v>#N/A</v>
      </c>
      <c r="M117" s="47" t="str">
        <f t="shared" si="59"/>
        <v/>
      </c>
      <c r="N117" s="42" t="str">
        <f t="shared" si="60"/>
        <v/>
      </c>
      <c r="O117" s="43" t="str">
        <f t="shared" si="61"/>
        <v/>
      </c>
      <c r="P117" s="45" t="str">
        <f t="shared" si="62"/>
        <v/>
      </c>
      <c r="Q117" s="43" t="str">
        <f t="shared" si="63"/>
        <v/>
      </c>
      <c r="R117" s="45" t="str">
        <f t="shared" si="64"/>
        <v/>
      </c>
      <c r="S117" s="43" t="str">
        <f t="shared" si="65"/>
        <v/>
      </c>
      <c r="T117" s="45" t="str">
        <f t="shared" si="66"/>
        <v/>
      </c>
      <c r="U117" s="43" t="str">
        <f t="shared" si="67"/>
        <v/>
      </c>
      <c r="V117" s="45" t="str">
        <f t="shared" si="68"/>
        <v/>
      </c>
      <c r="W117" s="43" t="str">
        <f t="shared" si="69"/>
        <v/>
      </c>
      <c r="X117" s="42" t="str">
        <f t="shared" si="70"/>
        <v/>
      </c>
      <c r="Y117" s="56"/>
      <c r="Z117" s="57"/>
      <c r="AC117" s="37" t="e">
        <f>VLOOKUP($B117,食材マスタ!$A:$R,4,FALSE)</f>
        <v>#N/A</v>
      </c>
      <c r="AD117" s="37" t="e">
        <f>VLOOKUP($B117,食材マスタ!$A:$R,5,FALSE)</f>
        <v>#N/A</v>
      </c>
      <c r="AE117" s="37" t="e">
        <f>VLOOKUP($B117,食材マスタ!$A:$R,12,FALSE)</f>
        <v>#N/A</v>
      </c>
      <c r="AF117" s="37" t="e">
        <f>VLOOKUP($B117,食材マスタ!$A:$R,11,FALSE)</f>
        <v>#N/A</v>
      </c>
      <c r="AG117" s="37" t="e">
        <f>VLOOKUP($B117,食材マスタ!$A:$R,13,FALSE)</f>
        <v>#N/A</v>
      </c>
      <c r="AH117" s="37" t="e">
        <f>VLOOKUP($B117,食材マスタ!$A:$R,14,FALSE)</f>
        <v>#N/A</v>
      </c>
      <c r="AI117" s="37" t="e">
        <f>VLOOKUP($B117,食材マスタ!$A:$R,15,FALSE)</f>
        <v>#N/A</v>
      </c>
      <c r="AJ117" s="37" t="e">
        <f>VLOOKUP($B117,食材マスタ!$A:$R,16,FALSE)</f>
        <v>#N/A</v>
      </c>
      <c r="AK117" s="37" t="e">
        <f>VLOOKUP($B117,食材マスタ!$A:$R,17,FALSE)</f>
        <v>#N/A</v>
      </c>
      <c r="AL117" s="37" t="e">
        <f>VLOOKUP($B117,食材マスタ!$A:$R,18,FALSE)</f>
        <v>#N/A</v>
      </c>
    </row>
    <row r="118" spans="1:38" ht="14.25" customHeight="1" thickBot="1" x14ac:dyDescent="0.35">
      <c r="A118" s="38"/>
      <c r="B118" s="39"/>
      <c r="C118" s="40"/>
      <c r="D118" s="41" t="str">
        <f t="shared" si="51"/>
        <v/>
      </c>
      <c r="E118" s="42" t="e">
        <f t="shared" si="52"/>
        <v>#N/A</v>
      </c>
      <c r="F118" s="43" t="str">
        <f t="shared" si="53"/>
        <v/>
      </c>
      <c r="G118" s="29" t="str">
        <f t="shared" si="54"/>
        <v/>
      </c>
      <c r="H118" s="44" t="str">
        <f t="shared" si="55"/>
        <v/>
      </c>
      <c r="I118" s="45" t="str">
        <f t="shared" si="56"/>
        <v/>
      </c>
      <c r="J118" s="46"/>
      <c r="K118" s="37" t="str">
        <f>IF(B118="","",L118)</f>
        <v/>
      </c>
      <c r="L118" s="42" t="e">
        <f t="shared" si="58"/>
        <v>#N/A</v>
      </c>
      <c r="M118" s="47" t="str">
        <f t="shared" si="59"/>
        <v/>
      </c>
      <c r="N118" s="42" t="str">
        <f t="shared" si="60"/>
        <v/>
      </c>
      <c r="O118" s="43" t="str">
        <f t="shared" si="61"/>
        <v/>
      </c>
      <c r="P118" s="45" t="str">
        <f t="shared" si="62"/>
        <v/>
      </c>
      <c r="Q118" s="43" t="str">
        <f t="shared" si="63"/>
        <v/>
      </c>
      <c r="R118" s="45" t="str">
        <f t="shared" si="64"/>
        <v/>
      </c>
      <c r="S118" s="43" t="str">
        <f t="shared" si="65"/>
        <v/>
      </c>
      <c r="T118" s="45" t="str">
        <f t="shared" si="66"/>
        <v/>
      </c>
      <c r="U118" s="43" t="str">
        <f t="shared" si="67"/>
        <v/>
      </c>
      <c r="V118" s="45" t="str">
        <f t="shared" si="68"/>
        <v/>
      </c>
      <c r="W118" s="43" t="str">
        <f t="shared" si="69"/>
        <v/>
      </c>
      <c r="X118" s="42" t="str">
        <f t="shared" si="70"/>
        <v/>
      </c>
      <c r="Y118" s="88"/>
      <c r="Z118" s="89"/>
      <c r="AC118" s="37" t="e">
        <f>VLOOKUP($B118,食材マスタ!$A:$R,4,FALSE)</f>
        <v>#N/A</v>
      </c>
      <c r="AD118" s="37" t="e">
        <f>VLOOKUP($B118,食材マスタ!$A:$R,5,FALSE)</f>
        <v>#N/A</v>
      </c>
      <c r="AE118" s="37" t="e">
        <f>VLOOKUP($B118,食材マスタ!$A:$R,12,FALSE)</f>
        <v>#N/A</v>
      </c>
      <c r="AF118" s="37" t="e">
        <f>VLOOKUP($B118,食材マスタ!$A:$R,11,FALSE)</f>
        <v>#N/A</v>
      </c>
      <c r="AG118" s="37" t="e">
        <f>VLOOKUP($B118,食材マスタ!$A:$R,13,FALSE)</f>
        <v>#N/A</v>
      </c>
      <c r="AH118" s="37" t="e">
        <f>VLOOKUP($B118,食材マスタ!$A:$R,14,FALSE)</f>
        <v>#N/A</v>
      </c>
      <c r="AI118" s="37" t="e">
        <f>VLOOKUP($B118,食材マスタ!$A:$R,15,FALSE)</f>
        <v>#N/A</v>
      </c>
      <c r="AJ118" s="37" t="e">
        <f>VLOOKUP($B118,食材マスタ!$A:$R,16,FALSE)</f>
        <v>#N/A</v>
      </c>
      <c r="AK118" s="37" t="e">
        <f>VLOOKUP($B118,食材マスタ!$A:$R,17,FALSE)</f>
        <v>#N/A</v>
      </c>
      <c r="AL118" s="37" t="e">
        <f>VLOOKUP($B118,食材マスタ!$A:$R,18,FALSE)</f>
        <v>#N/A</v>
      </c>
    </row>
    <row r="119" spans="1:38" s="151" customFormat="1" ht="14.25" customHeight="1" thickBot="1" x14ac:dyDescent="0.35">
      <c r="A119" s="143" t="s">
        <v>13</v>
      </c>
      <c r="B119" s="144"/>
      <c r="C119" s="145"/>
      <c r="D119" s="146"/>
      <c r="E119" s="146"/>
      <c r="F119" s="146"/>
      <c r="G119" s="146"/>
      <c r="H119" s="147">
        <f>SUM(H8:H118)</f>
        <v>0</v>
      </c>
      <c r="I119" s="148"/>
      <c r="J119" s="148"/>
      <c r="K119" s="148"/>
      <c r="L119" s="148"/>
      <c r="M119" s="149">
        <f>SUM(M8:M118)</f>
        <v>0</v>
      </c>
      <c r="N119" s="148">
        <f t="shared" ref="N119:X119" si="73">SUM(N8:N118)</f>
        <v>0</v>
      </c>
      <c r="O119" s="148">
        <f t="shared" si="73"/>
        <v>0</v>
      </c>
      <c r="P119" s="148">
        <f t="shared" si="73"/>
        <v>0</v>
      </c>
      <c r="Q119" s="148">
        <f t="shared" si="73"/>
        <v>0</v>
      </c>
      <c r="R119" s="148">
        <f t="shared" si="73"/>
        <v>0</v>
      </c>
      <c r="S119" s="148">
        <f t="shared" si="73"/>
        <v>0</v>
      </c>
      <c r="T119" s="148">
        <f t="shared" si="73"/>
        <v>0</v>
      </c>
      <c r="U119" s="148">
        <f t="shared" si="73"/>
        <v>0</v>
      </c>
      <c r="V119" s="148">
        <f t="shared" si="73"/>
        <v>0</v>
      </c>
      <c r="W119" s="148">
        <f t="shared" si="73"/>
        <v>0</v>
      </c>
      <c r="X119" s="148">
        <f t="shared" si="73"/>
        <v>0</v>
      </c>
      <c r="Y119" s="148"/>
      <c r="Z119" s="150"/>
      <c r="AC119" s="37" t="e">
        <f>VLOOKUP($B119,食材マスタ!$A:$R,4,FALSE)</f>
        <v>#N/A</v>
      </c>
      <c r="AD119" s="37" t="e">
        <f>VLOOKUP($B119,食材マスタ!$A:$R,5,FALSE)</f>
        <v>#N/A</v>
      </c>
      <c r="AE119" s="37" t="e">
        <f>VLOOKUP($B119,食材マスタ!$A:$R,12,FALSE)</f>
        <v>#N/A</v>
      </c>
      <c r="AF119" s="37" t="e">
        <f>VLOOKUP($B119,食材マスタ!$A:$R,11,FALSE)</f>
        <v>#N/A</v>
      </c>
      <c r="AG119" s="37" t="e">
        <f>VLOOKUP($B119,食材マスタ!$A:$R,13,FALSE)</f>
        <v>#N/A</v>
      </c>
      <c r="AH119" s="37" t="e">
        <f>VLOOKUP($B119,食材マスタ!$A:$R,14,FALSE)</f>
        <v>#N/A</v>
      </c>
      <c r="AI119" s="37" t="e">
        <f>VLOOKUP($B119,食材マスタ!$A:$R,15,FALSE)</f>
        <v>#N/A</v>
      </c>
      <c r="AJ119" s="37" t="e">
        <f>VLOOKUP($B119,食材マスタ!$A:$R,16,FALSE)</f>
        <v>#N/A</v>
      </c>
      <c r="AK119" s="37" t="e">
        <f>VLOOKUP($B119,食材マスタ!$A:$R,17,FALSE)</f>
        <v>#N/A</v>
      </c>
      <c r="AL119" s="37" t="e">
        <f>VLOOKUP($B119,食材マスタ!$A:$R,18,FALSE)</f>
        <v>#N/A</v>
      </c>
    </row>
    <row r="120" spans="1:38" x14ac:dyDescent="0.3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x14ac:dyDescent="0.3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x14ac:dyDescent="0.3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x14ac:dyDescent="0.3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x14ac:dyDescent="0.3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x14ac:dyDescent="0.3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x14ac:dyDescent="0.3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x14ac:dyDescent="0.3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x14ac:dyDescent="0.3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3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3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3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3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3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3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3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3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3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3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3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3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3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3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3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3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3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3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3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3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3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3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3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3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3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3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3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3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3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3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3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3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3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3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3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3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3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3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3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3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3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3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3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3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3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3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3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3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3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3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3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3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3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3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3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3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3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3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3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3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3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3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3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3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3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3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3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3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3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3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3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3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3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3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3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3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3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3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3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3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3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3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3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3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3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3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3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3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3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3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3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3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3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3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3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3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3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3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3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3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3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3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3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3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3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3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3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3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3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3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3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3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3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3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3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3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3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3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3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3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3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3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3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3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3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3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3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3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3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3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3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3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3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3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3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3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3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3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3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3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3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3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3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3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3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3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3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3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3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3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3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3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3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3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3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3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3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3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3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3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3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3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3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3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3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3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3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3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3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3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3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3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3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3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3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3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3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3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3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3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3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3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3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3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3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3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3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3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3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3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3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3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3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3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3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3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3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3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3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3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3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3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3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3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3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3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3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3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3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3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3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3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3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3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3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3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3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3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3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3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3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3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3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3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3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3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3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3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3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3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3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3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3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3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3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3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3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3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3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3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3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3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3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3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3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3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3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3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3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3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3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3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3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3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3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3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3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3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3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3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3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3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3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3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3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3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3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3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3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3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3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3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3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3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3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3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3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3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3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3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3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3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3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3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3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3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3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3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3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3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3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3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3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3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3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3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3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3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3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3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3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3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3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3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3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3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3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3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3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3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3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3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3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3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3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3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3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3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3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3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3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3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3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3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3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3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3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3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3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3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3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3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3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3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3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3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3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3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3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3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3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3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3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3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3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3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3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3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3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3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3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3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3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3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3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3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3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3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3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3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3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3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3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3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3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3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3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3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3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3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3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3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3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3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3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3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3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3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3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3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3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3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3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3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3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3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3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3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3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3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3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3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3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3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3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3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3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3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3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3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3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3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3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3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3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3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3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3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3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3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3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3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3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3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3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3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3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3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3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3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3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3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3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3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3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3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3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3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3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3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3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3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3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3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3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3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3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3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3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3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3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3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3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3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3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3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3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3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3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3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3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3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3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3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3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3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3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3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3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3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3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3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3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3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3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3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3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3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3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3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3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3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3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3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3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3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3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3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3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3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3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3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3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3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3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3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3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3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3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3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3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3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3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3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3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3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3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3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3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3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3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3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3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3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3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3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3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3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3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3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3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3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3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3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3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3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3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3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3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3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3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3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3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3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3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3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3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3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3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3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3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3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3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3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3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3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3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3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3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3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3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3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3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3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3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3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3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3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3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3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3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3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3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3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3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3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3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3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3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3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3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3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3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3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3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3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3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3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3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3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3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3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3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3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3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3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3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3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3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3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3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3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3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3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3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3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3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3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3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3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3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3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3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3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3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3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3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3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3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3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3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3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3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3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3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3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3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3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3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3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3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3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3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3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3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3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3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3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3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3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3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3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3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3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3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3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3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3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3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3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3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3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3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3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3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3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3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3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3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3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3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3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3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3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3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3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3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3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3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3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3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3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3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3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3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3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3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3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3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3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3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3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3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3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3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3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3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3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3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3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3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3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3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3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3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3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3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3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3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3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3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3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3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3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3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3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3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3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3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3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3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3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3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3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3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3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3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3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3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3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3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3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3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3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3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3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3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3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3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3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3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3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3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3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3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3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3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3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3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3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3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3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3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3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3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3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3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3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3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3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3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3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3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3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3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3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3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3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3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3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3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3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3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3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3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3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3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3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3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3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3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3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3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3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3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3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3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3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3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3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3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3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3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3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3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3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3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3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3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3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3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3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3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3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3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3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3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3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3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3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3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3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3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3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3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3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3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3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3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3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3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3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3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3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3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3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3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3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3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3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3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3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3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3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3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3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3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3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3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3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3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3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3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3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3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3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3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3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3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3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3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3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3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3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3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3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3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3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3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3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3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3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3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3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3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3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3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3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3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3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3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3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3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3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3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3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3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3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3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3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3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3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3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3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3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3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3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3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3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3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3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3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3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3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3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3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3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3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3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3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3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3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3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3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3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3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3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3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3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3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3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3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3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3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3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3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3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3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3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3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3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3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3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3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3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3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3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3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3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3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3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3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3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3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3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3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3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3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3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3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3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3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3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3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3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3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3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3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3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3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3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3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3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3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3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3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3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3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3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3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3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3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3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3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3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3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3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3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3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3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3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3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3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3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3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3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3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3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3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3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3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3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3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3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3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3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3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3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3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3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3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3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3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3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3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3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3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3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3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3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3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3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3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3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3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3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3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3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3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3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3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3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3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3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3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3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3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3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3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3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3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3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3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3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3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3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3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3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3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3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3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3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3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3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3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3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3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3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3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3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3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3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3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3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3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3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3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3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3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3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3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3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3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3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3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3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3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3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3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3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3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3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3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3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3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3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3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3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3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3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3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3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3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3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3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3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3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3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3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3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3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3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3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3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3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3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3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3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3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3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3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3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3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3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3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3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3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3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3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3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3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3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3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3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3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3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3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3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3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3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3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3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3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3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3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3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3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3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3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3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3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3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3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3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3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3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3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3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3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3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3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3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3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3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3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3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3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3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3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3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3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3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3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3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3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3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3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3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3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3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3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3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3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3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3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3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3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3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3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3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3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3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3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3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3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3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3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3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3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3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3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3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3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3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3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3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3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3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3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3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3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3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3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3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3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3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3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3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3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3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3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3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3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3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3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3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3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3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3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3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3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3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3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3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3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3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3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3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3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3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3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3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3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3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3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3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3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3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3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3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3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3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3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3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3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3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3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3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3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3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3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3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3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3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3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3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3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3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3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3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3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3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3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3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3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3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3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3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3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3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3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3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3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3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3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3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3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3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3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3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3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3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3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3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3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3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3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3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3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3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3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3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3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3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3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3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3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3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3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3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3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3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3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3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3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3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3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3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3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3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3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3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3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3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3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3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3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3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3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3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3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3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3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3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3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3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3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3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3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3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3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3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3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3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3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3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3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3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3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3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3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3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3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3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3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3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3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3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3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3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3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3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3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3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3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3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3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3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3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3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3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3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3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3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3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3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3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3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3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3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3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3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3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3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3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3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3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3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3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3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3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3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3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3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3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3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3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3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3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3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3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3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3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3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3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3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3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3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3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3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3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3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3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3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3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3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3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3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3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3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3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3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3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3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3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3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3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3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3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3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3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3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3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3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3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3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3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3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3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3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3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3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3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3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3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3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3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3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3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3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3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3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3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3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3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3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3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3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3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3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3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3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3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3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3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3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3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3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3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3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3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3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3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3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3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3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3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3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3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3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3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3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3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3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3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3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3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3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3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3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3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3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3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3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3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3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3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3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3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3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3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3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3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3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3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3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3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3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3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3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3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3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3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3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3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3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3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3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3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3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3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3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3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3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3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3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3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3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3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3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3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3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3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3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3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3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3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3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3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3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3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3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3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3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3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3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3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3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3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3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3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3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3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3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3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3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3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3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3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3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3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3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3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3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3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3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3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3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3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3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3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3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3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3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3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3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3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3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3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3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3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3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3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3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3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3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3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3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3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3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3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3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3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3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3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3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3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3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3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3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3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3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3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3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3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3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3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3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3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3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3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3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3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3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3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3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3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3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3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3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3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3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3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3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3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3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3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3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3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3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3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3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3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3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3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3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3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3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3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3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3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3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3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3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3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3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3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3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3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3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3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3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3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3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3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3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3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3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3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3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3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3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3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3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3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3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3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3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3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3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3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3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3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3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3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3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3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3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3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3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3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3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3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3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3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3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3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3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3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3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3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3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3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3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3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3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3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3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3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3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3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3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3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3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3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3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3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3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3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3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3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3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3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3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3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3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3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3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3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3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3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3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3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3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3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3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3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3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3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3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3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3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3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3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3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3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3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3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3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3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3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3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3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3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3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3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3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3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3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3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3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3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3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3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3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3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  <row r="1825" spans="29:38" x14ac:dyDescent="0.3"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</row>
    <row r="1826" spans="29:38" x14ac:dyDescent="0.3"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</row>
    <row r="1827" spans="29:38" x14ac:dyDescent="0.3"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</row>
    <row r="1828" spans="29:38" x14ac:dyDescent="0.3"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</row>
    <row r="1829" spans="29:38" x14ac:dyDescent="0.3"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</row>
    <row r="1830" spans="29:38" x14ac:dyDescent="0.3"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</row>
    <row r="1831" spans="29:38" x14ac:dyDescent="0.3"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</row>
    <row r="1832" spans="29:38" x14ac:dyDescent="0.3"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</row>
    <row r="1833" spans="29:38" x14ac:dyDescent="0.3"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</row>
    <row r="1834" spans="29:38" x14ac:dyDescent="0.3"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</row>
    <row r="1835" spans="29:38" x14ac:dyDescent="0.3"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</row>
    <row r="1836" spans="29:38" x14ac:dyDescent="0.3"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</row>
    <row r="1837" spans="29:38" x14ac:dyDescent="0.3"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</row>
    <row r="1838" spans="29:38" x14ac:dyDescent="0.3"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</row>
    <row r="1839" spans="29:38" x14ac:dyDescent="0.3"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</row>
    <row r="1840" spans="29:38" x14ac:dyDescent="0.3"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</row>
    <row r="1841" spans="29:38" x14ac:dyDescent="0.3"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</row>
    <row r="1842" spans="29:38" x14ac:dyDescent="0.3"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</row>
    <row r="1843" spans="29:38" x14ac:dyDescent="0.3"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</row>
    <row r="1844" spans="29:38" x14ac:dyDescent="0.3"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</row>
    <row r="1845" spans="29:38" x14ac:dyDescent="0.3"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</row>
    <row r="1846" spans="29:38" x14ac:dyDescent="0.3"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</row>
    <row r="1847" spans="29:38" x14ac:dyDescent="0.3"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</row>
    <row r="1848" spans="29:38" x14ac:dyDescent="0.3"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</row>
    <row r="1849" spans="29:38" x14ac:dyDescent="0.3"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</row>
    <row r="1850" spans="29:38" x14ac:dyDescent="0.3"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</row>
    <row r="1851" spans="29:38" x14ac:dyDescent="0.3"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</row>
    <row r="1852" spans="29:38" x14ac:dyDescent="0.3"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</row>
    <row r="1853" spans="29:38" x14ac:dyDescent="0.3"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</row>
    <row r="1854" spans="29:38" x14ac:dyDescent="0.3"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</row>
    <row r="1855" spans="29:38" x14ac:dyDescent="0.3"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</row>
    <row r="1856" spans="29:38" x14ac:dyDescent="0.3"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</row>
    <row r="1857" spans="29:38" x14ac:dyDescent="0.3"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</row>
    <row r="1858" spans="29:38" x14ac:dyDescent="0.3"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</row>
    <row r="1859" spans="29:38" x14ac:dyDescent="0.3"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</row>
    <row r="1860" spans="29:38" x14ac:dyDescent="0.3"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</row>
    <row r="1861" spans="29:38" x14ac:dyDescent="0.3"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</row>
    <row r="1862" spans="29:38" x14ac:dyDescent="0.3"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</row>
    <row r="1863" spans="29:38" x14ac:dyDescent="0.3"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2" fitToHeight="0" orientation="landscape" r:id="rId1"/>
  <headerFooter alignWithMargins="0">
    <oddHeader>&amp;LVel2</oddHeader>
    <oddFooter>&amp;L注１）　審査は、本書式で行いますので、必ずこの書式を使用してください。　　　　注２）　価格、栄養含有量は可食部数量で計算して下さい。
注３）　エネルギーは整数、その他項目は小数点以下第一位（第二位を四捨五入）で記載して下さい。
注４）　この献立表は、照会時に備えて、必ずコピーをして下さい。
&amp;Rpage &amp;P</oddFooter>
  </headerFooter>
  <rowBreaks count="2" manualBreakCount="2">
    <brk id="45" max="25" man="1"/>
    <brk id="83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27"/>
  <sheetViews>
    <sheetView showGridLines="0" topLeftCell="A19" zoomScale="70" zoomScaleNormal="70" workbookViewId="0">
      <selection activeCell="A4" sqref="A4:I4"/>
    </sheetView>
  </sheetViews>
  <sheetFormatPr defaultColWidth="9" defaultRowHeight="16.2" x14ac:dyDescent="0.3"/>
  <cols>
    <col min="1" max="1" width="4.44140625" style="100" customWidth="1"/>
    <col min="2" max="2" width="3.88671875" style="100" customWidth="1"/>
    <col min="3" max="3" width="16" style="100" customWidth="1"/>
    <col min="4" max="9" width="13.44140625" style="100" customWidth="1"/>
    <col min="10" max="10" width="1" style="100" customWidth="1"/>
    <col min="11" max="16384" width="9" style="100"/>
  </cols>
  <sheetData>
    <row r="1" spans="1:10" ht="21" customHeight="1" x14ac:dyDescent="0.3">
      <c r="I1" s="101" t="s">
        <v>511</v>
      </c>
    </row>
    <row r="2" spans="1:10" ht="21" customHeight="1" x14ac:dyDescent="0.3">
      <c r="A2" s="102" t="s">
        <v>2316</v>
      </c>
    </row>
    <row r="3" spans="1:10" ht="21" customHeight="1" x14ac:dyDescent="0.45">
      <c r="A3" s="261" t="s">
        <v>1791</v>
      </c>
      <c r="B3" s="261"/>
      <c r="C3" s="261"/>
      <c r="D3" s="261"/>
      <c r="E3" s="261"/>
      <c r="F3" s="261"/>
      <c r="G3" s="261"/>
      <c r="H3" s="261"/>
      <c r="I3" s="261"/>
      <c r="J3" s="142"/>
    </row>
    <row r="4" spans="1:10" ht="21" customHeight="1" x14ac:dyDescent="0.45">
      <c r="A4" s="261" t="s">
        <v>426</v>
      </c>
      <c r="B4" s="261"/>
      <c r="C4" s="261"/>
      <c r="D4" s="261"/>
      <c r="E4" s="261"/>
      <c r="F4" s="261"/>
      <c r="G4" s="261"/>
      <c r="H4" s="261"/>
      <c r="I4" s="261"/>
      <c r="J4" s="142"/>
    </row>
    <row r="5" spans="1:10" ht="18.75" customHeight="1" x14ac:dyDescent="0.45">
      <c r="A5" s="103"/>
      <c r="B5" s="103"/>
      <c r="C5" s="103"/>
      <c r="D5" s="103"/>
      <c r="E5" s="103"/>
      <c r="F5" s="103"/>
      <c r="G5" s="103"/>
      <c r="H5" s="152"/>
      <c r="I5" s="103"/>
      <c r="J5" s="103"/>
    </row>
    <row r="6" spans="1:10" ht="39" customHeight="1" thickBot="1" x14ac:dyDescent="0.35">
      <c r="E6" s="136" t="s">
        <v>60</v>
      </c>
      <c r="F6" s="136"/>
      <c r="G6" s="136"/>
      <c r="H6" s="136"/>
      <c r="I6" s="136"/>
    </row>
    <row r="7" spans="1:10" ht="40.799999999999997" customHeight="1" thickBot="1" x14ac:dyDescent="0.35">
      <c r="E7" s="273" t="s">
        <v>527</v>
      </c>
      <c r="F7" s="274"/>
      <c r="G7" s="274"/>
      <c r="H7" s="136"/>
      <c r="I7" s="136"/>
    </row>
    <row r="8" spans="1:10" ht="39" customHeight="1" thickBot="1" x14ac:dyDescent="0.35">
      <c r="E8" s="273" t="s">
        <v>528</v>
      </c>
      <c r="F8" s="274"/>
      <c r="G8" s="274"/>
      <c r="H8" s="137"/>
      <c r="I8" s="137"/>
    </row>
    <row r="9" spans="1:10" ht="39" customHeight="1" thickBot="1" x14ac:dyDescent="0.35">
      <c r="E9" s="137" t="s">
        <v>526</v>
      </c>
      <c r="F9" s="137"/>
      <c r="G9" s="137"/>
      <c r="H9" s="137"/>
      <c r="I9" s="137"/>
    </row>
    <row r="10" spans="1:10" ht="25.5" customHeight="1" x14ac:dyDescent="0.3">
      <c r="E10" s="141"/>
      <c r="F10" s="141"/>
      <c r="G10" s="141"/>
      <c r="H10" s="141"/>
      <c r="I10" s="141"/>
    </row>
    <row r="11" spans="1:10" ht="21" customHeight="1" thickBot="1" x14ac:dyDescent="0.35"/>
    <row r="12" spans="1:10" s="104" customFormat="1" ht="25.5" customHeight="1" thickBot="1" x14ac:dyDescent="0.25">
      <c r="B12" s="264" t="s">
        <v>427</v>
      </c>
      <c r="C12" s="265"/>
      <c r="D12" s="266" t="s">
        <v>445</v>
      </c>
      <c r="E12" s="266"/>
      <c r="F12" s="266"/>
      <c r="G12" s="266"/>
      <c r="H12" s="266"/>
      <c r="I12" s="265"/>
    </row>
    <row r="13" spans="1:10" s="104" customFormat="1" ht="25.5" customHeight="1" x14ac:dyDescent="0.2">
      <c r="B13" s="267" t="s">
        <v>428</v>
      </c>
      <c r="C13" s="268"/>
      <c r="D13" s="105" t="s">
        <v>429</v>
      </c>
      <c r="E13" s="106" t="s">
        <v>15</v>
      </c>
      <c r="F13" s="106" t="s">
        <v>430</v>
      </c>
      <c r="G13" s="106" t="s">
        <v>431</v>
      </c>
      <c r="H13" s="155" t="s">
        <v>532</v>
      </c>
      <c r="I13" s="107" t="s">
        <v>448</v>
      </c>
    </row>
    <row r="14" spans="1:10" s="104" customFormat="1" ht="25.5" customHeight="1" thickBot="1" x14ac:dyDescent="0.25">
      <c r="B14" s="269"/>
      <c r="C14" s="270"/>
      <c r="D14" s="108" t="s">
        <v>432</v>
      </c>
      <c r="E14" s="109" t="s">
        <v>433</v>
      </c>
      <c r="F14" s="109" t="s">
        <v>433</v>
      </c>
      <c r="G14" s="109" t="s">
        <v>433</v>
      </c>
      <c r="H14" s="109" t="s">
        <v>433</v>
      </c>
      <c r="I14" s="110" t="s">
        <v>433</v>
      </c>
    </row>
    <row r="15" spans="1:10" s="104" customFormat="1" ht="35.1" customHeight="1" x14ac:dyDescent="0.2">
      <c r="B15" s="271" t="s">
        <v>434</v>
      </c>
      <c r="C15" s="272"/>
      <c r="D15" s="111">
        <f>'治療朝（様式4-1朝）'!M119</f>
        <v>0</v>
      </c>
      <c r="E15" s="112">
        <f>'治療朝（様式4-1朝）'!O119</f>
        <v>0</v>
      </c>
      <c r="F15" s="112">
        <f>'治療朝（様式4-1朝）'!Q119</f>
        <v>0</v>
      </c>
      <c r="G15" s="112">
        <f>'治療朝（様式4-1朝）'!S119</f>
        <v>0</v>
      </c>
      <c r="H15" s="156">
        <f>'治療朝（様式4-1朝）'!U119</f>
        <v>0</v>
      </c>
      <c r="I15" s="113">
        <f>'治療朝（様式4-1朝）'!W119</f>
        <v>0</v>
      </c>
    </row>
    <row r="16" spans="1:10" s="104" customFormat="1" ht="35.1" customHeight="1" x14ac:dyDescent="0.2">
      <c r="B16" s="262" t="s">
        <v>435</v>
      </c>
      <c r="C16" s="263"/>
      <c r="D16" s="120">
        <f>'治療昼（様式4-1昼）'!M119</f>
        <v>0</v>
      </c>
      <c r="E16" s="114">
        <f>'治療昼（様式4-1昼）'!O119</f>
        <v>0</v>
      </c>
      <c r="F16" s="114">
        <f>'治療昼（様式4-1昼）'!Q119</f>
        <v>0</v>
      </c>
      <c r="G16" s="114">
        <f>'治療昼（様式4-1昼）'!S119</f>
        <v>0</v>
      </c>
      <c r="H16" s="114">
        <f>'治療昼（様式4-1昼）'!U119</f>
        <v>0</v>
      </c>
      <c r="I16" s="173">
        <f>'治療昼（様式4-1昼）'!W119</f>
        <v>0</v>
      </c>
    </row>
    <row r="17" spans="1:9" s="104" customFormat="1" ht="35.1" customHeight="1" x14ac:dyDescent="0.2">
      <c r="B17" s="262" t="s">
        <v>436</v>
      </c>
      <c r="C17" s="263"/>
      <c r="D17" s="120">
        <f>'治療夕（様式4-1夕）'!M119</f>
        <v>0</v>
      </c>
      <c r="E17" s="114">
        <f>'治療夕（様式4-1夕）'!O119</f>
        <v>0</v>
      </c>
      <c r="F17" s="114">
        <f>'治療夕（様式4-1夕）'!Q119</f>
        <v>0</v>
      </c>
      <c r="G17" s="114">
        <f>'治療夕（様式4-1夕）'!S119</f>
        <v>0</v>
      </c>
      <c r="H17" s="114">
        <f>'治療夕（様式4-1夕）'!U119</f>
        <v>0</v>
      </c>
      <c r="I17" s="173">
        <f>'治療夕（様式4-1夕）'!W119</f>
        <v>0</v>
      </c>
    </row>
    <row r="18" spans="1:9" s="104" customFormat="1" ht="35.1" customHeight="1" thickBot="1" x14ac:dyDescent="0.25">
      <c r="B18" s="277" t="s">
        <v>437</v>
      </c>
      <c r="C18" s="278"/>
      <c r="D18" s="115">
        <f t="shared" ref="D18:I18" si="0">SUM(D15:D17)</f>
        <v>0</v>
      </c>
      <c r="E18" s="116">
        <f t="shared" si="0"/>
        <v>0</v>
      </c>
      <c r="F18" s="116">
        <f t="shared" si="0"/>
        <v>0</v>
      </c>
      <c r="G18" s="116">
        <f t="shared" si="0"/>
        <v>0</v>
      </c>
      <c r="H18" s="116">
        <f t="shared" si="0"/>
        <v>0</v>
      </c>
      <c r="I18" s="117">
        <f t="shared" si="0"/>
        <v>0</v>
      </c>
    </row>
    <row r="19" spans="1:9" s="104" customFormat="1" ht="35.1" customHeight="1" x14ac:dyDescent="0.2">
      <c r="B19" s="262" t="s">
        <v>438</v>
      </c>
      <c r="C19" s="263"/>
      <c r="D19" s="118"/>
      <c r="E19" s="91"/>
      <c r="F19" s="133" t="str">
        <f>IF(E18=0,"",(E18*4/D18*100))</f>
        <v/>
      </c>
      <c r="G19" s="91" t="s">
        <v>517</v>
      </c>
      <c r="H19" s="91"/>
      <c r="I19" s="119"/>
    </row>
    <row r="20" spans="1:9" s="104" customFormat="1" ht="35.1" customHeight="1" x14ac:dyDescent="0.2">
      <c r="B20" s="262" t="s">
        <v>439</v>
      </c>
      <c r="C20" s="263"/>
      <c r="D20" s="120"/>
      <c r="E20" s="92"/>
      <c r="F20" s="134" t="str">
        <f>IF(F18=0,"",(F18*9/D18*100))</f>
        <v/>
      </c>
      <c r="G20" s="92" t="s">
        <v>518</v>
      </c>
      <c r="H20" s="92"/>
      <c r="I20" s="121"/>
    </row>
    <row r="21" spans="1:9" s="104" customFormat="1" ht="35.1" customHeight="1" thickBot="1" x14ac:dyDescent="0.25">
      <c r="B21" s="262" t="s">
        <v>440</v>
      </c>
      <c r="C21" s="263"/>
      <c r="D21" s="122"/>
      <c r="E21" s="93"/>
      <c r="F21" s="135" t="str">
        <f>IF(G18=0,"",(100-F19-F20))</f>
        <v/>
      </c>
      <c r="G21" s="93" t="s">
        <v>517</v>
      </c>
      <c r="H21" s="93"/>
      <c r="I21" s="123"/>
    </row>
    <row r="22" spans="1:9" s="104" customFormat="1" ht="40.5" customHeight="1" x14ac:dyDescent="0.2">
      <c r="B22" s="276" t="s">
        <v>525</v>
      </c>
      <c r="C22" s="272"/>
      <c r="D22" s="118"/>
      <c r="E22" s="91"/>
      <c r="F22" s="138"/>
      <c r="G22" s="91" t="s">
        <v>516</v>
      </c>
      <c r="H22" s="91"/>
      <c r="I22" s="119"/>
    </row>
    <row r="23" spans="1:9" s="104" customFormat="1" ht="40.5" customHeight="1" x14ac:dyDescent="0.2">
      <c r="B23" s="279" t="s">
        <v>441</v>
      </c>
      <c r="C23" s="280"/>
      <c r="D23" s="120"/>
      <c r="E23" s="92"/>
      <c r="F23" s="139"/>
      <c r="G23" s="92" t="s">
        <v>516</v>
      </c>
      <c r="H23" s="92"/>
      <c r="I23" s="121"/>
    </row>
    <row r="24" spans="1:9" s="104" customFormat="1" ht="40.5" customHeight="1" thickBot="1" x14ac:dyDescent="0.25">
      <c r="B24" s="281" t="s">
        <v>529</v>
      </c>
      <c r="C24" s="282"/>
      <c r="D24" s="124"/>
      <c r="E24" s="125"/>
      <c r="F24" s="140"/>
      <c r="G24" s="125" t="s">
        <v>516</v>
      </c>
      <c r="H24" s="125"/>
      <c r="I24" s="126"/>
    </row>
    <row r="25" spans="1:9" s="104" customFormat="1" ht="35.1" customHeight="1" thickTop="1" thickBot="1" x14ac:dyDescent="0.25">
      <c r="B25" s="269" t="s">
        <v>442</v>
      </c>
      <c r="C25" s="270"/>
      <c r="D25" s="127"/>
      <c r="E25" s="128"/>
      <c r="F25" s="128">
        <f>SUM(F22:F24)</f>
        <v>0</v>
      </c>
      <c r="G25" s="128" t="s">
        <v>516</v>
      </c>
      <c r="H25" s="128"/>
      <c r="I25" s="129"/>
    </row>
    <row r="26" spans="1:9" ht="25.5" customHeight="1" x14ac:dyDescent="0.3">
      <c r="A26" s="275"/>
      <c r="B26" s="275"/>
      <c r="C26" s="275"/>
      <c r="D26" s="275"/>
      <c r="E26" s="275"/>
      <c r="F26" s="275"/>
      <c r="G26" s="275"/>
      <c r="H26" s="275"/>
      <c r="I26" s="275"/>
    </row>
    <row r="27" spans="1:9" ht="11.25" customHeight="1" x14ac:dyDescent="0.3"/>
  </sheetData>
  <mergeCells count="19">
    <mergeCell ref="B17:C17"/>
    <mergeCell ref="B20:C20"/>
    <mergeCell ref="B21:C21"/>
    <mergeCell ref="A26:I26"/>
    <mergeCell ref="B25:C25"/>
    <mergeCell ref="B22:C22"/>
    <mergeCell ref="B18:C18"/>
    <mergeCell ref="B19:C19"/>
    <mergeCell ref="B23:C23"/>
    <mergeCell ref="B24:C24"/>
    <mergeCell ref="A3:I3"/>
    <mergeCell ref="A4:I4"/>
    <mergeCell ref="B16:C16"/>
    <mergeCell ref="B12:C12"/>
    <mergeCell ref="D12:I12"/>
    <mergeCell ref="B13:C14"/>
    <mergeCell ref="B15:C15"/>
    <mergeCell ref="E7:G7"/>
    <mergeCell ref="E8:G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L1863"/>
  <sheetViews>
    <sheetView topLeftCell="A88" zoomScale="85" zoomScaleNormal="85" zoomScaleSheetLayoutView="100" workbookViewId="0">
      <selection activeCell="A120" sqref="A120:XFD121"/>
    </sheetView>
  </sheetViews>
  <sheetFormatPr defaultColWidth="9" defaultRowHeight="15" x14ac:dyDescent="0.3"/>
  <cols>
    <col min="1" max="1" width="18.6640625" style="1" customWidth="1"/>
    <col min="2" max="2" width="8.33203125" style="2" customWidth="1"/>
    <col min="3" max="3" width="9" style="3"/>
    <col min="4" max="4" width="17.88671875" style="4" customWidth="1"/>
    <col min="5" max="5" width="9.6640625" style="1" hidden="1" customWidth="1"/>
    <col min="6" max="6" width="8.44140625" style="1" customWidth="1"/>
    <col min="7" max="7" width="14.109375" style="1" hidden="1" customWidth="1"/>
    <col min="8" max="8" width="7.33203125" style="1" customWidth="1"/>
    <col min="9" max="9" width="38.77734375" style="1" hidden="1" customWidth="1"/>
    <col min="10" max="10" width="8.109375" style="1" customWidth="1"/>
    <col min="11" max="11" width="7" style="5" customWidth="1"/>
    <col min="12" max="12" width="5.88671875" style="1" hidden="1" customWidth="1"/>
    <col min="13" max="13" width="9.109375" style="1" customWidth="1"/>
    <col min="14" max="14" width="9.21875" style="1" hidden="1" customWidth="1"/>
    <col min="15" max="15" width="9" style="1"/>
    <col min="16" max="16" width="16.21875" style="1" hidden="1" customWidth="1"/>
    <col min="17" max="17" width="8.33203125" style="1" customWidth="1"/>
    <col min="18" max="18" width="5.88671875" style="1" hidden="1" customWidth="1"/>
    <col min="19" max="19" width="8.33203125" style="1" customWidth="1"/>
    <col min="20" max="20" width="8" style="1" hidden="1" customWidth="1"/>
    <col min="21" max="21" width="9.77734375" style="1" hidden="1" customWidth="1"/>
    <col min="22" max="22" width="5.109375" style="1" hidden="1" customWidth="1"/>
    <col min="23" max="23" width="9.6640625" style="1" bestFit="1" customWidth="1"/>
    <col min="24" max="24" width="5.88671875" style="1" hidden="1" customWidth="1"/>
    <col min="25" max="25" width="14.109375" style="1" customWidth="1"/>
    <col min="26" max="26" width="24.6640625" style="1" customWidth="1"/>
    <col min="27" max="27" width="1.33203125" style="1" customWidth="1"/>
    <col min="28" max="28" width="8.88671875" style="1" customWidth="1"/>
    <col min="29" max="38" width="8.88671875" style="1" hidden="1" customWidth="1"/>
    <col min="39" max="16384" width="9" style="1"/>
  </cols>
  <sheetData>
    <row r="1" spans="1:38" x14ac:dyDescent="0.3">
      <c r="Z1" s="6" t="s">
        <v>2297</v>
      </c>
    </row>
    <row r="2" spans="1:38" ht="18.600000000000001" x14ac:dyDescent="0.35">
      <c r="A2" s="90" t="s">
        <v>2315</v>
      </c>
      <c r="H2" s="7" t="s">
        <v>1790</v>
      </c>
      <c r="I2" s="8"/>
      <c r="AA2" s="9"/>
    </row>
    <row r="3" spans="1:38" ht="9" customHeight="1" x14ac:dyDescent="0.35">
      <c r="H3" s="7"/>
      <c r="I3" s="8"/>
      <c r="AA3" s="9"/>
    </row>
    <row r="4" spans="1:38" ht="9" customHeight="1" x14ac:dyDescent="0.3">
      <c r="Z4" s="10"/>
      <c r="AA4" s="9"/>
    </row>
    <row r="5" spans="1:38" ht="16.5" customHeight="1" thickBot="1" x14ac:dyDescent="0.35">
      <c r="A5" s="10" t="s">
        <v>421</v>
      </c>
      <c r="C5" s="11" t="s">
        <v>60</v>
      </c>
      <c r="D5" s="12"/>
      <c r="E5" s="13"/>
      <c r="F5" s="10" t="s">
        <v>61</v>
      </c>
      <c r="G5" s="10" t="s">
        <v>61</v>
      </c>
      <c r="H5" s="10"/>
      <c r="I5" s="10"/>
      <c r="J5" s="10"/>
      <c r="K5" s="14"/>
      <c r="L5" s="10"/>
      <c r="M5" s="10"/>
      <c r="N5" s="10"/>
      <c r="O5" s="10" t="s">
        <v>62</v>
      </c>
      <c r="P5" s="10" t="s">
        <v>62</v>
      </c>
      <c r="Q5" s="10"/>
      <c r="T5" s="10"/>
      <c r="U5" s="10"/>
      <c r="V5" s="10"/>
      <c r="W5" s="10"/>
      <c r="X5" s="10"/>
      <c r="Y5" s="10"/>
      <c r="Z5" s="10"/>
      <c r="AA5" s="15"/>
    </row>
    <row r="6" spans="1:38" ht="18.75" customHeight="1" x14ac:dyDescent="0.3">
      <c r="A6" s="253" t="s">
        <v>11</v>
      </c>
      <c r="B6" s="255" t="s">
        <v>419</v>
      </c>
      <c r="C6" s="257" t="s">
        <v>6</v>
      </c>
      <c r="D6" s="259" t="s">
        <v>12</v>
      </c>
      <c r="E6" s="259" t="s">
        <v>12</v>
      </c>
      <c r="F6" s="16" t="s">
        <v>4</v>
      </c>
      <c r="G6" s="16" t="s">
        <v>4</v>
      </c>
      <c r="H6" s="16" t="s">
        <v>8</v>
      </c>
      <c r="I6" s="16" t="s">
        <v>8</v>
      </c>
      <c r="J6" s="16" t="s">
        <v>5</v>
      </c>
      <c r="K6" s="17" t="s">
        <v>96</v>
      </c>
      <c r="L6" s="17" t="s">
        <v>96</v>
      </c>
      <c r="M6" s="16" t="s">
        <v>422</v>
      </c>
      <c r="N6" s="16" t="s">
        <v>422</v>
      </c>
      <c r="O6" s="16" t="s">
        <v>15</v>
      </c>
      <c r="P6" s="16" t="s">
        <v>15</v>
      </c>
      <c r="Q6" s="16" t="s">
        <v>9</v>
      </c>
      <c r="R6" s="16" t="s">
        <v>9</v>
      </c>
      <c r="S6" s="16" t="s">
        <v>14</v>
      </c>
      <c r="T6" s="16" t="s">
        <v>14</v>
      </c>
      <c r="U6" s="16" t="s">
        <v>530</v>
      </c>
      <c r="V6" s="16" t="s">
        <v>530</v>
      </c>
      <c r="W6" s="16" t="s">
        <v>448</v>
      </c>
      <c r="X6" s="16" t="s">
        <v>10</v>
      </c>
      <c r="Y6" s="16" t="s">
        <v>446</v>
      </c>
      <c r="Z6" s="251" t="s">
        <v>449</v>
      </c>
      <c r="AA6" s="18"/>
    </row>
    <row r="7" spans="1:38" ht="18.75" customHeight="1" thickBot="1" x14ac:dyDescent="0.35">
      <c r="A7" s="254"/>
      <c r="B7" s="256"/>
      <c r="C7" s="258"/>
      <c r="D7" s="260"/>
      <c r="E7" s="260"/>
      <c r="F7" s="19" t="s">
        <v>423</v>
      </c>
      <c r="G7" s="19" t="s">
        <v>423</v>
      </c>
      <c r="H7" s="19" t="s">
        <v>7</v>
      </c>
      <c r="I7" s="19" t="s">
        <v>7</v>
      </c>
      <c r="J7" s="19" t="s">
        <v>423</v>
      </c>
      <c r="K7" s="20" t="s">
        <v>97</v>
      </c>
      <c r="L7" s="20" t="s">
        <v>97</v>
      </c>
      <c r="M7" s="19" t="s">
        <v>424</v>
      </c>
      <c r="N7" s="19" t="s">
        <v>424</v>
      </c>
      <c r="O7" s="19" t="s">
        <v>423</v>
      </c>
      <c r="P7" s="19" t="s">
        <v>423</v>
      </c>
      <c r="Q7" s="19" t="s">
        <v>423</v>
      </c>
      <c r="R7" s="19" t="s">
        <v>423</v>
      </c>
      <c r="S7" s="19" t="s">
        <v>423</v>
      </c>
      <c r="T7" s="19" t="s">
        <v>423</v>
      </c>
      <c r="U7" s="19" t="s">
        <v>423</v>
      </c>
      <c r="V7" s="19" t="s">
        <v>423</v>
      </c>
      <c r="W7" s="19" t="s">
        <v>423</v>
      </c>
      <c r="X7" s="19" t="s">
        <v>423</v>
      </c>
      <c r="Y7" s="19" t="s">
        <v>447</v>
      </c>
      <c r="Z7" s="252"/>
      <c r="AC7" s="1" t="s">
        <v>23</v>
      </c>
      <c r="AD7" s="1" t="s">
        <v>24</v>
      </c>
      <c r="AE7" s="21" t="s">
        <v>21</v>
      </c>
      <c r="AF7" s="1" t="s">
        <v>22</v>
      </c>
      <c r="AG7" s="21" t="s">
        <v>16</v>
      </c>
      <c r="AH7" s="21" t="s">
        <v>17</v>
      </c>
      <c r="AI7" s="21" t="s">
        <v>18</v>
      </c>
      <c r="AJ7" s="21" t="s">
        <v>19</v>
      </c>
      <c r="AK7" s="22" t="s">
        <v>530</v>
      </c>
      <c r="AL7" s="21" t="s">
        <v>20</v>
      </c>
    </row>
    <row r="8" spans="1:38" ht="14.25" customHeight="1" x14ac:dyDescent="0.3">
      <c r="A8" s="23"/>
      <c r="B8" s="24"/>
      <c r="C8" s="25"/>
      <c r="D8" s="26" t="str">
        <f t="shared" ref="D8:D80" si="0">IF(B8="","",E8)</f>
        <v/>
      </c>
      <c r="E8" s="27" t="e">
        <f>IF(AD8="","",AD8)</f>
        <v>#N/A</v>
      </c>
      <c r="F8" s="28" t="str">
        <f>G8</f>
        <v/>
      </c>
      <c r="G8" s="29" t="str">
        <f t="shared" ref="G8:G80" si="1">IF(B8="","",J8/((100-K8)/100))</f>
        <v/>
      </c>
      <c r="H8" s="30" t="str">
        <f>I8</f>
        <v/>
      </c>
      <c r="I8" s="31" t="str">
        <f t="shared" ref="I8:I80" si="2">IF(B8="","",ROUND(G8*AF8,1))</f>
        <v/>
      </c>
      <c r="J8" s="32"/>
      <c r="K8" s="33" t="str">
        <f>IF(B8="","",L8)</f>
        <v/>
      </c>
      <c r="L8" s="27" t="e">
        <f>AE8</f>
        <v>#N/A</v>
      </c>
      <c r="M8" s="34" t="str">
        <f>N8</f>
        <v/>
      </c>
      <c r="N8" s="27" t="str">
        <f t="shared" ref="N8:N80" si="3">IF(B8="","",ROUND((J8*AG8)/100,0))</f>
        <v/>
      </c>
      <c r="O8" s="28" t="str">
        <f>P8</f>
        <v/>
      </c>
      <c r="P8" s="31" t="str">
        <f t="shared" ref="P8:P80" si="4">IF(B8="","",ROUND((J8*AH8)/100,1))</f>
        <v/>
      </c>
      <c r="Q8" s="28" t="str">
        <f>R8</f>
        <v/>
      </c>
      <c r="R8" s="31" t="str">
        <f t="shared" ref="R8:R80" si="5">IF(B8="","",ROUND((J8*AI8)/100,1))</f>
        <v/>
      </c>
      <c r="S8" s="28" t="str">
        <f>T8</f>
        <v/>
      </c>
      <c r="T8" s="31" t="str">
        <f t="shared" ref="T8:T80" si="6">IF(B8="","",ROUND((J8*AJ8)/100,1))</f>
        <v/>
      </c>
      <c r="U8" s="28" t="str">
        <f>V8</f>
        <v/>
      </c>
      <c r="V8" s="31" t="str">
        <f t="shared" ref="V8:V80" si="7">IF(B8="","",ROUND((J8*AK8)/100,1))</f>
        <v/>
      </c>
      <c r="W8" s="28" t="str">
        <f>X8</f>
        <v/>
      </c>
      <c r="X8" s="27" t="str">
        <f t="shared" ref="X8:X80" si="8">IF(B8="","",ROUND((J8*AL8)/100,1))</f>
        <v/>
      </c>
      <c r="Y8" s="35"/>
      <c r="Z8" s="36"/>
      <c r="AC8" s="37" t="e">
        <f>VLOOKUP($B8,食材マスタ!$A:$R,4,FALSE)</f>
        <v>#N/A</v>
      </c>
      <c r="AD8" s="37" t="e">
        <f>VLOOKUP($B8,食材マスタ!$A:$R,5,FALSE)</f>
        <v>#N/A</v>
      </c>
      <c r="AE8" s="37" t="e">
        <f>VLOOKUP($B8,食材マスタ!$A:$R,12,FALSE)</f>
        <v>#N/A</v>
      </c>
      <c r="AF8" s="37" t="e">
        <f>VLOOKUP($B8,食材マスタ!$A:$R,11,FALSE)</f>
        <v>#N/A</v>
      </c>
      <c r="AG8" s="37" t="e">
        <f>VLOOKUP($B8,食材マスタ!$A:$R,13,FALSE)</f>
        <v>#N/A</v>
      </c>
      <c r="AH8" s="37" t="e">
        <f>VLOOKUP($B8,食材マスタ!$A:$R,14,FALSE)</f>
        <v>#N/A</v>
      </c>
      <c r="AI8" s="37" t="e">
        <f>VLOOKUP($B8,食材マスタ!$A:$R,15,FALSE)</f>
        <v>#N/A</v>
      </c>
      <c r="AJ8" s="37" t="e">
        <f>VLOOKUP($B8,食材マスタ!$A:$R,16,FALSE)</f>
        <v>#N/A</v>
      </c>
      <c r="AK8" s="37" t="e">
        <f>VLOOKUP($B8,食材マスタ!$A:$R,17,FALSE)</f>
        <v>#N/A</v>
      </c>
      <c r="AL8" s="37" t="e">
        <f>VLOOKUP($B8,食材マスタ!$A:$R,18,FALSE)</f>
        <v>#N/A</v>
      </c>
    </row>
    <row r="9" spans="1:38" ht="14.25" customHeight="1" x14ac:dyDescent="0.3">
      <c r="A9" s="38"/>
      <c r="B9" s="39"/>
      <c r="C9" s="40"/>
      <c r="D9" s="41" t="str">
        <f t="shared" si="0"/>
        <v/>
      </c>
      <c r="E9" s="42" t="e">
        <f>IF(AD9="","",AD9)</f>
        <v>#N/A</v>
      </c>
      <c r="F9" s="43" t="str">
        <f t="shared" ref="F9:F80" si="9">G9</f>
        <v/>
      </c>
      <c r="G9" s="29" t="str">
        <f t="shared" si="1"/>
        <v/>
      </c>
      <c r="H9" s="44" t="str">
        <f t="shared" ref="H9:H80" si="10">I9</f>
        <v/>
      </c>
      <c r="I9" s="45" t="str">
        <f t="shared" si="2"/>
        <v/>
      </c>
      <c r="J9" s="46"/>
      <c r="K9" s="37" t="str">
        <f>IF(B9="","",L9)</f>
        <v/>
      </c>
      <c r="L9" s="42" t="e">
        <f t="shared" ref="L9:L80" si="11">AE9</f>
        <v>#N/A</v>
      </c>
      <c r="M9" s="47" t="str">
        <f t="shared" ref="M9:M80" si="12">N9</f>
        <v/>
      </c>
      <c r="N9" s="42" t="str">
        <f t="shared" si="3"/>
        <v/>
      </c>
      <c r="O9" s="43" t="str">
        <f t="shared" ref="O9:O80" si="13">P9</f>
        <v/>
      </c>
      <c r="P9" s="45" t="str">
        <f t="shared" si="4"/>
        <v/>
      </c>
      <c r="Q9" s="43" t="str">
        <f t="shared" ref="Q9:Q80" si="14">R9</f>
        <v/>
      </c>
      <c r="R9" s="45" t="str">
        <f t="shared" si="5"/>
        <v/>
      </c>
      <c r="S9" s="43" t="str">
        <f t="shared" ref="S9:S80" si="15">T9</f>
        <v/>
      </c>
      <c r="T9" s="45" t="str">
        <f t="shared" si="6"/>
        <v/>
      </c>
      <c r="U9" s="43" t="str">
        <f t="shared" ref="U9:U80" si="16">V9</f>
        <v/>
      </c>
      <c r="V9" s="45" t="str">
        <f t="shared" si="7"/>
        <v/>
      </c>
      <c r="W9" s="43" t="str">
        <f t="shared" ref="W9:W80" si="17">X9</f>
        <v/>
      </c>
      <c r="X9" s="42" t="str">
        <f t="shared" si="8"/>
        <v/>
      </c>
      <c r="Y9" s="48"/>
      <c r="Z9" s="49"/>
      <c r="AC9" s="37" t="e">
        <f>VLOOKUP($B9,食材マスタ!$A:$R,4,FALSE)</f>
        <v>#N/A</v>
      </c>
      <c r="AD9" s="37" t="e">
        <f>VLOOKUP($B9,食材マスタ!$A:$R,5,FALSE)</f>
        <v>#N/A</v>
      </c>
      <c r="AE9" s="37" t="e">
        <f>VLOOKUP($B9,食材マスタ!$A:$R,12,FALSE)</f>
        <v>#N/A</v>
      </c>
      <c r="AF9" s="37" t="e">
        <f>VLOOKUP($B9,食材マスタ!$A:$R,11,FALSE)</f>
        <v>#N/A</v>
      </c>
      <c r="AG9" s="37" t="e">
        <f>VLOOKUP($B9,食材マスタ!$A:$R,13,FALSE)</f>
        <v>#N/A</v>
      </c>
      <c r="AH9" s="37" t="e">
        <f>VLOOKUP($B9,食材マスタ!$A:$R,14,FALSE)</f>
        <v>#N/A</v>
      </c>
      <c r="AI9" s="37" t="e">
        <f>VLOOKUP($B9,食材マスタ!$A:$R,15,FALSE)</f>
        <v>#N/A</v>
      </c>
      <c r="AJ9" s="37" t="e">
        <f>VLOOKUP($B9,食材マスタ!$A:$R,16,FALSE)</f>
        <v>#N/A</v>
      </c>
      <c r="AK9" s="37" t="e">
        <f>VLOOKUP($B9,食材マスタ!$A:$R,17,FALSE)</f>
        <v>#N/A</v>
      </c>
      <c r="AL9" s="37" t="e">
        <f>VLOOKUP($B9,食材マスタ!$A:$R,18,FALSE)</f>
        <v>#N/A</v>
      </c>
    </row>
    <row r="10" spans="1:38" ht="14.25" customHeight="1" x14ac:dyDescent="0.3">
      <c r="A10" s="38"/>
      <c r="B10" s="39"/>
      <c r="C10" s="40"/>
      <c r="D10" s="41" t="str">
        <f t="shared" si="0"/>
        <v/>
      </c>
      <c r="E10" s="42" t="e">
        <f>IF(AD10="","",AD10)</f>
        <v>#N/A</v>
      </c>
      <c r="F10" s="43" t="str">
        <f t="shared" si="9"/>
        <v/>
      </c>
      <c r="G10" s="29" t="str">
        <f t="shared" si="1"/>
        <v/>
      </c>
      <c r="H10" s="44" t="str">
        <f t="shared" si="10"/>
        <v/>
      </c>
      <c r="I10" s="45" t="str">
        <f t="shared" si="2"/>
        <v/>
      </c>
      <c r="J10" s="46"/>
      <c r="K10" s="37" t="str">
        <f t="shared" ref="K10:K21" si="18">IF(B10="","",L10)</f>
        <v/>
      </c>
      <c r="L10" s="42" t="e">
        <f t="shared" si="11"/>
        <v>#N/A</v>
      </c>
      <c r="M10" s="47" t="str">
        <f t="shared" si="12"/>
        <v/>
      </c>
      <c r="N10" s="42" t="str">
        <f t="shared" si="3"/>
        <v/>
      </c>
      <c r="O10" s="43" t="str">
        <f t="shared" si="13"/>
        <v/>
      </c>
      <c r="P10" s="45" t="str">
        <f t="shared" si="4"/>
        <v/>
      </c>
      <c r="Q10" s="43" t="str">
        <f t="shared" si="14"/>
        <v/>
      </c>
      <c r="R10" s="45" t="str">
        <f t="shared" si="5"/>
        <v/>
      </c>
      <c r="S10" s="43" t="str">
        <f t="shared" si="15"/>
        <v/>
      </c>
      <c r="T10" s="45" t="str">
        <f t="shared" si="6"/>
        <v/>
      </c>
      <c r="U10" s="43" t="str">
        <f t="shared" si="16"/>
        <v/>
      </c>
      <c r="V10" s="45" t="str">
        <f t="shared" si="7"/>
        <v/>
      </c>
      <c r="W10" s="43" t="str">
        <f t="shared" si="17"/>
        <v/>
      </c>
      <c r="X10" s="42" t="str">
        <f t="shared" si="8"/>
        <v/>
      </c>
      <c r="Y10" s="48"/>
      <c r="Z10" s="49"/>
      <c r="AC10" s="37" t="e">
        <f>VLOOKUP($B10,食材マスタ!$A:$R,4,FALSE)</f>
        <v>#N/A</v>
      </c>
      <c r="AD10" s="37" t="e">
        <f>VLOOKUP($B10,食材マスタ!$A:$R,5,FALSE)</f>
        <v>#N/A</v>
      </c>
      <c r="AE10" s="37" t="e">
        <f>VLOOKUP($B10,食材マスタ!$A:$R,12,FALSE)</f>
        <v>#N/A</v>
      </c>
      <c r="AF10" s="37" t="e">
        <f>VLOOKUP($B10,食材マスタ!$A:$R,11,FALSE)</f>
        <v>#N/A</v>
      </c>
      <c r="AG10" s="37" t="e">
        <f>VLOOKUP($B10,食材マスタ!$A:$R,13,FALSE)</f>
        <v>#N/A</v>
      </c>
      <c r="AH10" s="37" t="e">
        <f>VLOOKUP($B10,食材マスタ!$A:$R,14,FALSE)</f>
        <v>#N/A</v>
      </c>
      <c r="AI10" s="37" t="e">
        <f>VLOOKUP($B10,食材マスタ!$A:$R,15,FALSE)</f>
        <v>#N/A</v>
      </c>
      <c r="AJ10" s="37" t="e">
        <f>VLOOKUP($B10,食材マスタ!$A:$R,16,FALSE)</f>
        <v>#N/A</v>
      </c>
      <c r="AK10" s="37" t="e">
        <f>VLOOKUP($B10,食材マスタ!$A:$R,17,FALSE)</f>
        <v>#N/A</v>
      </c>
      <c r="AL10" s="37" t="e">
        <f>VLOOKUP($B10,食材マスタ!$A:$R,18,FALSE)</f>
        <v>#N/A</v>
      </c>
    </row>
    <row r="11" spans="1:38" ht="14.25" customHeight="1" x14ac:dyDescent="0.3">
      <c r="A11" s="38"/>
      <c r="B11" s="39"/>
      <c r="C11" s="40"/>
      <c r="D11" s="41" t="str">
        <f t="shared" si="0"/>
        <v/>
      </c>
      <c r="E11" s="42" t="e">
        <f t="shared" ref="E11:E23" si="19">IF(AD11="","",AD11)</f>
        <v>#N/A</v>
      </c>
      <c r="F11" s="43" t="str">
        <f t="shared" si="9"/>
        <v/>
      </c>
      <c r="G11" s="29" t="str">
        <f t="shared" si="1"/>
        <v/>
      </c>
      <c r="H11" s="44" t="str">
        <f t="shared" si="10"/>
        <v/>
      </c>
      <c r="I11" s="45" t="str">
        <f t="shared" si="2"/>
        <v/>
      </c>
      <c r="J11" s="46"/>
      <c r="K11" s="37" t="str">
        <f t="shared" si="18"/>
        <v/>
      </c>
      <c r="L11" s="42" t="e">
        <f t="shared" si="11"/>
        <v>#N/A</v>
      </c>
      <c r="M11" s="47" t="str">
        <f t="shared" si="12"/>
        <v/>
      </c>
      <c r="N11" s="42" t="str">
        <f t="shared" si="3"/>
        <v/>
      </c>
      <c r="O11" s="43" t="str">
        <f t="shared" si="13"/>
        <v/>
      </c>
      <c r="P11" s="45" t="str">
        <f t="shared" si="4"/>
        <v/>
      </c>
      <c r="Q11" s="43" t="str">
        <f t="shared" si="14"/>
        <v/>
      </c>
      <c r="R11" s="45" t="str">
        <f t="shared" si="5"/>
        <v/>
      </c>
      <c r="S11" s="43" t="str">
        <f t="shared" si="15"/>
        <v/>
      </c>
      <c r="T11" s="45" t="str">
        <f t="shared" si="6"/>
        <v/>
      </c>
      <c r="U11" s="43" t="str">
        <f t="shared" si="16"/>
        <v/>
      </c>
      <c r="V11" s="45" t="str">
        <f t="shared" si="7"/>
        <v/>
      </c>
      <c r="W11" s="43" t="str">
        <f t="shared" si="17"/>
        <v/>
      </c>
      <c r="X11" s="42" t="str">
        <f t="shared" si="8"/>
        <v/>
      </c>
      <c r="Y11" s="48"/>
      <c r="Z11" s="49"/>
      <c r="AC11" s="37" t="e">
        <f>VLOOKUP($B11,食材マスタ!$A:$R,4,FALSE)</f>
        <v>#N/A</v>
      </c>
      <c r="AD11" s="37" t="e">
        <f>VLOOKUP($B11,食材マスタ!$A:$R,5,FALSE)</f>
        <v>#N/A</v>
      </c>
      <c r="AE11" s="37" t="e">
        <f>VLOOKUP($B11,食材マスタ!$A:$R,12,FALSE)</f>
        <v>#N/A</v>
      </c>
      <c r="AF11" s="37" t="e">
        <f>VLOOKUP($B11,食材マスタ!$A:$R,11,FALSE)</f>
        <v>#N/A</v>
      </c>
      <c r="AG11" s="37" t="e">
        <f>VLOOKUP($B11,食材マスタ!$A:$R,13,FALSE)</f>
        <v>#N/A</v>
      </c>
      <c r="AH11" s="37" t="e">
        <f>VLOOKUP($B11,食材マスタ!$A:$R,14,FALSE)</f>
        <v>#N/A</v>
      </c>
      <c r="AI11" s="37" t="e">
        <f>VLOOKUP($B11,食材マスタ!$A:$R,15,FALSE)</f>
        <v>#N/A</v>
      </c>
      <c r="AJ11" s="37" t="e">
        <f>VLOOKUP($B11,食材マスタ!$A:$R,16,FALSE)</f>
        <v>#N/A</v>
      </c>
      <c r="AK11" s="37" t="e">
        <f>VLOOKUP($B11,食材マスタ!$A:$R,17,FALSE)</f>
        <v>#N/A</v>
      </c>
      <c r="AL11" s="37" t="e">
        <f>VLOOKUP($B11,食材マスタ!$A:$R,18,FALSE)</f>
        <v>#N/A</v>
      </c>
    </row>
    <row r="12" spans="1:38" ht="14.25" customHeight="1" x14ac:dyDescent="0.3">
      <c r="A12" s="38"/>
      <c r="B12" s="39"/>
      <c r="C12" s="40"/>
      <c r="D12" s="41" t="str">
        <f t="shared" si="0"/>
        <v/>
      </c>
      <c r="E12" s="42" t="e">
        <f t="shared" si="19"/>
        <v>#N/A</v>
      </c>
      <c r="F12" s="43" t="str">
        <f t="shared" si="9"/>
        <v/>
      </c>
      <c r="G12" s="29" t="str">
        <f t="shared" si="1"/>
        <v/>
      </c>
      <c r="H12" s="44" t="str">
        <f t="shared" si="10"/>
        <v/>
      </c>
      <c r="I12" s="45" t="str">
        <f t="shared" si="2"/>
        <v/>
      </c>
      <c r="J12" s="46"/>
      <c r="K12" s="37" t="str">
        <f t="shared" si="18"/>
        <v/>
      </c>
      <c r="L12" s="42" t="e">
        <f t="shared" si="11"/>
        <v>#N/A</v>
      </c>
      <c r="M12" s="47" t="str">
        <f t="shared" si="12"/>
        <v/>
      </c>
      <c r="N12" s="42" t="str">
        <f t="shared" si="3"/>
        <v/>
      </c>
      <c r="O12" s="43" t="str">
        <f t="shared" si="13"/>
        <v/>
      </c>
      <c r="P12" s="45" t="str">
        <f t="shared" si="4"/>
        <v/>
      </c>
      <c r="Q12" s="43" t="str">
        <f t="shared" si="14"/>
        <v/>
      </c>
      <c r="R12" s="45" t="str">
        <f t="shared" si="5"/>
        <v/>
      </c>
      <c r="S12" s="43" t="str">
        <f t="shared" si="15"/>
        <v/>
      </c>
      <c r="T12" s="45" t="str">
        <f t="shared" si="6"/>
        <v/>
      </c>
      <c r="U12" s="43" t="str">
        <f t="shared" si="16"/>
        <v/>
      </c>
      <c r="V12" s="45" t="str">
        <f t="shared" si="7"/>
        <v/>
      </c>
      <c r="W12" s="43" t="str">
        <f t="shared" si="17"/>
        <v/>
      </c>
      <c r="X12" s="42" t="str">
        <f t="shared" si="8"/>
        <v/>
      </c>
      <c r="Y12" s="48"/>
      <c r="Z12" s="49"/>
      <c r="AC12" s="37" t="e">
        <f>VLOOKUP($B12,食材マスタ!$A:$R,4,FALSE)</f>
        <v>#N/A</v>
      </c>
      <c r="AD12" s="37" t="e">
        <f>VLOOKUP($B12,食材マスタ!$A:$R,5,FALSE)</f>
        <v>#N/A</v>
      </c>
      <c r="AE12" s="37" t="e">
        <f>VLOOKUP($B12,食材マスタ!$A:$R,12,FALSE)</f>
        <v>#N/A</v>
      </c>
      <c r="AF12" s="37" t="e">
        <f>VLOOKUP($B12,食材マスタ!$A:$R,11,FALSE)</f>
        <v>#N/A</v>
      </c>
      <c r="AG12" s="37" t="e">
        <f>VLOOKUP($B12,食材マスタ!$A:$R,13,FALSE)</f>
        <v>#N/A</v>
      </c>
      <c r="AH12" s="37" t="e">
        <f>VLOOKUP($B12,食材マスタ!$A:$R,14,FALSE)</f>
        <v>#N/A</v>
      </c>
      <c r="AI12" s="37" t="e">
        <f>VLOOKUP($B12,食材マスタ!$A:$R,15,FALSE)</f>
        <v>#N/A</v>
      </c>
      <c r="AJ12" s="37" t="e">
        <f>VLOOKUP($B12,食材マスタ!$A:$R,16,FALSE)</f>
        <v>#N/A</v>
      </c>
      <c r="AK12" s="37" t="e">
        <f>VLOOKUP($B12,食材マスタ!$A:$R,17,FALSE)</f>
        <v>#N/A</v>
      </c>
      <c r="AL12" s="37" t="e">
        <f>VLOOKUP($B12,食材マスタ!$A:$R,18,FALSE)</f>
        <v>#N/A</v>
      </c>
    </row>
    <row r="13" spans="1:38" ht="14.25" customHeight="1" x14ac:dyDescent="0.3">
      <c r="A13" s="38"/>
      <c r="B13" s="39"/>
      <c r="C13" s="40"/>
      <c r="D13" s="41" t="str">
        <f t="shared" si="0"/>
        <v/>
      </c>
      <c r="E13" s="42" t="e">
        <f t="shared" si="19"/>
        <v>#N/A</v>
      </c>
      <c r="F13" s="43" t="str">
        <f t="shared" si="9"/>
        <v/>
      </c>
      <c r="G13" s="29" t="str">
        <f t="shared" si="1"/>
        <v/>
      </c>
      <c r="H13" s="44" t="str">
        <f>I13</f>
        <v/>
      </c>
      <c r="I13" s="45" t="str">
        <f t="shared" si="2"/>
        <v/>
      </c>
      <c r="J13" s="46"/>
      <c r="K13" s="37" t="str">
        <f t="shared" si="18"/>
        <v/>
      </c>
      <c r="L13" s="42" t="e">
        <f t="shared" si="11"/>
        <v>#N/A</v>
      </c>
      <c r="M13" s="47" t="str">
        <f t="shared" si="12"/>
        <v/>
      </c>
      <c r="N13" s="42" t="str">
        <f t="shared" si="3"/>
        <v/>
      </c>
      <c r="O13" s="43" t="str">
        <f t="shared" si="13"/>
        <v/>
      </c>
      <c r="P13" s="45" t="str">
        <f t="shared" si="4"/>
        <v/>
      </c>
      <c r="Q13" s="43" t="str">
        <f t="shared" si="14"/>
        <v/>
      </c>
      <c r="R13" s="45" t="str">
        <f t="shared" si="5"/>
        <v/>
      </c>
      <c r="S13" s="43" t="str">
        <f t="shared" si="15"/>
        <v/>
      </c>
      <c r="T13" s="45" t="str">
        <f t="shared" si="6"/>
        <v/>
      </c>
      <c r="U13" s="43" t="str">
        <f t="shared" si="16"/>
        <v/>
      </c>
      <c r="V13" s="45" t="str">
        <f t="shared" si="7"/>
        <v/>
      </c>
      <c r="W13" s="43" t="str">
        <f t="shared" si="17"/>
        <v/>
      </c>
      <c r="X13" s="42" t="str">
        <f t="shared" si="8"/>
        <v/>
      </c>
      <c r="Y13" s="48"/>
      <c r="Z13" s="49"/>
      <c r="AC13" s="37" t="e">
        <f>VLOOKUP($B13,食材マスタ!$A:$R,4,FALSE)</f>
        <v>#N/A</v>
      </c>
      <c r="AD13" s="37" t="e">
        <f>VLOOKUP($B13,食材マスタ!$A:$R,5,FALSE)</f>
        <v>#N/A</v>
      </c>
      <c r="AE13" s="37" t="e">
        <f>VLOOKUP($B13,食材マスタ!$A:$R,12,FALSE)</f>
        <v>#N/A</v>
      </c>
      <c r="AF13" s="37" t="e">
        <f>VLOOKUP($B13,食材マスタ!$A:$R,11,FALSE)</f>
        <v>#N/A</v>
      </c>
      <c r="AG13" s="37" t="e">
        <f>VLOOKUP($B13,食材マスタ!$A:$R,13,FALSE)</f>
        <v>#N/A</v>
      </c>
      <c r="AH13" s="37" t="e">
        <f>VLOOKUP($B13,食材マスタ!$A:$R,14,FALSE)</f>
        <v>#N/A</v>
      </c>
      <c r="AI13" s="37" t="e">
        <f>VLOOKUP($B13,食材マスタ!$A:$R,15,FALSE)</f>
        <v>#N/A</v>
      </c>
      <c r="AJ13" s="37" t="e">
        <f>VLOOKUP($B13,食材マスタ!$A:$R,16,FALSE)</f>
        <v>#N/A</v>
      </c>
      <c r="AK13" s="37" t="e">
        <f>VLOOKUP($B13,食材マスタ!$A:$R,17,FALSE)</f>
        <v>#N/A</v>
      </c>
      <c r="AL13" s="37" t="e">
        <f>VLOOKUP($B13,食材マスタ!$A:$R,18,FALSE)</f>
        <v>#N/A</v>
      </c>
    </row>
    <row r="14" spans="1:38" ht="14.25" customHeight="1" x14ac:dyDescent="0.3">
      <c r="A14" s="38"/>
      <c r="B14" s="39"/>
      <c r="C14" s="40"/>
      <c r="D14" s="41" t="str">
        <f t="shared" si="0"/>
        <v/>
      </c>
      <c r="E14" s="42" t="e">
        <f t="shared" si="19"/>
        <v>#N/A</v>
      </c>
      <c r="F14" s="43" t="str">
        <f t="shared" si="9"/>
        <v/>
      </c>
      <c r="G14" s="29" t="str">
        <f t="shared" si="1"/>
        <v/>
      </c>
      <c r="H14" s="44" t="str">
        <f t="shared" ref="H14:H26" si="20">I14</f>
        <v/>
      </c>
      <c r="I14" s="45" t="str">
        <f t="shared" si="2"/>
        <v/>
      </c>
      <c r="J14" s="46"/>
      <c r="K14" s="37" t="str">
        <f t="shared" si="18"/>
        <v/>
      </c>
      <c r="L14" s="42" t="e">
        <f t="shared" si="11"/>
        <v>#N/A</v>
      </c>
      <c r="M14" s="47" t="str">
        <f t="shared" si="12"/>
        <v/>
      </c>
      <c r="N14" s="42" t="str">
        <f t="shared" si="3"/>
        <v/>
      </c>
      <c r="O14" s="43" t="str">
        <f t="shared" si="13"/>
        <v/>
      </c>
      <c r="P14" s="45" t="str">
        <f t="shared" si="4"/>
        <v/>
      </c>
      <c r="Q14" s="43" t="str">
        <f t="shared" si="14"/>
        <v/>
      </c>
      <c r="R14" s="45" t="str">
        <f t="shared" si="5"/>
        <v/>
      </c>
      <c r="S14" s="43" t="str">
        <f t="shared" si="15"/>
        <v/>
      </c>
      <c r="T14" s="45" t="str">
        <f t="shared" si="6"/>
        <v/>
      </c>
      <c r="U14" s="43" t="str">
        <f t="shared" si="16"/>
        <v/>
      </c>
      <c r="V14" s="45" t="str">
        <f t="shared" si="7"/>
        <v/>
      </c>
      <c r="W14" s="43" t="str">
        <f t="shared" si="17"/>
        <v/>
      </c>
      <c r="X14" s="42" t="str">
        <f t="shared" si="8"/>
        <v/>
      </c>
      <c r="Y14" s="48"/>
      <c r="Z14" s="49"/>
      <c r="AC14" s="37" t="e">
        <f>VLOOKUP($B14,食材マスタ!$A:$R,4,FALSE)</f>
        <v>#N/A</v>
      </c>
      <c r="AD14" s="37" t="e">
        <f>VLOOKUP($B14,食材マスタ!$A:$R,5,FALSE)</f>
        <v>#N/A</v>
      </c>
      <c r="AE14" s="37" t="e">
        <f>VLOOKUP($B14,食材マスタ!$A:$R,12,FALSE)</f>
        <v>#N/A</v>
      </c>
      <c r="AF14" s="37" t="e">
        <f>VLOOKUP($B14,食材マスタ!$A:$R,11,FALSE)</f>
        <v>#N/A</v>
      </c>
      <c r="AG14" s="37" t="e">
        <f>VLOOKUP($B14,食材マスタ!$A:$R,13,FALSE)</f>
        <v>#N/A</v>
      </c>
      <c r="AH14" s="37" t="e">
        <f>VLOOKUP($B14,食材マスタ!$A:$R,14,FALSE)</f>
        <v>#N/A</v>
      </c>
      <c r="AI14" s="37" t="e">
        <f>VLOOKUP($B14,食材マスタ!$A:$R,15,FALSE)</f>
        <v>#N/A</v>
      </c>
      <c r="AJ14" s="37" t="e">
        <f>VLOOKUP($B14,食材マスタ!$A:$R,16,FALSE)</f>
        <v>#N/A</v>
      </c>
      <c r="AK14" s="37" t="e">
        <f>VLOOKUP($B14,食材マスタ!$A:$R,17,FALSE)</f>
        <v>#N/A</v>
      </c>
      <c r="AL14" s="37" t="e">
        <f>VLOOKUP($B14,食材マスタ!$A:$R,18,FALSE)</f>
        <v>#N/A</v>
      </c>
    </row>
    <row r="15" spans="1:38" ht="14.25" customHeight="1" x14ac:dyDescent="0.3">
      <c r="A15" s="38"/>
      <c r="B15" s="39"/>
      <c r="C15" s="40"/>
      <c r="D15" s="41" t="str">
        <f t="shared" si="0"/>
        <v/>
      </c>
      <c r="E15" s="42" t="e">
        <f t="shared" si="19"/>
        <v>#N/A</v>
      </c>
      <c r="F15" s="43" t="str">
        <f t="shared" si="9"/>
        <v/>
      </c>
      <c r="G15" s="29" t="str">
        <f t="shared" si="1"/>
        <v/>
      </c>
      <c r="H15" s="44" t="str">
        <f t="shared" si="20"/>
        <v/>
      </c>
      <c r="I15" s="45" t="str">
        <f t="shared" si="2"/>
        <v/>
      </c>
      <c r="J15" s="46"/>
      <c r="K15" s="37" t="str">
        <f t="shared" si="18"/>
        <v/>
      </c>
      <c r="L15" s="42" t="e">
        <f t="shared" si="11"/>
        <v>#N/A</v>
      </c>
      <c r="M15" s="47" t="str">
        <f t="shared" si="12"/>
        <v/>
      </c>
      <c r="N15" s="42" t="str">
        <f t="shared" si="3"/>
        <v/>
      </c>
      <c r="O15" s="43" t="str">
        <f t="shared" si="13"/>
        <v/>
      </c>
      <c r="P15" s="45" t="str">
        <f t="shared" si="4"/>
        <v/>
      </c>
      <c r="Q15" s="43" t="str">
        <f t="shared" si="14"/>
        <v/>
      </c>
      <c r="R15" s="45" t="str">
        <f t="shared" si="5"/>
        <v/>
      </c>
      <c r="S15" s="43" t="str">
        <f t="shared" si="15"/>
        <v/>
      </c>
      <c r="T15" s="45" t="str">
        <f t="shared" si="6"/>
        <v/>
      </c>
      <c r="U15" s="43" t="str">
        <f t="shared" si="16"/>
        <v/>
      </c>
      <c r="V15" s="45" t="str">
        <f t="shared" si="7"/>
        <v/>
      </c>
      <c r="W15" s="43" t="str">
        <f t="shared" si="17"/>
        <v/>
      </c>
      <c r="X15" s="42" t="str">
        <f t="shared" si="8"/>
        <v/>
      </c>
      <c r="Y15" s="48"/>
      <c r="Z15" s="49"/>
      <c r="AC15" s="37" t="e">
        <f>VLOOKUP($B15,食材マスタ!$A:$R,4,FALSE)</f>
        <v>#N/A</v>
      </c>
      <c r="AD15" s="37" t="e">
        <f>VLOOKUP($B15,食材マスタ!$A:$R,5,FALSE)</f>
        <v>#N/A</v>
      </c>
      <c r="AE15" s="37" t="e">
        <f>VLOOKUP($B15,食材マスタ!$A:$R,12,FALSE)</f>
        <v>#N/A</v>
      </c>
      <c r="AF15" s="37" t="e">
        <f>VLOOKUP($B15,食材マスタ!$A:$R,11,FALSE)</f>
        <v>#N/A</v>
      </c>
      <c r="AG15" s="37" t="e">
        <f>VLOOKUP($B15,食材マスタ!$A:$R,13,FALSE)</f>
        <v>#N/A</v>
      </c>
      <c r="AH15" s="37" t="e">
        <f>VLOOKUP($B15,食材マスタ!$A:$R,14,FALSE)</f>
        <v>#N/A</v>
      </c>
      <c r="AI15" s="37" t="e">
        <f>VLOOKUP($B15,食材マスタ!$A:$R,15,FALSE)</f>
        <v>#N/A</v>
      </c>
      <c r="AJ15" s="37" t="e">
        <f>VLOOKUP($B15,食材マスタ!$A:$R,16,FALSE)</f>
        <v>#N/A</v>
      </c>
      <c r="AK15" s="37" t="e">
        <f>VLOOKUP($B15,食材マスタ!$A:$R,17,FALSE)</f>
        <v>#N/A</v>
      </c>
      <c r="AL15" s="37" t="e">
        <f>VLOOKUP($B15,食材マスタ!$A:$R,18,FALSE)</f>
        <v>#N/A</v>
      </c>
    </row>
    <row r="16" spans="1:38" ht="14.25" customHeight="1" x14ac:dyDescent="0.3">
      <c r="A16" s="38"/>
      <c r="B16" s="39"/>
      <c r="C16" s="40"/>
      <c r="D16" s="41" t="str">
        <f t="shared" si="0"/>
        <v/>
      </c>
      <c r="E16" s="42" t="e">
        <f t="shared" si="19"/>
        <v>#N/A</v>
      </c>
      <c r="F16" s="43" t="str">
        <f t="shared" si="9"/>
        <v/>
      </c>
      <c r="G16" s="29" t="str">
        <f t="shared" si="1"/>
        <v/>
      </c>
      <c r="H16" s="44" t="str">
        <f t="shared" si="20"/>
        <v/>
      </c>
      <c r="I16" s="45" t="str">
        <f t="shared" si="2"/>
        <v/>
      </c>
      <c r="J16" s="46"/>
      <c r="K16" s="37" t="str">
        <f t="shared" si="18"/>
        <v/>
      </c>
      <c r="L16" s="42" t="e">
        <f t="shared" si="11"/>
        <v>#N/A</v>
      </c>
      <c r="M16" s="47" t="str">
        <f t="shared" si="12"/>
        <v/>
      </c>
      <c r="N16" s="42" t="str">
        <f t="shared" si="3"/>
        <v/>
      </c>
      <c r="O16" s="43" t="str">
        <f t="shared" si="13"/>
        <v/>
      </c>
      <c r="P16" s="45" t="str">
        <f t="shared" si="4"/>
        <v/>
      </c>
      <c r="Q16" s="43" t="str">
        <f t="shared" si="14"/>
        <v/>
      </c>
      <c r="R16" s="45" t="str">
        <f t="shared" si="5"/>
        <v/>
      </c>
      <c r="S16" s="43" t="str">
        <f t="shared" si="15"/>
        <v/>
      </c>
      <c r="T16" s="45" t="str">
        <f t="shared" si="6"/>
        <v/>
      </c>
      <c r="U16" s="43" t="str">
        <f t="shared" si="16"/>
        <v/>
      </c>
      <c r="V16" s="45" t="str">
        <f t="shared" si="7"/>
        <v/>
      </c>
      <c r="W16" s="43" t="str">
        <f t="shared" si="17"/>
        <v/>
      </c>
      <c r="X16" s="42" t="str">
        <f t="shared" si="8"/>
        <v/>
      </c>
      <c r="Y16" s="48"/>
      <c r="Z16" s="49"/>
      <c r="AC16" s="37" t="e">
        <f>VLOOKUP($B16,食材マスタ!$A:$R,4,FALSE)</f>
        <v>#N/A</v>
      </c>
      <c r="AD16" s="37" t="e">
        <f>VLOOKUP($B16,食材マスタ!$A:$R,5,FALSE)</f>
        <v>#N/A</v>
      </c>
      <c r="AE16" s="37" t="e">
        <f>VLOOKUP($B16,食材マスタ!$A:$R,12,FALSE)</f>
        <v>#N/A</v>
      </c>
      <c r="AF16" s="37" t="e">
        <f>VLOOKUP($B16,食材マスタ!$A:$R,11,FALSE)</f>
        <v>#N/A</v>
      </c>
      <c r="AG16" s="37" t="e">
        <f>VLOOKUP($B16,食材マスタ!$A:$R,13,FALSE)</f>
        <v>#N/A</v>
      </c>
      <c r="AH16" s="37" t="e">
        <f>VLOOKUP($B16,食材マスタ!$A:$R,14,FALSE)</f>
        <v>#N/A</v>
      </c>
      <c r="AI16" s="37" t="e">
        <f>VLOOKUP($B16,食材マスタ!$A:$R,15,FALSE)</f>
        <v>#N/A</v>
      </c>
      <c r="AJ16" s="37" t="e">
        <f>VLOOKUP($B16,食材マスタ!$A:$R,16,FALSE)</f>
        <v>#N/A</v>
      </c>
      <c r="AK16" s="37" t="e">
        <f>VLOOKUP($B16,食材マスタ!$A:$R,17,FALSE)</f>
        <v>#N/A</v>
      </c>
      <c r="AL16" s="37" t="e">
        <f>VLOOKUP($B16,食材マスタ!$A:$R,18,FALSE)</f>
        <v>#N/A</v>
      </c>
    </row>
    <row r="17" spans="1:38" ht="14.25" customHeight="1" x14ac:dyDescent="0.3">
      <c r="A17" s="38"/>
      <c r="B17" s="39"/>
      <c r="C17" s="40"/>
      <c r="D17" s="41" t="str">
        <f t="shared" si="0"/>
        <v/>
      </c>
      <c r="E17" s="42" t="e">
        <f t="shared" si="19"/>
        <v>#N/A</v>
      </c>
      <c r="F17" s="43" t="str">
        <f t="shared" si="9"/>
        <v/>
      </c>
      <c r="G17" s="29" t="str">
        <f t="shared" si="1"/>
        <v/>
      </c>
      <c r="H17" s="44" t="str">
        <f t="shared" si="20"/>
        <v/>
      </c>
      <c r="I17" s="45" t="str">
        <f t="shared" si="2"/>
        <v/>
      </c>
      <c r="J17" s="46"/>
      <c r="K17" s="37" t="str">
        <f t="shared" si="18"/>
        <v/>
      </c>
      <c r="L17" s="42" t="e">
        <f t="shared" si="11"/>
        <v>#N/A</v>
      </c>
      <c r="M17" s="47" t="str">
        <f t="shared" si="12"/>
        <v/>
      </c>
      <c r="N17" s="42" t="str">
        <f t="shared" si="3"/>
        <v/>
      </c>
      <c r="O17" s="43" t="str">
        <f t="shared" si="13"/>
        <v/>
      </c>
      <c r="P17" s="45" t="str">
        <f t="shared" si="4"/>
        <v/>
      </c>
      <c r="Q17" s="43" t="str">
        <f t="shared" si="14"/>
        <v/>
      </c>
      <c r="R17" s="45" t="str">
        <f t="shared" si="5"/>
        <v/>
      </c>
      <c r="S17" s="43" t="str">
        <f t="shared" si="15"/>
        <v/>
      </c>
      <c r="T17" s="45" t="str">
        <f t="shared" si="6"/>
        <v/>
      </c>
      <c r="U17" s="43" t="str">
        <f t="shared" si="16"/>
        <v/>
      </c>
      <c r="V17" s="45" t="str">
        <f t="shared" si="7"/>
        <v/>
      </c>
      <c r="W17" s="43" t="str">
        <f t="shared" si="17"/>
        <v/>
      </c>
      <c r="X17" s="42" t="str">
        <f t="shared" si="8"/>
        <v/>
      </c>
      <c r="Y17" s="48"/>
      <c r="Z17" s="51"/>
      <c r="AC17" s="37" t="e">
        <f>VLOOKUP($B17,食材マスタ!$A:$R,4,FALSE)</f>
        <v>#N/A</v>
      </c>
      <c r="AD17" s="37" t="e">
        <f>VLOOKUP($B17,食材マスタ!$A:$R,5,FALSE)</f>
        <v>#N/A</v>
      </c>
      <c r="AE17" s="37" t="e">
        <f>VLOOKUP($B17,食材マスタ!$A:$R,12,FALSE)</f>
        <v>#N/A</v>
      </c>
      <c r="AF17" s="37" t="e">
        <f>VLOOKUP($B17,食材マスタ!$A:$R,11,FALSE)</f>
        <v>#N/A</v>
      </c>
      <c r="AG17" s="37" t="e">
        <f>VLOOKUP($B17,食材マスタ!$A:$R,13,FALSE)</f>
        <v>#N/A</v>
      </c>
      <c r="AH17" s="37" t="e">
        <f>VLOOKUP($B17,食材マスタ!$A:$R,14,FALSE)</f>
        <v>#N/A</v>
      </c>
      <c r="AI17" s="37" t="e">
        <f>VLOOKUP($B17,食材マスタ!$A:$R,15,FALSE)</f>
        <v>#N/A</v>
      </c>
      <c r="AJ17" s="37" t="e">
        <f>VLOOKUP($B17,食材マスタ!$A:$R,16,FALSE)</f>
        <v>#N/A</v>
      </c>
      <c r="AK17" s="37" t="e">
        <f>VLOOKUP($B17,食材マスタ!$A:$R,17,FALSE)</f>
        <v>#N/A</v>
      </c>
      <c r="AL17" s="37" t="e">
        <f>VLOOKUP($B17,食材マスタ!$A:$R,18,FALSE)</f>
        <v>#N/A</v>
      </c>
    </row>
    <row r="18" spans="1:38" ht="14.25" customHeight="1" x14ac:dyDescent="0.3">
      <c r="A18" s="38"/>
      <c r="B18" s="39"/>
      <c r="C18" s="40"/>
      <c r="D18" s="41" t="str">
        <f t="shared" si="0"/>
        <v/>
      </c>
      <c r="E18" s="42" t="e">
        <f t="shared" si="19"/>
        <v>#N/A</v>
      </c>
      <c r="F18" s="43" t="str">
        <f t="shared" si="9"/>
        <v/>
      </c>
      <c r="G18" s="29" t="str">
        <f t="shared" si="1"/>
        <v/>
      </c>
      <c r="H18" s="44" t="str">
        <f t="shared" si="20"/>
        <v/>
      </c>
      <c r="I18" s="45" t="str">
        <f t="shared" si="2"/>
        <v/>
      </c>
      <c r="J18" s="46"/>
      <c r="K18" s="37" t="str">
        <f t="shared" si="18"/>
        <v/>
      </c>
      <c r="L18" s="42" t="e">
        <f t="shared" si="11"/>
        <v>#N/A</v>
      </c>
      <c r="M18" s="47" t="str">
        <f t="shared" si="12"/>
        <v/>
      </c>
      <c r="N18" s="42" t="str">
        <f t="shared" si="3"/>
        <v/>
      </c>
      <c r="O18" s="43" t="str">
        <f t="shared" si="13"/>
        <v/>
      </c>
      <c r="P18" s="45" t="str">
        <f t="shared" si="4"/>
        <v/>
      </c>
      <c r="Q18" s="43" t="str">
        <f t="shared" si="14"/>
        <v/>
      </c>
      <c r="R18" s="45" t="str">
        <f t="shared" si="5"/>
        <v/>
      </c>
      <c r="S18" s="43" t="str">
        <f t="shared" si="15"/>
        <v/>
      </c>
      <c r="T18" s="45" t="str">
        <f t="shared" si="6"/>
        <v/>
      </c>
      <c r="U18" s="43" t="str">
        <f t="shared" si="16"/>
        <v/>
      </c>
      <c r="V18" s="45" t="str">
        <f t="shared" si="7"/>
        <v/>
      </c>
      <c r="W18" s="43" t="str">
        <f t="shared" si="17"/>
        <v/>
      </c>
      <c r="X18" s="42" t="str">
        <f t="shared" si="8"/>
        <v/>
      </c>
      <c r="Y18" s="48"/>
      <c r="Z18" s="51"/>
      <c r="AC18" s="37" t="e">
        <f>VLOOKUP($B18,食材マスタ!$A:$R,4,FALSE)</f>
        <v>#N/A</v>
      </c>
      <c r="AD18" s="37" t="e">
        <f>VLOOKUP($B18,食材マスタ!$A:$R,5,FALSE)</f>
        <v>#N/A</v>
      </c>
      <c r="AE18" s="37" t="e">
        <f>VLOOKUP($B18,食材マスタ!$A:$R,12,FALSE)</f>
        <v>#N/A</v>
      </c>
      <c r="AF18" s="37" t="e">
        <f>VLOOKUP($B18,食材マスタ!$A:$R,11,FALSE)</f>
        <v>#N/A</v>
      </c>
      <c r="AG18" s="37" t="e">
        <f>VLOOKUP($B18,食材マスタ!$A:$R,13,FALSE)</f>
        <v>#N/A</v>
      </c>
      <c r="AH18" s="37" t="e">
        <f>VLOOKUP($B18,食材マスタ!$A:$R,14,FALSE)</f>
        <v>#N/A</v>
      </c>
      <c r="AI18" s="37" t="e">
        <f>VLOOKUP($B18,食材マスタ!$A:$R,15,FALSE)</f>
        <v>#N/A</v>
      </c>
      <c r="AJ18" s="37" t="e">
        <f>VLOOKUP($B18,食材マスタ!$A:$R,16,FALSE)</f>
        <v>#N/A</v>
      </c>
      <c r="AK18" s="37" t="e">
        <f>VLOOKUP($B18,食材マスタ!$A:$R,17,FALSE)</f>
        <v>#N/A</v>
      </c>
      <c r="AL18" s="37" t="e">
        <f>VLOOKUP($B18,食材マスタ!$A:$R,18,FALSE)</f>
        <v>#N/A</v>
      </c>
    </row>
    <row r="19" spans="1:38" ht="14.25" customHeight="1" x14ac:dyDescent="0.3">
      <c r="A19" s="38"/>
      <c r="B19" s="39"/>
      <c r="C19" s="40"/>
      <c r="D19" s="41" t="str">
        <f t="shared" si="0"/>
        <v/>
      </c>
      <c r="E19" s="42" t="e">
        <f t="shared" si="19"/>
        <v>#N/A</v>
      </c>
      <c r="F19" s="43" t="str">
        <f t="shared" si="9"/>
        <v/>
      </c>
      <c r="G19" s="29" t="str">
        <f t="shared" si="1"/>
        <v/>
      </c>
      <c r="H19" s="44" t="str">
        <f t="shared" si="20"/>
        <v/>
      </c>
      <c r="I19" s="45" t="str">
        <f t="shared" si="2"/>
        <v/>
      </c>
      <c r="J19" s="46"/>
      <c r="K19" s="37" t="str">
        <f t="shared" si="18"/>
        <v/>
      </c>
      <c r="L19" s="42" t="e">
        <f t="shared" si="11"/>
        <v>#N/A</v>
      </c>
      <c r="M19" s="47" t="str">
        <f t="shared" si="12"/>
        <v/>
      </c>
      <c r="N19" s="42" t="str">
        <f t="shared" si="3"/>
        <v/>
      </c>
      <c r="O19" s="43" t="str">
        <f t="shared" si="13"/>
        <v/>
      </c>
      <c r="P19" s="45" t="str">
        <f t="shared" si="4"/>
        <v/>
      </c>
      <c r="Q19" s="43" t="str">
        <f t="shared" si="14"/>
        <v/>
      </c>
      <c r="R19" s="45" t="str">
        <f t="shared" si="5"/>
        <v/>
      </c>
      <c r="S19" s="43" t="str">
        <f t="shared" si="15"/>
        <v/>
      </c>
      <c r="T19" s="45" t="str">
        <f t="shared" si="6"/>
        <v/>
      </c>
      <c r="U19" s="43" t="str">
        <f t="shared" si="16"/>
        <v/>
      </c>
      <c r="V19" s="45" t="str">
        <f t="shared" si="7"/>
        <v/>
      </c>
      <c r="W19" s="43" t="str">
        <f t="shared" si="17"/>
        <v/>
      </c>
      <c r="X19" s="42" t="str">
        <f t="shared" si="8"/>
        <v/>
      </c>
      <c r="Y19" s="48"/>
      <c r="Z19" s="51"/>
      <c r="AC19" s="37" t="e">
        <f>VLOOKUP($B19,食材マスタ!$A:$R,4,FALSE)</f>
        <v>#N/A</v>
      </c>
      <c r="AD19" s="37" t="e">
        <f>VLOOKUP($B19,食材マスタ!$A:$R,5,FALSE)</f>
        <v>#N/A</v>
      </c>
      <c r="AE19" s="37" t="e">
        <f>VLOOKUP($B19,食材マスタ!$A:$R,12,FALSE)</f>
        <v>#N/A</v>
      </c>
      <c r="AF19" s="37" t="e">
        <f>VLOOKUP($B19,食材マスタ!$A:$R,11,FALSE)</f>
        <v>#N/A</v>
      </c>
      <c r="AG19" s="37" t="e">
        <f>VLOOKUP($B19,食材マスタ!$A:$R,13,FALSE)</f>
        <v>#N/A</v>
      </c>
      <c r="AH19" s="37" t="e">
        <f>VLOOKUP($B19,食材マスタ!$A:$R,14,FALSE)</f>
        <v>#N/A</v>
      </c>
      <c r="AI19" s="37" t="e">
        <f>VLOOKUP($B19,食材マスタ!$A:$R,15,FALSE)</f>
        <v>#N/A</v>
      </c>
      <c r="AJ19" s="37" t="e">
        <f>VLOOKUP($B19,食材マスタ!$A:$R,16,FALSE)</f>
        <v>#N/A</v>
      </c>
      <c r="AK19" s="37" t="e">
        <f>VLOOKUP($B19,食材マスタ!$A:$R,17,FALSE)</f>
        <v>#N/A</v>
      </c>
      <c r="AL19" s="37" t="e">
        <f>VLOOKUP($B19,食材マスタ!$A:$R,18,FALSE)</f>
        <v>#N/A</v>
      </c>
    </row>
    <row r="20" spans="1:38" ht="14.25" customHeight="1" x14ac:dyDescent="0.3">
      <c r="A20" s="38"/>
      <c r="B20" s="39"/>
      <c r="C20" s="40"/>
      <c r="D20" s="41" t="str">
        <f t="shared" si="0"/>
        <v/>
      </c>
      <c r="E20" s="42" t="e">
        <f t="shared" si="19"/>
        <v>#N/A</v>
      </c>
      <c r="F20" s="43" t="str">
        <f t="shared" si="9"/>
        <v/>
      </c>
      <c r="G20" s="29" t="str">
        <f t="shared" si="1"/>
        <v/>
      </c>
      <c r="H20" s="44" t="str">
        <f t="shared" si="20"/>
        <v/>
      </c>
      <c r="I20" s="45" t="str">
        <f t="shared" si="2"/>
        <v/>
      </c>
      <c r="J20" s="46"/>
      <c r="K20" s="37" t="str">
        <f t="shared" si="18"/>
        <v/>
      </c>
      <c r="L20" s="42" t="e">
        <f t="shared" si="11"/>
        <v>#N/A</v>
      </c>
      <c r="M20" s="47" t="str">
        <f t="shared" si="12"/>
        <v/>
      </c>
      <c r="N20" s="42" t="str">
        <f t="shared" si="3"/>
        <v/>
      </c>
      <c r="O20" s="43" t="str">
        <f t="shared" si="13"/>
        <v/>
      </c>
      <c r="P20" s="45" t="str">
        <f t="shared" si="4"/>
        <v/>
      </c>
      <c r="Q20" s="43" t="str">
        <f t="shared" si="14"/>
        <v/>
      </c>
      <c r="R20" s="45" t="str">
        <f t="shared" si="5"/>
        <v/>
      </c>
      <c r="S20" s="43" t="str">
        <f t="shared" si="15"/>
        <v/>
      </c>
      <c r="T20" s="45" t="str">
        <f t="shared" si="6"/>
        <v/>
      </c>
      <c r="U20" s="43" t="str">
        <f t="shared" si="16"/>
        <v/>
      </c>
      <c r="V20" s="45" t="str">
        <f t="shared" si="7"/>
        <v/>
      </c>
      <c r="W20" s="43" t="str">
        <f t="shared" si="17"/>
        <v/>
      </c>
      <c r="X20" s="42" t="str">
        <f t="shared" si="8"/>
        <v/>
      </c>
      <c r="Y20" s="48"/>
      <c r="Z20" s="52"/>
      <c r="AC20" s="37" t="e">
        <f>VLOOKUP($B20,食材マスタ!$A:$R,4,FALSE)</f>
        <v>#N/A</v>
      </c>
      <c r="AD20" s="37" t="e">
        <f>VLOOKUP($B20,食材マスタ!$A:$R,5,FALSE)</f>
        <v>#N/A</v>
      </c>
      <c r="AE20" s="37" t="e">
        <f>VLOOKUP($B20,食材マスタ!$A:$R,12,FALSE)</f>
        <v>#N/A</v>
      </c>
      <c r="AF20" s="37" t="e">
        <f>VLOOKUP($B20,食材マスタ!$A:$R,11,FALSE)</f>
        <v>#N/A</v>
      </c>
      <c r="AG20" s="37" t="e">
        <f>VLOOKUP($B20,食材マスタ!$A:$R,13,FALSE)</f>
        <v>#N/A</v>
      </c>
      <c r="AH20" s="37" t="e">
        <f>VLOOKUP($B20,食材マスタ!$A:$R,14,FALSE)</f>
        <v>#N/A</v>
      </c>
      <c r="AI20" s="37" t="e">
        <f>VLOOKUP($B20,食材マスタ!$A:$R,15,FALSE)</f>
        <v>#N/A</v>
      </c>
      <c r="AJ20" s="37" t="e">
        <f>VLOOKUP($B20,食材マスタ!$A:$R,16,FALSE)</f>
        <v>#N/A</v>
      </c>
      <c r="AK20" s="37" t="e">
        <f>VLOOKUP($B20,食材マスタ!$A:$R,17,FALSE)</f>
        <v>#N/A</v>
      </c>
      <c r="AL20" s="37" t="e">
        <f>VLOOKUP($B20,食材マスタ!$A:$R,18,FALSE)</f>
        <v>#N/A</v>
      </c>
    </row>
    <row r="21" spans="1:38" ht="14.25" customHeight="1" x14ac:dyDescent="0.3">
      <c r="A21" s="38"/>
      <c r="B21" s="39"/>
      <c r="C21" s="40"/>
      <c r="D21" s="41" t="str">
        <f t="shared" si="0"/>
        <v/>
      </c>
      <c r="E21" s="42" t="e">
        <f t="shared" si="19"/>
        <v>#N/A</v>
      </c>
      <c r="F21" s="43" t="str">
        <f t="shared" si="9"/>
        <v/>
      </c>
      <c r="G21" s="29" t="str">
        <f t="shared" si="1"/>
        <v/>
      </c>
      <c r="H21" s="44" t="str">
        <f t="shared" si="20"/>
        <v/>
      </c>
      <c r="I21" s="45" t="str">
        <f t="shared" si="2"/>
        <v/>
      </c>
      <c r="J21" s="46"/>
      <c r="K21" s="37" t="str">
        <f t="shared" si="18"/>
        <v/>
      </c>
      <c r="L21" s="42" t="e">
        <f t="shared" si="11"/>
        <v>#N/A</v>
      </c>
      <c r="M21" s="47" t="str">
        <f t="shared" si="12"/>
        <v/>
      </c>
      <c r="N21" s="42" t="str">
        <f t="shared" si="3"/>
        <v/>
      </c>
      <c r="O21" s="43" t="str">
        <f t="shared" si="13"/>
        <v/>
      </c>
      <c r="P21" s="45" t="str">
        <f t="shared" si="4"/>
        <v/>
      </c>
      <c r="Q21" s="43" t="str">
        <f t="shared" si="14"/>
        <v/>
      </c>
      <c r="R21" s="45" t="str">
        <f t="shared" si="5"/>
        <v/>
      </c>
      <c r="S21" s="43" t="str">
        <f t="shared" si="15"/>
        <v/>
      </c>
      <c r="T21" s="45" t="str">
        <f t="shared" si="6"/>
        <v/>
      </c>
      <c r="U21" s="43" t="str">
        <f t="shared" si="16"/>
        <v/>
      </c>
      <c r="V21" s="45" t="str">
        <f t="shared" si="7"/>
        <v/>
      </c>
      <c r="W21" s="43" t="str">
        <f t="shared" si="17"/>
        <v/>
      </c>
      <c r="X21" s="42" t="str">
        <f t="shared" si="8"/>
        <v/>
      </c>
      <c r="Y21" s="48"/>
      <c r="Z21" s="53"/>
      <c r="AC21" s="37" t="e">
        <f>VLOOKUP($B21,食材マスタ!$A:$R,4,FALSE)</f>
        <v>#N/A</v>
      </c>
      <c r="AD21" s="37" t="e">
        <f>VLOOKUP($B21,食材マスタ!$A:$R,5,FALSE)</f>
        <v>#N/A</v>
      </c>
      <c r="AE21" s="37" t="e">
        <f>VLOOKUP($B21,食材マスタ!$A:$R,12,FALSE)</f>
        <v>#N/A</v>
      </c>
      <c r="AF21" s="37" t="e">
        <f>VLOOKUP($B21,食材マスタ!$A:$R,11,FALSE)</f>
        <v>#N/A</v>
      </c>
      <c r="AG21" s="37" t="e">
        <f>VLOOKUP($B21,食材マスタ!$A:$R,13,FALSE)</f>
        <v>#N/A</v>
      </c>
      <c r="AH21" s="37" t="e">
        <f>VLOOKUP($B21,食材マスタ!$A:$R,14,FALSE)</f>
        <v>#N/A</v>
      </c>
      <c r="AI21" s="37" t="e">
        <f>VLOOKUP($B21,食材マスタ!$A:$R,15,FALSE)</f>
        <v>#N/A</v>
      </c>
      <c r="AJ21" s="37" t="e">
        <f>VLOOKUP($B21,食材マスタ!$A:$R,16,FALSE)</f>
        <v>#N/A</v>
      </c>
      <c r="AK21" s="37" t="e">
        <f>VLOOKUP($B21,食材マスタ!$A:$R,17,FALSE)</f>
        <v>#N/A</v>
      </c>
      <c r="AL21" s="37" t="e">
        <f>VLOOKUP($B21,食材マスタ!$A:$R,18,FALSE)</f>
        <v>#N/A</v>
      </c>
    </row>
    <row r="22" spans="1:38" ht="14.25" customHeight="1" x14ac:dyDescent="0.3">
      <c r="A22" s="38"/>
      <c r="B22" s="39"/>
      <c r="C22" s="40"/>
      <c r="D22" s="41" t="str">
        <f t="shared" si="0"/>
        <v/>
      </c>
      <c r="E22" s="42" t="e">
        <f t="shared" si="19"/>
        <v>#N/A</v>
      </c>
      <c r="F22" s="43" t="str">
        <f t="shared" si="9"/>
        <v/>
      </c>
      <c r="G22" s="29" t="str">
        <f t="shared" si="1"/>
        <v/>
      </c>
      <c r="H22" s="44" t="str">
        <f t="shared" si="20"/>
        <v/>
      </c>
      <c r="I22" s="45" t="str">
        <f t="shared" si="2"/>
        <v/>
      </c>
      <c r="J22" s="46"/>
      <c r="K22" s="37" t="str">
        <f>IF(B22="","",L22)</f>
        <v/>
      </c>
      <c r="L22" s="42" t="e">
        <f t="shared" si="11"/>
        <v>#N/A</v>
      </c>
      <c r="M22" s="47" t="str">
        <f t="shared" si="12"/>
        <v/>
      </c>
      <c r="N22" s="42" t="str">
        <f t="shared" si="3"/>
        <v/>
      </c>
      <c r="O22" s="43" t="str">
        <f t="shared" si="13"/>
        <v/>
      </c>
      <c r="P22" s="45" t="str">
        <f t="shared" si="4"/>
        <v/>
      </c>
      <c r="Q22" s="43" t="str">
        <f t="shared" si="14"/>
        <v/>
      </c>
      <c r="R22" s="45" t="str">
        <f t="shared" si="5"/>
        <v/>
      </c>
      <c r="S22" s="43" t="str">
        <f t="shared" si="15"/>
        <v/>
      </c>
      <c r="T22" s="45" t="str">
        <f t="shared" si="6"/>
        <v/>
      </c>
      <c r="U22" s="43" t="str">
        <f t="shared" si="16"/>
        <v/>
      </c>
      <c r="V22" s="45" t="str">
        <f t="shared" si="7"/>
        <v/>
      </c>
      <c r="W22" s="43" t="str">
        <f t="shared" si="17"/>
        <v/>
      </c>
      <c r="X22" s="42" t="str">
        <f t="shared" si="8"/>
        <v/>
      </c>
      <c r="Y22" s="48"/>
      <c r="Z22" s="53"/>
      <c r="AC22" s="37" t="e">
        <f>VLOOKUP($B22,食材マスタ!$A:$R,4,FALSE)</f>
        <v>#N/A</v>
      </c>
      <c r="AD22" s="37" t="e">
        <f>VLOOKUP($B22,食材マスタ!$A:$R,5,FALSE)</f>
        <v>#N/A</v>
      </c>
      <c r="AE22" s="37" t="e">
        <f>VLOOKUP($B22,食材マスタ!$A:$R,12,FALSE)</f>
        <v>#N/A</v>
      </c>
      <c r="AF22" s="37" t="e">
        <f>VLOOKUP($B22,食材マスタ!$A:$R,11,FALSE)</f>
        <v>#N/A</v>
      </c>
      <c r="AG22" s="37" t="e">
        <f>VLOOKUP($B22,食材マスタ!$A:$R,13,FALSE)</f>
        <v>#N/A</v>
      </c>
      <c r="AH22" s="37" t="e">
        <f>VLOOKUP($B22,食材マスタ!$A:$R,14,FALSE)</f>
        <v>#N/A</v>
      </c>
      <c r="AI22" s="37" t="e">
        <f>VLOOKUP($B22,食材マスタ!$A:$R,15,FALSE)</f>
        <v>#N/A</v>
      </c>
      <c r="AJ22" s="37" t="e">
        <f>VLOOKUP($B22,食材マスタ!$A:$R,16,FALSE)</f>
        <v>#N/A</v>
      </c>
      <c r="AK22" s="37" t="e">
        <f>VLOOKUP($B22,食材マスタ!$A:$R,17,FALSE)</f>
        <v>#N/A</v>
      </c>
      <c r="AL22" s="37" t="e">
        <f>VLOOKUP($B22,食材マスタ!$A:$R,18,FALSE)</f>
        <v>#N/A</v>
      </c>
    </row>
    <row r="23" spans="1:38" ht="14.25" customHeight="1" x14ac:dyDescent="0.3">
      <c r="A23" s="50"/>
      <c r="B23" s="39"/>
      <c r="C23" s="40"/>
      <c r="D23" s="41" t="str">
        <f t="shared" si="0"/>
        <v/>
      </c>
      <c r="E23" s="42" t="e">
        <f t="shared" si="19"/>
        <v>#N/A</v>
      </c>
      <c r="F23" s="43" t="str">
        <f t="shared" si="9"/>
        <v/>
      </c>
      <c r="G23" s="29" t="str">
        <f t="shared" si="1"/>
        <v/>
      </c>
      <c r="H23" s="44" t="str">
        <f t="shared" si="20"/>
        <v/>
      </c>
      <c r="I23" s="45" t="str">
        <f t="shared" si="2"/>
        <v/>
      </c>
      <c r="J23" s="46"/>
      <c r="K23" s="37" t="str">
        <f t="shared" ref="K23:K26" si="21">IF(B23="","",L23)</f>
        <v/>
      </c>
      <c r="L23" s="42" t="e">
        <f t="shared" si="11"/>
        <v>#N/A</v>
      </c>
      <c r="M23" s="47" t="str">
        <f t="shared" si="12"/>
        <v/>
      </c>
      <c r="N23" s="42" t="str">
        <f t="shared" si="3"/>
        <v/>
      </c>
      <c r="O23" s="43" t="str">
        <f t="shared" si="13"/>
        <v/>
      </c>
      <c r="P23" s="45" t="str">
        <f t="shared" si="4"/>
        <v/>
      </c>
      <c r="Q23" s="43" t="str">
        <f t="shared" si="14"/>
        <v/>
      </c>
      <c r="R23" s="45" t="str">
        <f t="shared" si="5"/>
        <v/>
      </c>
      <c r="S23" s="43" t="str">
        <f t="shared" si="15"/>
        <v/>
      </c>
      <c r="T23" s="45" t="str">
        <f t="shared" si="6"/>
        <v/>
      </c>
      <c r="U23" s="43" t="str">
        <f t="shared" si="16"/>
        <v/>
      </c>
      <c r="V23" s="45" t="str">
        <f t="shared" si="7"/>
        <v/>
      </c>
      <c r="W23" s="43" t="str">
        <f t="shared" si="17"/>
        <v/>
      </c>
      <c r="X23" s="42" t="str">
        <f t="shared" si="8"/>
        <v/>
      </c>
      <c r="Y23" s="48"/>
      <c r="Z23" s="53"/>
      <c r="AC23" s="37" t="e">
        <f>VLOOKUP($B23,食材マスタ!$A:$R,4,FALSE)</f>
        <v>#N/A</v>
      </c>
      <c r="AD23" s="37" t="e">
        <f>VLOOKUP($B23,食材マスタ!$A:$R,5,FALSE)</f>
        <v>#N/A</v>
      </c>
      <c r="AE23" s="37" t="e">
        <f>VLOOKUP($B23,食材マスタ!$A:$R,12,FALSE)</f>
        <v>#N/A</v>
      </c>
      <c r="AF23" s="37" t="e">
        <f>VLOOKUP($B23,食材マスタ!$A:$R,11,FALSE)</f>
        <v>#N/A</v>
      </c>
      <c r="AG23" s="37" t="e">
        <f>VLOOKUP($B23,食材マスタ!$A:$R,13,FALSE)</f>
        <v>#N/A</v>
      </c>
      <c r="AH23" s="37" t="e">
        <f>VLOOKUP($B23,食材マスタ!$A:$R,14,FALSE)</f>
        <v>#N/A</v>
      </c>
      <c r="AI23" s="37" t="e">
        <f>VLOOKUP($B23,食材マスタ!$A:$R,15,FALSE)</f>
        <v>#N/A</v>
      </c>
      <c r="AJ23" s="37" t="e">
        <f>VLOOKUP($B23,食材マスタ!$A:$R,16,FALSE)</f>
        <v>#N/A</v>
      </c>
      <c r="AK23" s="37" t="e">
        <f>VLOOKUP($B23,食材マスタ!$A:$R,17,FALSE)</f>
        <v>#N/A</v>
      </c>
      <c r="AL23" s="37" t="e">
        <f>VLOOKUP($B23,食材マスタ!$A:$R,18,FALSE)</f>
        <v>#N/A</v>
      </c>
    </row>
    <row r="24" spans="1:38" ht="14.25" customHeight="1" x14ac:dyDescent="0.3">
      <c r="A24" s="50"/>
      <c r="B24" s="39"/>
      <c r="C24" s="40"/>
      <c r="D24" s="41" t="str">
        <f t="shared" si="0"/>
        <v/>
      </c>
      <c r="E24" s="42" t="e">
        <f>IF(AD24="","",AD24)</f>
        <v>#N/A</v>
      </c>
      <c r="F24" s="43" t="str">
        <f t="shared" si="9"/>
        <v/>
      </c>
      <c r="G24" s="29" t="str">
        <f t="shared" si="1"/>
        <v/>
      </c>
      <c r="H24" s="44" t="str">
        <f t="shared" si="20"/>
        <v/>
      </c>
      <c r="I24" s="45" t="str">
        <f t="shared" si="2"/>
        <v/>
      </c>
      <c r="J24" s="46"/>
      <c r="K24" s="37" t="str">
        <f t="shared" si="21"/>
        <v/>
      </c>
      <c r="L24" s="42" t="e">
        <f t="shared" si="11"/>
        <v>#N/A</v>
      </c>
      <c r="M24" s="47" t="str">
        <f t="shared" si="12"/>
        <v/>
      </c>
      <c r="N24" s="42" t="str">
        <f t="shared" si="3"/>
        <v/>
      </c>
      <c r="O24" s="43" t="str">
        <f t="shared" si="13"/>
        <v/>
      </c>
      <c r="P24" s="45" t="str">
        <f t="shared" si="4"/>
        <v/>
      </c>
      <c r="Q24" s="43" t="str">
        <f t="shared" si="14"/>
        <v/>
      </c>
      <c r="R24" s="45" t="str">
        <f t="shared" si="5"/>
        <v/>
      </c>
      <c r="S24" s="43" t="str">
        <f t="shared" si="15"/>
        <v/>
      </c>
      <c r="T24" s="45" t="str">
        <f t="shared" si="6"/>
        <v/>
      </c>
      <c r="U24" s="43" t="str">
        <f>V24</f>
        <v/>
      </c>
      <c r="V24" s="45" t="str">
        <f t="shared" si="7"/>
        <v/>
      </c>
      <c r="W24" s="43" t="str">
        <f t="shared" si="17"/>
        <v/>
      </c>
      <c r="X24" s="42" t="str">
        <f t="shared" si="8"/>
        <v/>
      </c>
      <c r="Y24" s="48"/>
      <c r="Z24" s="53"/>
      <c r="AC24" s="37" t="e">
        <f>VLOOKUP($B24,食材マスタ!$A:$R,4,FALSE)</f>
        <v>#N/A</v>
      </c>
      <c r="AD24" s="37" t="e">
        <f>VLOOKUP($B24,食材マスタ!$A:$R,5,FALSE)</f>
        <v>#N/A</v>
      </c>
      <c r="AE24" s="37" t="e">
        <f>VLOOKUP($B24,食材マスタ!$A:$R,12,FALSE)</f>
        <v>#N/A</v>
      </c>
      <c r="AF24" s="37" t="e">
        <f>VLOOKUP($B24,食材マスタ!$A:$R,11,FALSE)</f>
        <v>#N/A</v>
      </c>
      <c r="AG24" s="37" t="e">
        <f>VLOOKUP($B24,食材マスタ!$A:$R,13,FALSE)</f>
        <v>#N/A</v>
      </c>
      <c r="AH24" s="37" t="e">
        <f>VLOOKUP($B24,食材マスタ!$A:$R,14,FALSE)</f>
        <v>#N/A</v>
      </c>
      <c r="AI24" s="37" t="e">
        <f>VLOOKUP($B24,食材マスタ!$A:$R,15,FALSE)</f>
        <v>#N/A</v>
      </c>
      <c r="AJ24" s="37" t="e">
        <f>VLOOKUP($B24,食材マスタ!$A:$R,16,FALSE)</f>
        <v>#N/A</v>
      </c>
      <c r="AK24" s="37" t="e">
        <f>VLOOKUP($B24,食材マスタ!$A:$R,17,FALSE)</f>
        <v>#N/A</v>
      </c>
      <c r="AL24" s="37" t="e">
        <f>VLOOKUP($B24,食材マスタ!$A:$R,18,FALSE)</f>
        <v>#N/A</v>
      </c>
    </row>
    <row r="25" spans="1:38" ht="14.25" customHeight="1" x14ac:dyDescent="0.3">
      <c r="A25" s="38"/>
      <c r="B25" s="39"/>
      <c r="C25" s="40"/>
      <c r="D25" s="41" t="str">
        <f t="shared" si="0"/>
        <v/>
      </c>
      <c r="E25" s="42" t="e">
        <f>IF(AD25="","",AD25)</f>
        <v>#N/A</v>
      </c>
      <c r="F25" s="43" t="str">
        <f t="shared" si="9"/>
        <v/>
      </c>
      <c r="G25" s="29" t="str">
        <f t="shared" si="1"/>
        <v/>
      </c>
      <c r="H25" s="44" t="str">
        <f t="shared" si="20"/>
        <v/>
      </c>
      <c r="I25" s="45" t="str">
        <f t="shared" si="2"/>
        <v/>
      </c>
      <c r="J25" s="46"/>
      <c r="K25" s="37" t="str">
        <f t="shared" si="21"/>
        <v/>
      </c>
      <c r="L25" s="42" t="e">
        <f t="shared" si="11"/>
        <v>#N/A</v>
      </c>
      <c r="M25" s="47" t="str">
        <f t="shared" si="12"/>
        <v/>
      </c>
      <c r="N25" s="42" t="str">
        <f t="shared" si="3"/>
        <v/>
      </c>
      <c r="O25" s="43" t="str">
        <f>P25</f>
        <v/>
      </c>
      <c r="P25" s="45" t="str">
        <f t="shared" si="4"/>
        <v/>
      </c>
      <c r="Q25" s="43" t="str">
        <f t="shared" si="14"/>
        <v/>
      </c>
      <c r="R25" s="45" t="str">
        <f t="shared" si="5"/>
        <v/>
      </c>
      <c r="S25" s="43" t="str">
        <f t="shared" si="15"/>
        <v/>
      </c>
      <c r="T25" s="45" t="str">
        <f t="shared" si="6"/>
        <v/>
      </c>
      <c r="U25" s="43" t="str">
        <f t="shared" ref="U25:U26" si="22">V25</f>
        <v/>
      </c>
      <c r="V25" s="45" t="str">
        <f t="shared" si="7"/>
        <v/>
      </c>
      <c r="W25" s="43" t="str">
        <f t="shared" si="17"/>
        <v/>
      </c>
      <c r="X25" s="42" t="str">
        <f t="shared" si="8"/>
        <v/>
      </c>
      <c r="Y25" s="48"/>
      <c r="Z25" s="53"/>
      <c r="AC25" s="37" t="e">
        <f>VLOOKUP($B25,食材マスタ!$A:$R,4,FALSE)</f>
        <v>#N/A</v>
      </c>
      <c r="AD25" s="37" t="e">
        <f>VLOOKUP($B25,食材マスタ!$A:$R,5,FALSE)</f>
        <v>#N/A</v>
      </c>
      <c r="AE25" s="37" t="e">
        <f>VLOOKUP($B25,食材マスタ!$A:$R,12,FALSE)</f>
        <v>#N/A</v>
      </c>
      <c r="AF25" s="37" t="e">
        <f>VLOOKUP($B25,食材マスタ!$A:$R,11,FALSE)</f>
        <v>#N/A</v>
      </c>
      <c r="AG25" s="37" t="e">
        <f>VLOOKUP($B25,食材マスタ!$A:$R,13,FALSE)</f>
        <v>#N/A</v>
      </c>
      <c r="AH25" s="37" t="e">
        <f>VLOOKUP($B25,食材マスタ!$A:$R,14,FALSE)</f>
        <v>#N/A</v>
      </c>
      <c r="AI25" s="37" t="e">
        <f>VLOOKUP($B25,食材マスタ!$A:$R,15,FALSE)</f>
        <v>#N/A</v>
      </c>
      <c r="AJ25" s="37" t="e">
        <f>VLOOKUP($B25,食材マスタ!$A:$R,16,FALSE)</f>
        <v>#N/A</v>
      </c>
      <c r="AK25" s="37" t="e">
        <f>VLOOKUP($B25,食材マスタ!$A:$R,17,FALSE)</f>
        <v>#N/A</v>
      </c>
      <c r="AL25" s="37" t="e">
        <f>VLOOKUP($B25,食材マスタ!$A:$R,18,FALSE)</f>
        <v>#N/A</v>
      </c>
    </row>
    <row r="26" spans="1:38" ht="14.25" customHeight="1" x14ac:dyDescent="0.3">
      <c r="A26" s="38"/>
      <c r="B26" s="39"/>
      <c r="C26" s="40"/>
      <c r="D26" s="41" t="str">
        <f t="shared" si="0"/>
        <v/>
      </c>
      <c r="E26" s="42" t="e">
        <f>IF(AD26="","",AD26)</f>
        <v>#N/A</v>
      </c>
      <c r="F26" s="43" t="str">
        <f t="shared" si="9"/>
        <v/>
      </c>
      <c r="G26" s="29" t="str">
        <f t="shared" si="1"/>
        <v/>
      </c>
      <c r="H26" s="44" t="str">
        <f t="shared" si="20"/>
        <v/>
      </c>
      <c r="I26" s="45" t="str">
        <f t="shared" si="2"/>
        <v/>
      </c>
      <c r="J26" s="46"/>
      <c r="K26" s="37" t="str">
        <f t="shared" si="21"/>
        <v/>
      </c>
      <c r="L26" s="42" t="e">
        <f t="shared" si="11"/>
        <v>#N/A</v>
      </c>
      <c r="M26" s="47" t="str">
        <f t="shared" si="12"/>
        <v/>
      </c>
      <c r="N26" s="42" t="str">
        <f t="shared" si="3"/>
        <v/>
      </c>
      <c r="O26" s="43" t="str">
        <f t="shared" ref="O26" si="23">P26</f>
        <v/>
      </c>
      <c r="P26" s="45" t="str">
        <f t="shared" si="4"/>
        <v/>
      </c>
      <c r="Q26" s="43" t="str">
        <f t="shared" si="14"/>
        <v/>
      </c>
      <c r="R26" s="45" t="str">
        <f t="shared" si="5"/>
        <v/>
      </c>
      <c r="S26" s="43" t="str">
        <f t="shared" si="15"/>
        <v/>
      </c>
      <c r="T26" s="45" t="str">
        <f t="shared" si="6"/>
        <v/>
      </c>
      <c r="U26" s="43" t="str">
        <f t="shared" si="22"/>
        <v/>
      </c>
      <c r="V26" s="45" t="str">
        <f t="shared" si="7"/>
        <v/>
      </c>
      <c r="W26" s="43" t="str">
        <f t="shared" si="17"/>
        <v/>
      </c>
      <c r="X26" s="42" t="str">
        <f t="shared" si="8"/>
        <v/>
      </c>
      <c r="Y26" s="48"/>
      <c r="Z26" s="53"/>
      <c r="AC26" s="37" t="e">
        <f>VLOOKUP($B26,食材マスタ!$A:$R,4,FALSE)</f>
        <v>#N/A</v>
      </c>
      <c r="AD26" s="37" t="e">
        <f>VLOOKUP($B26,食材マスタ!$A:$R,5,FALSE)</f>
        <v>#N/A</v>
      </c>
      <c r="AE26" s="37" t="e">
        <f>VLOOKUP($B26,食材マスタ!$A:$R,12,FALSE)</f>
        <v>#N/A</v>
      </c>
      <c r="AF26" s="37" t="e">
        <f>VLOOKUP($B26,食材マスタ!$A:$R,11,FALSE)</f>
        <v>#N/A</v>
      </c>
      <c r="AG26" s="37" t="e">
        <f>VLOOKUP($B26,食材マスタ!$A:$R,13,FALSE)</f>
        <v>#N/A</v>
      </c>
      <c r="AH26" s="37" t="e">
        <f>VLOOKUP($B26,食材マスタ!$A:$R,14,FALSE)</f>
        <v>#N/A</v>
      </c>
      <c r="AI26" s="37" t="e">
        <f>VLOOKUP($B26,食材マスタ!$A:$R,15,FALSE)</f>
        <v>#N/A</v>
      </c>
      <c r="AJ26" s="37" t="e">
        <f>VLOOKUP($B26,食材マスタ!$A:$R,16,FALSE)</f>
        <v>#N/A</v>
      </c>
      <c r="AK26" s="37" t="e">
        <f>VLOOKUP($B26,食材マスタ!$A:$R,17,FALSE)</f>
        <v>#N/A</v>
      </c>
      <c r="AL26" s="37" t="e">
        <f>VLOOKUP($B26,食材マスタ!$A:$R,18,FALSE)</f>
        <v>#N/A</v>
      </c>
    </row>
    <row r="27" spans="1:38" ht="14.25" customHeight="1" x14ac:dyDescent="0.3">
      <c r="A27" s="38"/>
      <c r="B27" s="39"/>
      <c r="C27" s="40"/>
      <c r="D27" s="41" t="str">
        <f t="shared" ref="D27:D46" si="24">IF(B27="","",E27)</f>
        <v/>
      </c>
      <c r="E27" s="42" t="e">
        <f>IF(AD27="","",AD27)</f>
        <v>#N/A</v>
      </c>
      <c r="F27" s="43" t="str">
        <f t="shared" ref="F27:F46" si="25">G27</f>
        <v/>
      </c>
      <c r="G27" s="29" t="str">
        <f t="shared" ref="G27:G46" si="26">IF(B27="","",J27/((100-K27)/100))</f>
        <v/>
      </c>
      <c r="H27" s="44" t="str">
        <f t="shared" ref="H27:H32" si="27">I27</f>
        <v/>
      </c>
      <c r="I27" s="45" t="str">
        <f t="shared" ref="I27:I46" si="28">IF(B27="","",ROUND(G27*AF27,1))</f>
        <v/>
      </c>
      <c r="J27" s="46"/>
      <c r="K27" s="37" t="str">
        <f t="shared" ref="K27:K41" si="29">IF(B27="","",L27)</f>
        <v/>
      </c>
      <c r="L27" s="42" t="e">
        <f t="shared" ref="L27:L46" si="30">AE27</f>
        <v>#N/A</v>
      </c>
      <c r="M27" s="47" t="str">
        <f t="shared" ref="M27:M46" si="31">N27</f>
        <v/>
      </c>
      <c r="N27" s="42" t="str">
        <f t="shared" ref="N27:N46" si="32">IF(B27="","",ROUND((J27*AG27)/100,0))</f>
        <v/>
      </c>
      <c r="O27" s="43" t="str">
        <f t="shared" ref="O27:O44" si="33">P27</f>
        <v/>
      </c>
      <c r="P27" s="45" t="str">
        <f t="shared" ref="P27:P46" si="34">IF(B27="","",ROUND((J27*AH27)/100,1))</f>
        <v/>
      </c>
      <c r="Q27" s="43" t="str">
        <f t="shared" ref="Q27:Q46" si="35">R27</f>
        <v/>
      </c>
      <c r="R27" s="45" t="str">
        <f t="shared" ref="R27:R46" si="36">IF(B27="","",ROUND((J27*AI27)/100,1))</f>
        <v/>
      </c>
      <c r="S27" s="43" t="str">
        <f t="shared" ref="S27:S46" si="37">T27</f>
        <v/>
      </c>
      <c r="T27" s="45" t="str">
        <f t="shared" ref="T27:T46" si="38">IF(B27="","",ROUND((J27*AJ27)/100,1))</f>
        <v/>
      </c>
      <c r="U27" s="43" t="str">
        <f t="shared" ref="U27:U43" si="39">V27</f>
        <v/>
      </c>
      <c r="V27" s="45" t="str">
        <f t="shared" ref="V27:V46" si="40">IF(B27="","",ROUND((J27*AK27)/100,1))</f>
        <v/>
      </c>
      <c r="W27" s="43" t="str">
        <f t="shared" ref="W27:W46" si="41">X27</f>
        <v/>
      </c>
      <c r="X27" s="42" t="str">
        <f t="shared" ref="X27:X46" si="42">IF(B27="","",ROUND((J27*AL27)/100,1))</f>
        <v/>
      </c>
      <c r="Y27" s="48"/>
      <c r="Z27" s="49"/>
      <c r="AC27" s="37" t="e">
        <f>VLOOKUP($B27,食材マスタ!$A:$R,4,FALSE)</f>
        <v>#N/A</v>
      </c>
      <c r="AD27" s="37" t="e">
        <f>VLOOKUP($B27,食材マスタ!$A:$R,5,FALSE)</f>
        <v>#N/A</v>
      </c>
      <c r="AE27" s="37" t="e">
        <f>VLOOKUP($B27,食材マスタ!$A:$R,12,FALSE)</f>
        <v>#N/A</v>
      </c>
      <c r="AF27" s="37" t="e">
        <f>VLOOKUP($B27,食材マスタ!$A:$R,11,FALSE)</f>
        <v>#N/A</v>
      </c>
      <c r="AG27" s="37" t="e">
        <f>VLOOKUP($B27,食材マスタ!$A:$R,13,FALSE)</f>
        <v>#N/A</v>
      </c>
      <c r="AH27" s="37" t="e">
        <f>VLOOKUP($B27,食材マスタ!$A:$R,14,FALSE)</f>
        <v>#N/A</v>
      </c>
      <c r="AI27" s="37" t="e">
        <f>VLOOKUP($B27,食材マスタ!$A:$R,15,FALSE)</f>
        <v>#N/A</v>
      </c>
      <c r="AJ27" s="37" t="e">
        <f>VLOOKUP($B27,食材マスタ!$A:$R,16,FALSE)</f>
        <v>#N/A</v>
      </c>
      <c r="AK27" s="37" t="e">
        <f>VLOOKUP($B27,食材マスタ!$A:$R,17,FALSE)</f>
        <v>#N/A</v>
      </c>
      <c r="AL27" s="37" t="e">
        <f>VLOOKUP($B27,食材マスタ!$A:$R,18,FALSE)</f>
        <v>#N/A</v>
      </c>
    </row>
    <row r="28" spans="1:38" ht="14.25" customHeight="1" x14ac:dyDescent="0.3">
      <c r="A28" s="38"/>
      <c r="B28" s="39"/>
      <c r="C28" s="40"/>
      <c r="D28" s="41" t="str">
        <f t="shared" si="24"/>
        <v/>
      </c>
      <c r="E28" s="42" t="e">
        <f t="shared" ref="E28:E43" si="43">IF(AD28="","",AD28)</f>
        <v>#N/A</v>
      </c>
      <c r="F28" s="43" t="str">
        <f t="shared" si="25"/>
        <v/>
      </c>
      <c r="G28" s="29" t="str">
        <f t="shared" si="26"/>
        <v/>
      </c>
      <c r="H28" s="44" t="str">
        <f t="shared" si="27"/>
        <v/>
      </c>
      <c r="I28" s="45" t="str">
        <f t="shared" si="28"/>
        <v/>
      </c>
      <c r="J28" s="46"/>
      <c r="K28" s="37" t="str">
        <f t="shared" si="29"/>
        <v/>
      </c>
      <c r="L28" s="42" t="e">
        <f t="shared" si="30"/>
        <v>#N/A</v>
      </c>
      <c r="M28" s="47" t="str">
        <f t="shared" si="31"/>
        <v/>
      </c>
      <c r="N28" s="42" t="str">
        <f t="shared" si="32"/>
        <v/>
      </c>
      <c r="O28" s="43" t="str">
        <f t="shared" si="33"/>
        <v/>
      </c>
      <c r="P28" s="45" t="str">
        <f t="shared" si="34"/>
        <v/>
      </c>
      <c r="Q28" s="43" t="str">
        <f t="shared" si="35"/>
        <v/>
      </c>
      <c r="R28" s="45" t="str">
        <f t="shared" si="36"/>
        <v/>
      </c>
      <c r="S28" s="43" t="str">
        <f t="shared" si="37"/>
        <v/>
      </c>
      <c r="T28" s="45" t="str">
        <f t="shared" si="38"/>
        <v/>
      </c>
      <c r="U28" s="43" t="str">
        <f t="shared" si="39"/>
        <v/>
      </c>
      <c r="V28" s="45" t="str">
        <f t="shared" si="40"/>
        <v/>
      </c>
      <c r="W28" s="43" t="str">
        <f t="shared" si="41"/>
        <v/>
      </c>
      <c r="X28" s="42" t="str">
        <f t="shared" si="42"/>
        <v/>
      </c>
      <c r="Y28" s="48"/>
      <c r="Z28" s="49"/>
      <c r="AC28" s="37" t="e">
        <f>VLOOKUP($B28,食材マスタ!$A:$R,4,FALSE)</f>
        <v>#N/A</v>
      </c>
      <c r="AD28" s="37" t="e">
        <f>VLOOKUP($B28,食材マスタ!$A:$R,5,FALSE)</f>
        <v>#N/A</v>
      </c>
      <c r="AE28" s="37" t="e">
        <f>VLOOKUP($B28,食材マスタ!$A:$R,12,FALSE)</f>
        <v>#N/A</v>
      </c>
      <c r="AF28" s="37" t="e">
        <f>VLOOKUP($B28,食材マスタ!$A:$R,11,FALSE)</f>
        <v>#N/A</v>
      </c>
      <c r="AG28" s="37" t="e">
        <f>VLOOKUP($B28,食材マスタ!$A:$R,13,FALSE)</f>
        <v>#N/A</v>
      </c>
      <c r="AH28" s="37" t="e">
        <f>VLOOKUP($B28,食材マスタ!$A:$R,14,FALSE)</f>
        <v>#N/A</v>
      </c>
      <c r="AI28" s="37" t="e">
        <f>VLOOKUP($B28,食材マスタ!$A:$R,15,FALSE)</f>
        <v>#N/A</v>
      </c>
      <c r="AJ28" s="37" t="e">
        <f>VLOOKUP($B28,食材マスタ!$A:$R,16,FALSE)</f>
        <v>#N/A</v>
      </c>
      <c r="AK28" s="37" t="e">
        <f>VLOOKUP($B28,食材マスタ!$A:$R,17,FALSE)</f>
        <v>#N/A</v>
      </c>
      <c r="AL28" s="37" t="e">
        <f>VLOOKUP($B28,食材マスタ!$A:$R,18,FALSE)</f>
        <v>#N/A</v>
      </c>
    </row>
    <row r="29" spans="1:38" ht="14.25" customHeight="1" x14ac:dyDescent="0.3">
      <c r="A29" s="38"/>
      <c r="B29" s="39"/>
      <c r="C29" s="40"/>
      <c r="D29" s="41" t="str">
        <f t="shared" si="24"/>
        <v/>
      </c>
      <c r="E29" s="42" t="e">
        <f t="shared" si="43"/>
        <v>#N/A</v>
      </c>
      <c r="F29" s="43" t="str">
        <f t="shared" si="25"/>
        <v/>
      </c>
      <c r="G29" s="29" t="str">
        <f t="shared" si="26"/>
        <v/>
      </c>
      <c r="H29" s="44" t="str">
        <f t="shared" si="27"/>
        <v/>
      </c>
      <c r="I29" s="45" t="str">
        <f t="shared" si="28"/>
        <v/>
      </c>
      <c r="J29" s="46"/>
      <c r="K29" s="37" t="str">
        <f t="shared" si="29"/>
        <v/>
      </c>
      <c r="L29" s="42" t="e">
        <f t="shared" si="30"/>
        <v>#N/A</v>
      </c>
      <c r="M29" s="47" t="str">
        <f t="shared" si="31"/>
        <v/>
      </c>
      <c r="N29" s="42" t="str">
        <f t="shared" si="32"/>
        <v/>
      </c>
      <c r="O29" s="43" t="str">
        <f t="shared" si="33"/>
        <v/>
      </c>
      <c r="P29" s="45" t="str">
        <f t="shared" si="34"/>
        <v/>
      </c>
      <c r="Q29" s="43" t="str">
        <f t="shared" si="35"/>
        <v/>
      </c>
      <c r="R29" s="45" t="str">
        <f t="shared" si="36"/>
        <v/>
      </c>
      <c r="S29" s="43" t="str">
        <f t="shared" si="37"/>
        <v/>
      </c>
      <c r="T29" s="45" t="str">
        <f t="shared" si="38"/>
        <v/>
      </c>
      <c r="U29" s="43" t="str">
        <f t="shared" si="39"/>
        <v/>
      </c>
      <c r="V29" s="45" t="str">
        <f t="shared" si="40"/>
        <v/>
      </c>
      <c r="W29" s="43" t="str">
        <f t="shared" si="41"/>
        <v/>
      </c>
      <c r="X29" s="42" t="str">
        <f t="shared" si="42"/>
        <v/>
      </c>
      <c r="Y29" s="48"/>
      <c r="Z29" s="49"/>
      <c r="AC29" s="37" t="e">
        <f>VLOOKUP($B29,食材マスタ!$A:$R,4,FALSE)</f>
        <v>#N/A</v>
      </c>
      <c r="AD29" s="37" t="e">
        <f>VLOOKUP($B29,食材マスタ!$A:$R,5,FALSE)</f>
        <v>#N/A</v>
      </c>
      <c r="AE29" s="37" t="e">
        <f>VLOOKUP($B29,食材マスタ!$A:$R,12,FALSE)</f>
        <v>#N/A</v>
      </c>
      <c r="AF29" s="37" t="e">
        <f>VLOOKUP($B29,食材マスタ!$A:$R,11,FALSE)</f>
        <v>#N/A</v>
      </c>
      <c r="AG29" s="37" t="e">
        <f>VLOOKUP($B29,食材マスタ!$A:$R,13,FALSE)</f>
        <v>#N/A</v>
      </c>
      <c r="AH29" s="37" t="e">
        <f>VLOOKUP($B29,食材マスタ!$A:$R,14,FALSE)</f>
        <v>#N/A</v>
      </c>
      <c r="AI29" s="37" t="e">
        <f>VLOOKUP($B29,食材マスタ!$A:$R,15,FALSE)</f>
        <v>#N/A</v>
      </c>
      <c r="AJ29" s="37" t="e">
        <f>VLOOKUP($B29,食材マスタ!$A:$R,16,FALSE)</f>
        <v>#N/A</v>
      </c>
      <c r="AK29" s="37" t="e">
        <f>VLOOKUP($B29,食材マスタ!$A:$R,17,FALSE)</f>
        <v>#N/A</v>
      </c>
      <c r="AL29" s="37" t="e">
        <f>VLOOKUP($B29,食材マスタ!$A:$R,18,FALSE)</f>
        <v>#N/A</v>
      </c>
    </row>
    <row r="30" spans="1:38" ht="14.25" customHeight="1" x14ac:dyDescent="0.3">
      <c r="A30" s="38"/>
      <c r="B30" s="39"/>
      <c r="C30" s="40"/>
      <c r="D30" s="41" t="str">
        <f t="shared" si="24"/>
        <v/>
      </c>
      <c r="E30" s="42" t="e">
        <f t="shared" si="43"/>
        <v>#N/A</v>
      </c>
      <c r="F30" s="43" t="str">
        <f t="shared" si="25"/>
        <v/>
      </c>
      <c r="G30" s="29" t="str">
        <f t="shared" si="26"/>
        <v/>
      </c>
      <c r="H30" s="44" t="str">
        <f t="shared" si="27"/>
        <v/>
      </c>
      <c r="I30" s="45" t="str">
        <f t="shared" si="28"/>
        <v/>
      </c>
      <c r="J30" s="46"/>
      <c r="K30" s="37" t="str">
        <f t="shared" si="29"/>
        <v/>
      </c>
      <c r="L30" s="42" t="e">
        <f t="shared" si="30"/>
        <v>#N/A</v>
      </c>
      <c r="M30" s="47" t="str">
        <f t="shared" si="31"/>
        <v/>
      </c>
      <c r="N30" s="42" t="str">
        <f t="shared" si="32"/>
        <v/>
      </c>
      <c r="O30" s="43" t="str">
        <f t="shared" si="33"/>
        <v/>
      </c>
      <c r="P30" s="45" t="str">
        <f t="shared" si="34"/>
        <v/>
      </c>
      <c r="Q30" s="43" t="str">
        <f t="shared" si="35"/>
        <v/>
      </c>
      <c r="R30" s="45" t="str">
        <f t="shared" si="36"/>
        <v/>
      </c>
      <c r="S30" s="43" t="str">
        <f t="shared" si="37"/>
        <v/>
      </c>
      <c r="T30" s="45" t="str">
        <f t="shared" si="38"/>
        <v/>
      </c>
      <c r="U30" s="43" t="str">
        <f t="shared" si="39"/>
        <v/>
      </c>
      <c r="V30" s="45" t="str">
        <f t="shared" si="40"/>
        <v/>
      </c>
      <c r="W30" s="43" t="str">
        <f t="shared" si="41"/>
        <v/>
      </c>
      <c r="X30" s="42" t="str">
        <f t="shared" si="42"/>
        <v/>
      </c>
      <c r="Y30" s="48"/>
      <c r="Z30" s="49"/>
      <c r="AC30" s="37" t="e">
        <f>VLOOKUP($B30,食材マスタ!$A:$R,4,FALSE)</f>
        <v>#N/A</v>
      </c>
      <c r="AD30" s="37" t="e">
        <f>VLOOKUP($B30,食材マスタ!$A:$R,5,FALSE)</f>
        <v>#N/A</v>
      </c>
      <c r="AE30" s="37" t="e">
        <f>VLOOKUP($B30,食材マスタ!$A:$R,12,FALSE)</f>
        <v>#N/A</v>
      </c>
      <c r="AF30" s="37" t="e">
        <f>VLOOKUP($B30,食材マスタ!$A:$R,11,FALSE)</f>
        <v>#N/A</v>
      </c>
      <c r="AG30" s="37" t="e">
        <f>VLOOKUP($B30,食材マスタ!$A:$R,13,FALSE)</f>
        <v>#N/A</v>
      </c>
      <c r="AH30" s="37" t="e">
        <f>VLOOKUP($B30,食材マスタ!$A:$R,14,FALSE)</f>
        <v>#N/A</v>
      </c>
      <c r="AI30" s="37" t="e">
        <f>VLOOKUP($B30,食材マスタ!$A:$R,15,FALSE)</f>
        <v>#N/A</v>
      </c>
      <c r="AJ30" s="37" t="e">
        <f>VLOOKUP($B30,食材マスタ!$A:$R,16,FALSE)</f>
        <v>#N/A</v>
      </c>
      <c r="AK30" s="37" t="e">
        <f>VLOOKUP($B30,食材マスタ!$A:$R,17,FALSE)</f>
        <v>#N/A</v>
      </c>
      <c r="AL30" s="37" t="e">
        <f>VLOOKUP($B30,食材マスタ!$A:$R,18,FALSE)</f>
        <v>#N/A</v>
      </c>
    </row>
    <row r="31" spans="1:38" ht="14.25" customHeight="1" x14ac:dyDescent="0.3">
      <c r="A31" s="50"/>
      <c r="B31" s="39"/>
      <c r="C31" s="40"/>
      <c r="D31" s="41" t="str">
        <f t="shared" si="24"/>
        <v/>
      </c>
      <c r="E31" s="42" t="e">
        <f t="shared" si="43"/>
        <v>#N/A</v>
      </c>
      <c r="F31" s="43" t="str">
        <f t="shared" si="25"/>
        <v/>
      </c>
      <c r="G31" s="29" t="str">
        <f t="shared" si="26"/>
        <v/>
      </c>
      <c r="H31" s="44" t="str">
        <f t="shared" si="27"/>
        <v/>
      </c>
      <c r="I31" s="45" t="str">
        <f t="shared" si="28"/>
        <v/>
      </c>
      <c r="J31" s="46"/>
      <c r="K31" s="37" t="str">
        <f t="shared" si="29"/>
        <v/>
      </c>
      <c r="L31" s="42" t="e">
        <f t="shared" si="30"/>
        <v>#N/A</v>
      </c>
      <c r="M31" s="47" t="str">
        <f t="shared" si="31"/>
        <v/>
      </c>
      <c r="N31" s="42" t="str">
        <f t="shared" si="32"/>
        <v/>
      </c>
      <c r="O31" s="43" t="str">
        <f t="shared" si="33"/>
        <v/>
      </c>
      <c r="P31" s="45" t="str">
        <f t="shared" si="34"/>
        <v/>
      </c>
      <c r="Q31" s="43" t="str">
        <f t="shared" si="35"/>
        <v/>
      </c>
      <c r="R31" s="45" t="str">
        <f t="shared" si="36"/>
        <v/>
      </c>
      <c r="S31" s="43" t="str">
        <f t="shared" si="37"/>
        <v/>
      </c>
      <c r="T31" s="45" t="str">
        <f t="shared" si="38"/>
        <v/>
      </c>
      <c r="U31" s="43" t="str">
        <f t="shared" si="39"/>
        <v/>
      </c>
      <c r="V31" s="45" t="str">
        <f t="shared" si="40"/>
        <v/>
      </c>
      <c r="W31" s="43" t="str">
        <f t="shared" si="41"/>
        <v/>
      </c>
      <c r="X31" s="42" t="str">
        <f t="shared" si="42"/>
        <v/>
      </c>
      <c r="Y31" s="48"/>
      <c r="Z31" s="49"/>
      <c r="AC31" s="37" t="e">
        <f>VLOOKUP($B31,食材マスタ!$A:$R,4,FALSE)</f>
        <v>#N/A</v>
      </c>
      <c r="AD31" s="37" t="e">
        <f>VLOOKUP($B31,食材マスタ!$A:$R,5,FALSE)</f>
        <v>#N/A</v>
      </c>
      <c r="AE31" s="37" t="e">
        <f>VLOOKUP($B31,食材マスタ!$A:$R,12,FALSE)</f>
        <v>#N/A</v>
      </c>
      <c r="AF31" s="37" t="e">
        <f>VLOOKUP($B31,食材マスタ!$A:$R,11,FALSE)</f>
        <v>#N/A</v>
      </c>
      <c r="AG31" s="37" t="e">
        <f>VLOOKUP($B31,食材マスタ!$A:$R,13,FALSE)</f>
        <v>#N/A</v>
      </c>
      <c r="AH31" s="37" t="e">
        <f>VLOOKUP($B31,食材マスタ!$A:$R,14,FALSE)</f>
        <v>#N/A</v>
      </c>
      <c r="AI31" s="37" t="e">
        <f>VLOOKUP($B31,食材マスタ!$A:$R,15,FALSE)</f>
        <v>#N/A</v>
      </c>
      <c r="AJ31" s="37" t="e">
        <f>VLOOKUP($B31,食材マスタ!$A:$R,16,FALSE)</f>
        <v>#N/A</v>
      </c>
      <c r="AK31" s="37" t="e">
        <f>VLOOKUP($B31,食材マスタ!$A:$R,17,FALSE)</f>
        <v>#N/A</v>
      </c>
      <c r="AL31" s="37" t="e">
        <f>VLOOKUP($B31,食材マスタ!$A:$R,18,FALSE)</f>
        <v>#N/A</v>
      </c>
    </row>
    <row r="32" spans="1:38" ht="14.25" customHeight="1" x14ac:dyDescent="0.3">
      <c r="A32" s="38"/>
      <c r="B32" s="39"/>
      <c r="C32" s="40"/>
      <c r="D32" s="41" t="str">
        <f t="shared" si="24"/>
        <v/>
      </c>
      <c r="E32" s="42" t="e">
        <f t="shared" si="43"/>
        <v>#N/A</v>
      </c>
      <c r="F32" s="43" t="str">
        <f t="shared" si="25"/>
        <v/>
      </c>
      <c r="G32" s="29" t="str">
        <f t="shared" si="26"/>
        <v/>
      </c>
      <c r="H32" s="44" t="str">
        <f t="shared" si="27"/>
        <v/>
      </c>
      <c r="I32" s="45" t="str">
        <f t="shared" si="28"/>
        <v/>
      </c>
      <c r="J32" s="46"/>
      <c r="K32" s="37" t="str">
        <f t="shared" si="29"/>
        <v/>
      </c>
      <c r="L32" s="42" t="e">
        <f t="shared" si="30"/>
        <v>#N/A</v>
      </c>
      <c r="M32" s="47" t="str">
        <f t="shared" si="31"/>
        <v/>
      </c>
      <c r="N32" s="42" t="str">
        <f t="shared" si="32"/>
        <v/>
      </c>
      <c r="O32" s="43" t="str">
        <f t="shared" si="33"/>
        <v/>
      </c>
      <c r="P32" s="45" t="str">
        <f t="shared" si="34"/>
        <v/>
      </c>
      <c r="Q32" s="43" t="str">
        <f t="shared" si="35"/>
        <v/>
      </c>
      <c r="R32" s="45" t="str">
        <f t="shared" si="36"/>
        <v/>
      </c>
      <c r="S32" s="43" t="str">
        <f t="shared" si="37"/>
        <v/>
      </c>
      <c r="T32" s="45" t="str">
        <f t="shared" si="38"/>
        <v/>
      </c>
      <c r="U32" s="43" t="str">
        <f t="shared" si="39"/>
        <v/>
      </c>
      <c r="V32" s="45" t="str">
        <f t="shared" si="40"/>
        <v/>
      </c>
      <c r="W32" s="43" t="str">
        <f t="shared" si="41"/>
        <v/>
      </c>
      <c r="X32" s="42" t="str">
        <f t="shared" si="42"/>
        <v/>
      </c>
      <c r="Y32" s="48"/>
      <c r="Z32" s="49"/>
      <c r="AC32" s="37" t="e">
        <f>VLOOKUP($B32,食材マスタ!$A:$R,4,FALSE)</f>
        <v>#N/A</v>
      </c>
      <c r="AD32" s="37" t="e">
        <f>VLOOKUP($B32,食材マスタ!$A:$R,5,FALSE)</f>
        <v>#N/A</v>
      </c>
      <c r="AE32" s="37" t="e">
        <f>VLOOKUP($B32,食材マスタ!$A:$R,12,FALSE)</f>
        <v>#N/A</v>
      </c>
      <c r="AF32" s="37" t="e">
        <f>VLOOKUP($B32,食材マスタ!$A:$R,11,FALSE)</f>
        <v>#N/A</v>
      </c>
      <c r="AG32" s="37" t="e">
        <f>VLOOKUP($B32,食材マスタ!$A:$R,13,FALSE)</f>
        <v>#N/A</v>
      </c>
      <c r="AH32" s="37" t="e">
        <f>VLOOKUP($B32,食材マスタ!$A:$R,14,FALSE)</f>
        <v>#N/A</v>
      </c>
      <c r="AI32" s="37" t="e">
        <f>VLOOKUP($B32,食材マスタ!$A:$R,15,FALSE)</f>
        <v>#N/A</v>
      </c>
      <c r="AJ32" s="37" t="e">
        <f>VLOOKUP($B32,食材マスタ!$A:$R,16,FALSE)</f>
        <v>#N/A</v>
      </c>
      <c r="AK32" s="37" t="e">
        <f>VLOOKUP($B32,食材マスタ!$A:$R,17,FALSE)</f>
        <v>#N/A</v>
      </c>
      <c r="AL32" s="37" t="e">
        <f>VLOOKUP($B32,食材マスタ!$A:$R,18,FALSE)</f>
        <v>#N/A</v>
      </c>
    </row>
    <row r="33" spans="1:38" ht="14.25" customHeight="1" x14ac:dyDescent="0.3">
      <c r="A33" s="38"/>
      <c r="B33" s="39"/>
      <c r="C33" s="40"/>
      <c r="D33" s="41" t="str">
        <f t="shared" si="24"/>
        <v/>
      </c>
      <c r="E33" s="42" t="e">
        <f t="shared" si="43"/>
        <v>#N/A</v>
      </c>
      <c r="F33" s="43" t="str">
        <f t="shared" si="25"/>
        <v/>
      </c>
      <c r="G33" s="29" t="str">
        <f t="shared" si="26"/>
        <v/>
      </c>
      <c r="H33" s="44" t="str">
        <f>I33</f>
        <v/>
      </c>
      <c r="I33" s="45" t="str">
        <f t="shared" si="28"/>
        <v/>
      </c>
      <c r="J33" s="46"/>
      <c r="K33" s="37" t="str">
        <f t="shared" si="29"/>
        <v/>
      </c>
      <c r="L33" s="42" t="e">
        <f t="shared" si="30"/>
        <v>#N/A</v>
      </c>
      <c r="M33" s="47" t="str">
        <f t="shared" si="31"/>
        <v/>
      </c>
      <c r="N33" s="42" t="str">
        <f t="shared" si="32"/>
        <v/>
      </c>
      <c r="O33" s="43" t="str">
        <f t="shared" si="33"/>
        <v/>
      </c>
      <c r="P33" s="45" t="str">
        <f t="shared" si="34"/>
        <v/>
      </c>
      <c r="Q33" s="43" t="str">
        <f t="shared" si="35"/>
        <v/>
      </c>
      <c r="R33" s="45" t="str">
        <f t="shared" si="36"/>
        <v/>
      </c>
      <c r="S33" s="43" t="str">
        <f t="shared" si="37"/>
        <v/>
      </c>
      <c r="T33" s="45" t="str">
        <f t="shared" si="38"/>
        <v/>
      </c>
      <c r="U33" s="43" t="str">
        <f t="shared" si="39"/>
        <v/>
      </c>
      <c r="V33" s="45" t="str">
        <f t="shared" si="40"/>
        <v/>
      </c>
      <c r="W33" s="43" t="str">
        <f t="shared" si="41"/>
        <v/>
      </c>
      <c r="X33" s="42" t="str">
        <f t="shared" si="42"/>
        <v/>
      </c>
      <c r="Y33" s="48"/>
      <c r="Z33" s="49"/>
      <c r="AC33" s="37" t="e">
        <f>VLOOKUP($B33,食材マスタ!$A:$R,4,FALSE)</f>
        <v>#N/A</v>
      </c>
      <c r="AD33" s="37" t="e">
        <f>VLOOKUP($B33,食材マスタ!$A:$R,5,FALSE)</f>
        <v>#N/A</v>
      </c>
      <c r="AE33" s="37" t="e">
        <f>VLOOKUP($B33,食材マスタ!$A:$R,12,FALSE)</f>
        <v>#N/A</v>
      </c>
      <c r="AF33" s="37" t="e">
        <f>VLOOKUP($B33,食材マスタ!$A:$R,11,FALSE)</f>
        <v>#N/A</v>
      </c>
      <c r="AG33" s="37" t="e">
        <f>VLOOKUP($B33,食材マスタ!$A:$R,13,FALSE)</f>
        <v>#N/A</v>
      </c>
      <c r="AH33" s="37" t="e">
        <f>VLOOKUP($B33,食材マスタ!$A:$R,14,FALSE)</f>
        <v>#N/A</v>
      </c>
      <c r="AI33" s="37" t="e">
        <f>VLOOKUP($B33,食材マスタ!$A:$R,15,FALSE)</f>
        <v>#N/A</v>
      </c>
      <c r="AJ33" s="37" t="e">
        <f>VLOOKUP($B33,食材マスタ!$A:$R,16,FALSE)</f>
        <v>#N/A</v>
      </c>
      <c r="AK33" s="37" t="e">
        <f>VLOOKUP($B33,食材マスタ!$A:$R,17,FALSE)</f>
        <v>#N/A</v>
      </c>
      <c r="AL33" s="37" t="e">
        <f>VLOOKUP($B33,食材マスタ!$A:$R,18,FALSE)</f>
        <v>#N/A</v>
      </c>
    </row>
    <row r="34" spans="1:38" ht="14.25" customHeight="1" x14ac:dyDescent="0.3">
      <c r="A34" s="38"/>
      <c r="B34" s="39"/>
      <c r="C34" s="40"/>
      <c r="D34" s="41" t="str">
        <f t="shared" si="24"/>
        <v/>
      </c>
      <c r="E34" s="42" t="e">
        <f t="shared" si="43"/>
        <v>#N/A</v>
      </c>
      <c r="F34" s="43" t="str">
        <f t="shared" si="25"/>
        <v/>
      </c>
      <c r="G34" s="29" t="str">
        <f t="shared" si="26"/>
        <v/>
      </c>
      <c r="H34" s="44" t="str">
        <f t="shared" ref="H34:H46" si="44">I34</f>
        <v/>
      </c>
      <c r="I34" s="45" t="str">
        <f t="shared" si="28"/>
        <v/>
      </c>
      <c r="J34" s="46"/>
      <c r="K34" s="37" t="str">
        <f t="shared" si="29"/>
        <v/>
      </c>
      <c r="L34" s="42" t="e">
        <f t="shared" si="30"/>
        <v>#N/A</v>
      </c>
      <c r="M34" s="47" t="str">
        <f t="shared" si="31"/>
        <v/>
      </c>
      <c r="N34" s="42" t="str">
        <f t="shared" si="32"/>
        <v/>
      </c>
      <c r="O34" s="43" t="str">
        <f t="shared" si="33"/>
        <v/>
      </c>
      <c r="P34" s="45" t="str">
        <f t="shared" si="34"/>
        <v/>
      </c>
      <c r="Q34" s="43" t="str">
        <f t="shared" si="35"/>
        <v/>
      </c>
      <c r="R34" s="45" t="str">
        <f t="shared" si="36"/>
        <v/>
      </c>
      <c r="S34" s="43" t="str">
        <f t="shared" si="37"/>
        <v/>
      </c>
      <c r="T34" s="45" t="str">
        <f t="shared" si="38"/>
        <v/>
      </c>
      <c r="U34" s="43" t="str">
        <f t="shared" si="39"/>
        <v/>
      </c>
      <c r="V34" s="45" t="str">
        <f t="shared" si="40"/>
        <v/>
      </c>
      <c r="W34" s="43" t="str">
        <f t="shared" si="41"/>
        <v/>
      </c>
      <c r="X34" s="42" t="str">
        <f t="shared" si="42"/>
        <v/>
      </c>
      <c r="Y34" s="48"/>
      <c r="Z34" s="49"/>
      <c r="AC34" s="37" t="e">
        <f>VLOOKUP($B34,食材マスタ!$A:$R,4,FALSE)</f>
        <v>#N/A</v>
      </c>
      <c r="AD34" s="37" t="e">
        <f>VLOOKUP($B34,食材マスタ!$A:$R,5,FALSE)</f>
        <v>#N/A</v>
      </c>
      <c r="AE34" s="37" t="e">
        <f>VLOOKUP($B34,食材マスタ!$A:$R,12,FALSE)</f>
        <v>#N/A</v>
      </c>
      <c r="AF34" s="37" t="e">
        <f>VLOOKUP($B34,食材マスタ!$A:$R,11,FALSE)</f>
        <v>#N/A</v>
      </c>
      <c r="AG34" s="37" t="e">
        <f>VLOOKUP($B34,食材マスタ!$A:$R,13,FALSE)</f>
        <v>#N/A</v>
      </c>
      <c r="AH34" s="37" t="e">
        <f>VLOOKUP($B34,食材マスタ!$A:$R,14,FALSE)</f>
        <v>#N/A</v>
      </c>
      <c r="AI34" s="37" t="e">
        <f>VLOOKUP($B34,食材マスタ!$A:$R,15,FALSE)</f>
        <v>#N/A</v>
      </c>
      <c r="AJ34" s="37" t="e">
        <f>VLOOKUP($B34,食材マスタ!$A:$R,16,FALSE)</f>
        <v>#N/A</v>
      </c>
      <c r="AK34" s="37" t="e">
        <f>VLOOKUP($B34,食材マスタ!$A:$R,17,FALSE)</f>
        <v>#N/A</v>
      </c>
      <c r="AL34" s="37" t="e">
        <f>VLOOKUP($B34,食材マスタ!$A:$R,18,FALSE)</f>
        <v>#N/A</v>
      </c>
    </row>
    <row r="35" spans="1:38" ht="14.25" customHeight="1" x14ac:dyDescent="0.3">
      <c r="A35" s="38"/>
      <c r="B35" s="39"/>
      <c r="C35" s="40"/>
      <c r="D35" s="41" t="str">
        <f t="shared" si="24"/>
        <v/>
      </c>
      <c r="E35" s="42" t="e">
        <f t="shared" si="43"/>
        <v>#N/A</v>
      </c>
      <c r="F35" s="43" t="str">
        <f t="shared" si="25"/>
        <v/>
      </c>
      <c r="G35" s="29" t="str">
        <f t="shared" si="26"/>
        <v/>
      </c>
      <c r="H35" s="44" t="str">
        <f t="shared" si="44"/>
        <v/>
      </c>
      <c r="I35" s="45" t="str">
        <f t="shared" si="28"/>
        <v/>
      </c>
      <c r="J35" s="46"/>
      <c r="K35" s="37" t="str">
        <f t="shared" si="29"/>
        <v/>
      </c>
      <c r="L35" s="42" t="e">
        <f t="shared" si="30"/>
        <v>#N/A</v>
      </c>
      <c r="M35" s="47" t="str">
        <f t="shared" si="31"/>
        <v/>
      </c>
      <c r="N35" s="42" t="str">
        <f t="shared" si="32"/>
        <v/>
      </c>
      <c r="O35" s="43" t="str">
        <f t="shared" si="33"/>
        <v/>
      </c>
      <c r="P35" s="45" t="str">
        <f t="shared" si="34"/>
        <v/>
      </c>
      <c r="Q35" s="43" t="str">
        <f t="shared" si="35"/>
        <v/>
      </c>
      <c r="R35" s="45" t="str">
        <f t="shared" si="36"/>
        <v/>
      </c>
      <c r="S35" s="43" t="str">
        <f t="shared" si="37"/>
        <v/>
      </c>
      <c r="T35" s="45" t="str">
        <f t="shared" si="38"/>
        <v/>
      </c>
      <c r="U35" s="43" t="str">
        <f t="shared" si="39"/>
        <v/>
      </c>
      <c r="V35" s="45" t="str">
        <f t="shared" si="40"/>
        <v/>
      </c>
      <c r="W35" s="43" t="str">
        <f t="shared" si="41"/>
        <v/>
      </c>
      <c r="X35" s="42" t="str">
        <f t="shared" si="42"/>
        <v/>
      </c>
      <c r="Y35" s="48"/>
      <c r="Z35" s="49"/>
      <c r="AC35" s="37" t="e">
        <f>VLOOKUP($B35,食材マスタ!$A:$R,4,FALSE)</f>
        <v>#N/A</v>
      </c>
      <c r="AD35" s="37" t="e">
        <f>VLOOKUP($B35,食材マスタ!$A:$R,5,FALSE)</f>
        <v>#N/A</v>
      </c>
      <c r="AE35" s="37" t="e">
        <f>VLOOKUP($B35,食材マスタ!$A:$R,12,FALSE)</f>
        <v>#N/A</v>
      </c>
      <c r="AF35" s="37" t="e">
        <f>VLOOKUP($B35,食材マスタ!$A:$R,11,FALSE)</f>
        <v>#N/A</v>
      </c>
      <c r="AG35" s="37" t="e">
        <f>VLOOKUP($B35,食材マスタ!$A:$R,13,FALSE)</f>
        <v>#N/A</v>
      </c>
      <c r="AH35" s="37" t="e">
        <f>VLOOKUP($B35,食材マスタ!$A:$R,14,FALSE)</f>
        <v>#N/A</v>
      </c>
      <c r="AI35" s="37" t="e">
        <f>VLOOKUP($B35,食材マスタ!$A:$R,15,FALSE)</f>
        <v>#N/A</v>
      </c>
      <c r="AJ35" s="37" t="e">
        <f>VLOOKUP($B35,食材マスタ!$A:$R,16,FALSE)</f>
        <v>#N/A</v>
      </c>
      <c r="AK35" s="37" t="e">
        <f>VLOOKUP($B35,食材マスタ!$A:$R,17,FALSE)</f>
        <v>#N/A</v>
      </c>
      <c r="AL35" s="37" t="e">
        <f>VLOOKUP($B35,食材マスタ!$A:$R,18,FALSE)</f>
        <v>#N/A</v>
      </c>
    </row>
    <row r="36" spans="1:38" ht="14.25" customHeight="1" x14ac:dyDescent="0.3">
      <c r="A36" s="38"/>
      <c r="B36" s="39"/>
      <c r="C36" s="40"/>
      <c r="D36" s="41" t="str">
        <f t="shared" si="24"/>
        <v/>
      </c>
      <c r="E36" s="42" t="e">
        <f t="shared" si="43"/>
        <v>#N/A</v>
      </c>
      <c r="F36" s="43" t="str">
        <f t="shared" si="25"/>
        <v/>
      </c>
      <c r="G36" s="29" t="str">
        <f t="shared" si="26"/>
        <v/>
      </c>
      <c r="H36" s="44" t="str">
        <f t="shared" si="44"/>
        <v/>
      </c>
      <c r="I36" s="45" t="str">
        <f t="shared" si="28"/>
        <v/>
      </c>
      <c r="J36" s="46"/>
      <c r="K36" s="37" t="str">
        <f t="shared" si="29"/>
        <v/>
      </c>
      <c r="L36" s="42" t="e">
        <f t="shared" si="30"/>
        <v>#N/A</v>
      </c>
      <c r="M36" s="47" t="str">
        <f t="shared" si="31"/>
        <v/>
      </c>
      <c r="N36" s="42" t="str">
        <f t="shared" si="32"/>
        <v/>
      </c>
      <c r="O36" s="43" t="str">
        <f t="shared" si="33"/>
        <v/>
      </c>
      <c r="P36" s="45" t="str">
        <f t="shared" si="34"/>
        <v/>
      </c>
      <c r="Q36" s="43" t="str">
        <f t="shared" si="35"/>
        <v/>
      </c>
      <c r="R36" s="45" t="str">
        <f t="shared" si="36"/>
        <v/>
      </c>
      <c r="S36" s="43" t="str">
        <f t="shared" si="37"/>
        <v/>
      </c>
      <c r="T36" s="45" t="str">
        <f t="shared" si="38"/>
        <v/>
      </c>
      <c r="U36" s="43" t="str">
        <f t="shared" si="39"/>
        <v/>
      </c>
      <c r="V36" s="45" t="str">
        <f t="shared" si="40"/>
        <v/>
      </c>
      <c r="W36" s="43" t="str">
        <f t="shared" si="41"/>
        <v/>
      </c>
      <c r="X36" s="42" t="str">
        <f t="shared" si="42"/>
        <v/>
      </c>
      <c r="Y36" s="48"/>
      <c r="Z36" s="49"/>
      <c r="AC36" s="37" t="e">
        <f>VLOOKUP($B36,食材マスタ!$A:$R,4,FALSE)</f>
        <v>#N/A</v>
      </c>
      <c r="AD36" s="37" t="e">
        <f>VLOOKUP($B36,食材マスタ!$A:$R,5,FALSE)</f>
        <v>#N/A</v>
      </c>
      <c r="AE36" s="37" t="e">
        <f>VLOOKUP($B36,食材マスタ!$A:$R,12,FALSE)</f>
        <v>#N/A</v>
      </c>
      <c r="AF36" s="37" t="e">
        <f>VLOOKUP($B36,食材マスタ!$A:$R,11,FALSE)</f>
        <v>#N/A</v>
      </c>
      <c r="AG36" s="37" t="e">
        <f>VLOOKUP($B36,食材マスタ!$A:$R,13,FALSE)</f>
        <v>#N/A</v>
      </c>
      <c r="AH36" s="37" t="e">
        <f>VLOOKUP($B36,食材マスタ!$A:$R,14,FALSE)</f>
        <v>#N/A</v>
      </c>
      <c r="AI36" s="37" t="e">
        <f>VLOOKUP($B36,食材マスタ!$A:$R,15,FALSE)</f>
        <v>#N/A</v>
      </c>
      <c r="AJ36" s="37" t="e">
        <f>VLOOKUP($B36,食材マスタ!$A:$R,16,FALSE)</f>
        <v>#N/A</v>
      </c>
      <c r="AK36" s="37" t="e">
        <f>VLOOKUP($B36,食材マスタ!$A:$R,17,FALSE)</f>
        <v>#N/A</v>
      </c>
      <c r="AL36" s="37" t="e">
        <f>VLOOKUP($B36,食材マスタ!$A:$R,18,FALSE)</f>
        <v>#N/A</v>
      </c>
    </row>
    <row r="37" spans="1:38" ht="14.25" customHeight="1" x14ac:dyDescent="0.3">
      <c r="A37" s="38"/>
      <c r="B37" s="39"/>
      <c r="C37" s="40"/>
      <c r="D37" s="41" t="str">
        <f t="shared" si="24"/>
        <v/>
      </c>
      <c r="E37" s="42" t="e">
        <f t="shared" si="43"/>
        <v>#N/A</v>
      </c>
      <c r="F37" s="43" t="str">
        <f t="shared" si="25"/>
        <v/>
      </c>
      <c r="G37" s="29" t="str">
        <f t="shared" si="26"/>
        <v/>
      </c>
      <c r="H37" s="44" t="str">
        <f t="shared" si="44"/>
        <v/>
      </c>
      <c r="I37" s="45" t="str">
        <f t="shared" si="28"/>
        <v/>
      </c>
      <c r="J37" s="46"/>
      <c r="K37" s="37" t="str">
        <f t="shared" si="29"/>
        <v/>
      </c>
      <c r="L37" s="42" t="e">
        <f t="shared" si="30"/>
        <v>#N/A</v>
      </c>
      <c r="M37" s="47" t="str">
        <f t="shared" si="31"/>
        <v/>
      </c>
      <c r="N37" s="42" t="str">
        <f t="shared" si="32"/>
        <v/>
      </c>
      <c r="O37" s="43" t="str">
        <f t="shared" si="33"/>
        <v/>
      </c>
      <c r="P37" s="45" t="str">
        <f t="shared" si="34"/>
        <v/>
      </c>
      <c r="Q37" s="43" t="str">
        <f t="shared" si="35"/>
        <v/>
      </c>
      <c r="R37" s="45" t="str">
        <f t="shared" si="36"/>
        <v/>
      </c>
      <c r="S37" s="43" t="str">
        <f t="shared" si="37"/>
        <v/>
      </c>
      <c r="T37" s="45" t="str">
        <f t="shared" si="38"/>
        <v/>
      </c>
      <c r="U37" s="43" t="str">
        <f t="shared" si="39"/>
        <v/>
      </c>
      <c r="V37" s="45" t="str">
        <f t="shared" si="40"/>
        <v/>
      </c>
      <c r="W37" s="43" t="str">
        <f t="shared" si="41"/>
        <v/>
      </c>
      <c r="X37" s="42" t="str">
        <f t="shared" si="42"/>
        <v/>
      </c>
      <c r="Y37" s="48"/>
      <c r="Z37" s="51"/>
      <c r="AC37" s="37" t="e">
        <f>VLOOKUP($B37,食材マスタ!$A:$R,4,FALSE)</f>
        <v>#N/A</v>
      </c>
      <c r="AD37" s="37" t="e">
        <f>VLOOKUP($B37,食材マスタ!$A:$R,5,FALSE)</f>
        <v>#N/A</v>
      </c>
      <c r="AE37" s="37" t="e">
        <f>VLOOKUP($B37,食材マスタ!$A:$R,12,FALSE)</f>
        <v>#N/A</v>
      </c>
      <c r="AF37" s="37" t="e">
        <f>VLOOKUP($B37,食材マスタ!$A:$R,11,FALSE)</f>
        <v>#N/A</v>
      </c>
      <c r="AG37" s="37" t="e">
        <f>VLOOKUP($B37,食材マスタ!$A:$R,13,FALSE)</f>
        <v>#N/A</v>
      </c>
      <c r="AH37" s="37" t="e">
        <f>VLOOKUP($B37,食材マスタ!$A:$R,14,FALSE)</f>
        <v>#N/A</v>
      </c>
      <c r="AI37" s="37" t="e">
        <f>VLOOKUP($B37,食材マスタ!$A:$R,15,FALSE)</f>
        <v>#N/A</v>
      </c>
      <c r="AJ37" s="37" t="e">
        <f>VLOOKUP($B37,食材マスタ!$A:$R,16,FALSE)</f>
        <v>#N/A</v>
      </c>
      <c r="AK37" s="37" t="e">
        <f>VLOOKUP($B37,食材マスタ!$A:$R,17,FALSE)</f>
        <v>#N/A</v>
      </c>
      <c r="AL37" s="37" t="e">
        <f>VLOOKUP($B37,食材マスタ!$A:$R,18,FALSE)</f>
        <v>#N/A</v>
      </c>
    </row>
    <row r="38" spans="1:38" ht="14.25" customHeight="1" x14ac:dyDescent="0.3">
      <c r="A38" s="38"/>
      <c r="B38" s="39"/>
      <c r="C38" s="40"/>
      <c r="D38" s="41" t="str">
        <f t="shared" si="24"/>
        <v/>
      </c>
      <c r="E38" s="42" t="e">
        <f t="shared" si="43"/>
        <v>#N/A</v>
      </c>
      <c r="F38" s="43" t="str">
        <f t="shared" si="25"/>
        <v/>
      </c>
      <c r="G38" s="29" t="str">
        <f t="shared" si="26"/>
        <v/>
      </c>
      <c r="H38" s="44" t="str">
        <f t="shared" si="44"/>
        <v/>
      </c>
      <c r="I38" s="45" t="str">
        <f t="shared" si="28"/>
        <v/>
      </c>
      <c r="J38" s="46"/>
      <c r="K38" s="37" t="str">
        <f t="shared" si="29"/>
        <v/>
      </c>
      <c r="L38" s="42" t="e">
        <f t="shared" si="30"/>
        <v>#N/A</v>
      </c>
      <c r="M38" s="47" t="str">
        <f t="shared" si="31"/>
        <v/>
      </c>
      <c r="N38" s="42" t="str">
        <f t="shared" si="32"/>
        <v/>
      </c>
      <c r="O38" s="43" t="str">
        <f t="shared" si="33"/>
        <v/>
      </c>
      <c r="P38" s="45" t="str">
        <f t="shared" si="34"/>
        <v/>
      </c>
      <c r="Q38" s="43" t="str">
        <f t="shared" si="35"/>
        <v/>
      </c>
      <c r="R38" s="45" t="str">
        <f t="shared" si="36"/>
        <v/>
      </c>
      <c r="S38" s="43" t="str">
        <f t="shared" si="37"/>
        <v/>
      </c>
      <c r="T38" s="45" t="str">
        <f t="shared" si="38"/>
        <v/>
      </c>
      <c r="U38" s="43" t="str">
        <f t="shared" si="39"/>
        <v/>
      </c>
      <c r="V38" s="45" t="str">
        <f t="shared" si="40"/>
        <v/>
      </c>
      <c r="W38" s="43" t="str">
        <f t="shared" si="41"/>
        <v/>
      </c>
      <c r="X38" s="42" t="str">
        <f t="shared" si="42"/>
        <v/>
      </c>
      <c r="Y38" s="48"/>
      <c r="Z38" s="51"/>
      <c r="AC38" s="37" t="e">
        <f>VLOOKUP($B38,食材マスタ!$A:$R,4,FALSE)</f>
        <v>#N/A</v>
      </c>
      <c r="AD38" s="37" t="e">
        <f>VLOOKUP($B38,食材マスタ!$A:$R,5,FALSE)</f>
        <v>#N/A</v>
      </c>
      <c r="AE38" s="37" t="e">
        <f>VLOOKUP($B38,食材マスタ!$A:$R,12,FALSE)</f>
        <v>#N/A</v>
      </c>
      <c r="AF38" s="37" t="e">
        <f>VLOOKUP($B38,食材マスタ!$A:$R,11,FALSE)</f>
        <v>#N/A</v>
      </c>
      <c r="AG38" s="37" t="e">
        <f>VLOOKUP($B38,食材マスタ!$A:$R,13,FALSE)</f>
        <v>#N/A</v>
      </c>
      <c r="AH38" s="37" t="e">
        <f>VLOOKUP($B38,食材マスタ!$A:$R,14,FALSE)</f>
        <v>#N/A</v>
      </c>
      <c r="AI38" s="37" t="e">
        <f>VLOOKUP($B38,食材マスタ!$A:$R,15,FALSE)</f>
        <v>#N/A</v>
      </c>
      <c r="AJ38" s="37" t="e">
        <f>VLOOKUP($B38,食材マスタ!$A:$R,16,FALSE)</f>
        <v>#N/A</v>
      </c>
      <c r="AK38" s="37" t="e">
        <f>VLOOKUP($B38,食材マスタ!$A:$R,17,FALSE)</f>
        <v>#N/A</v>
      </c>
      <c r="AL38" s="37" t="e">
        <f>VLOOKUP($B38,食材マスタ!$A:$R,18,FALSE)</f>
        <v>#N/A</v>
      </c>
    </row>
    <row r="39" spans="1:38" ht="14.25" customHeight="1" x14ac:dyDescent="0.3">
      <c r="A39" s="38"/>
      <c r="B39" s="39"/>
      <c r="C39" s="40"/>
      <c r="D39" s="41" t="str">
        <f t="shared" si="24"/>
        <v/>
      </c>
      <c r="E39" s="42" t="e">
        <f t="shared" si="43"/>
        <v>#N/A</v>
      </c>
      <c r="F39" s="43" t="str">
        <f t="shared" si="25"/>
        <v/>
      </c>
      <c r="G39" s="29" t="str">
        <f t="shared" si="26"/>
        <v/>
      </c>
      <c r="H39" s="44" t="str">
        <f t="shared" si="44"/>
        <v/>
      </c>
      <c r="I39" s="45" t="str">
        <f t="shared" si="28"/>
        <v/>
      </c>
      <c r="J39" s="46"/>
      <c r="K39" s="37" t="str">
        <f t="shared" si="29"/>
        <v/>
      </c>
      <c r="L39" s="42" t="e">
        <f t="shared" si="30"/>
        <v>#N/A</v>
      </c>
      <c r="M39" s="47" t="str">
        <f t="shared" si="31"/>
        <v/>
      </c>
      <c r="N39" s="42" t="str">
        <f t="shared" si="32"/>
        <v/>
      </c>
      <c r="O39" s="43" t="str">
        <f t="shared" si="33"/>
        <v/>
      </c>
      <c r="P39" s="45" t="str">
        <f t="shared" si="34"/>
        <v/>
      </c>
      <c r="Q39" s="43" t="str">
        <f t="shared" si="35"/>
        <v/>
      </c>
      <c r="R39" s="45" t="str">
        <f t="shared" si="36"/>
        <v/>
      </c>
      <c r="S39" s="43" t="str">
        <f t="shared" si="37"/>
        <v/>
      </c>
      <c r="T39" s="45" t="str">
        <f t="shared" si="38"/>
        <v/>
      </c>
      <c r="U39" s="43" t="str">
        <f t="shared" si="39"/>
        <v/>
      </c>
      <c r="V39" s="45" t="str">
        <f t="shared" si="40"/>
        <v/>
      </c>
      <c r="W39" s="43" t="str">
        <f t="shared" si="41"/>
        <v/>
      </c>
      <c r="X39" s="42" t="str">
        <f t="shared" si="42"/>
        <v/>
      </c>
      <c r="Y39" s="48"/>
      <c r="Z39" s="51"/>
      <c r="AC39" s="37" t="e">
        <f>VLOOKUP($B39,食材マスタ!$A:$R,4,FALSE)</f>
        <v>#N/A</v>
      </c>
      <c r="AD39" s="37" t="e">
        <f>VLOOKUP($B39,食材マスタ!$A:$R,5,FALSE)</f>
        <v>#N/A</v>
      </c>
      <c r="AE39" s="37" t="e">
        <f>VLOOKUP($B39,食材マスタ!$A:$R,12,FALSE)</f>
        <v>#N/A</v>
      </c>
      <c r="AF39" s="37" t="e">
        <f>VLOOKUP($B39,食材マスタ!$A:$R,11,FALSE)</f>
        <v>#N/A</v>
      </c>
      <c r="AG39" s="37" t="e">
        <f>VLOOKUP($B39,食材マスタ!$A:$R,13,FALSE)</f>
        <v>#N/A</v>
      </c>
      <c r="AH39" s="37" t="e">
        <f>VLOOKUP($B39,食材マスタ!$A:$R,14,FALSE)</f>
        <v>#N/A</v>
      </c>
      <c r="AI39" s="37" t="e">
        <f>VLOOKUP($B39,食材マスタ!$A:$R,15,FALSE)</f>
        <v>#N/A</v>
      </c>
      <c r="AJ39" s="37" t="e">
        <f>VLOOKUP($B39,食材マスタ!$A:$R,16,FALSE)</f>
        <v>#N/A</v>
      </c>
      <c r="AK39" s="37" t="e">
        <f>VLOOKUP($B39,食材マスタ!$A:$R,17,FALSE)</f>
        <v>#N/A</v>
      </c>
      <c r="AL39" s="37" t="e">
        <f>VLOOKUP($B39,食材マスタ!$A:$R,18,FALSE)</f>
        <v>#N/A</v>
      </c>
    </row>
    <row r="40" spans="1:38" ht="14.25" customHeight="1" x14ac:dyDescent="0.3">
      <c r="A40" s="38"/>
      <c r="B40" s="39"/>
      <c r="C40" s="40"/>
      <c r="D40" s="41" t="str">
        <f t="shared" si="24"/>
        <v/>
      </c>
      <c r="E40" s="42" t="e">
        <f t="shared" si="43"/>
        <v>#N/A</v>
      </c>
      <c r="F40" s="43" t="str">
        <f t="shared" si="25"/>
        <v/>
      </c>
      <c r="G40" s="29" t="str">
        <f t="shared" si="26"/>
        <v/>
      </c>
      <c r="H40" s="44" t="str">
        <f t="shared" si="44"/>
        <v/>
      </c>
      <c r="I40" s="45" t="str">
        <f t="shared" si="28"/>
        <v/>
      </c>
      <c r="J40" s="46"/>
      <c r="K40" s="37" t="str">
        <f t="shared" si="29"/>
        <v/>
      </c>
      <c r="L40" s="42" t="e">
        <f t="shared" si="30"/>
        <v>#N/A</v>
      </c>
      <c r="M40" s="47" t="str">
        <f t="shared" si="31"/>
        <v/>
      </c>
      <c r="N40" s="42" t="str">
        <f t="shared" si="32"/>
        <v/>
      </c>
      <c r="O40" s="43" t="str">
        <f t="shared" si="33"/>
        <v/>
      </c>
      <c r="P40" s="45" t="str">
        <f t="shared" si="34"/>
        <v/>
      </c>
      <c r="Q40" s="43" t="str">
        <f t="shared" si="35"/>
        <v/>
      </c>
      <c r="R40" s="45" t="str">
        <f t="shared" si="36"/>
        <v/>
      </c>
      <c r="S40" s="43" t="str">
        <f t="shared" si="37"/>
        <v/>
      </c>
      <c r="T40" s="45" t="str">
        <f t="shared" si="38"/>
        <v/>
      </c>
      <c r="U40" s="43" t="str">
        <f t="shared" si="39"/>
        <v/>
      </c>
      <c r="V40" s="45" t="str">
        <f t="shared" si="40"/>
        <v/>
      </c>
      <c r="W40" s="43" t="str">
        <f t="shared" si="41"/>
        <v/>
      </c>
      <c r="X40" s="42" t="str">
        <f t="shared" si="42"/>
        <v/>
      </c>
      <c r="Y40" s="48"/>
      <c r="Z40" s="52"/>
      <c r="AC40" s="37" t="e">
        <f>VLOOKUP($B40,食材マスタ!$A:$R,4,FALSE)</f>
        <v>#N/A</v>
      </c>
      <c r="AD40" s="37" t="e">
        <f>VLOOKUP($B40,食材マスタ!$A:$R,5,FALSE)</f>
        <v>#N/A</v>
      </c>
      <c r="AE40" s="37" t="e">
        <f>VLOOKUP($B40,食材マスタ!$A:$R,12,FALSE)</f>
        <v>#N/A</v>
      </c>
      <c r="AF40" s="37" t="e">
        <f>VLOOKUP($B40,食材マスタ!$A:$R,11,FALSE)</f>
        <v>#N/A</v>
      </c>
      <c r="AG40" s="37" t="e">
        <f>VLOOKUP($B40,食材マスタ!$A:$R,13,FALSE)</f>
        <v>#N/A</v>
      </c>
      <c r="AH40" s="37" t="e">
        <f>VLOOKUP($B40,食材マスタ!$A:$R,14,FALSE)</f>
        <v>#N/A</v>
      </c>
      <c r="AI40" s="37" t="e">
        <f>VLOOKUP($B40,食材マスタ!$A:$R,15,FALSE)</f>
        <v>#N/A</v>
      </c>
      <c r="AJ40" s="37" t="e">
        <f>VLOOKUP($B40,食材マスタ!$A:$R,16,FALSE)</f>
        <v>#N/A</v>
      </c>
      <c r="AK40" s="37" t="e">
        <f>VLOOKUP($B40,食材マスタ!$A:$R,17,FALSE)</f>
        <v>#N/A</v>
      </c>
      <c r="AL40" s="37" t="e">
        <f>VLOOKUP($B40,食材マスタ!$A:$R,18,FALSE)</f>
        <v>#N/A</v>
      </c>
    </row>
    <row r="41" spans="1:38" ht="14.25" customHeight="1" x14ac:dyDescent="0.3">
      <c r="A41" s="38"/>
      <c r="B41" s="39"/>
      <c r="C41" s="40"/>
      <c r="D41" s="41" t="str">
        <f t="shared" si="24"/>
        <v/>
      </c>
      <c r="E41" s="42" t="e">
        <f t="shared" si="43"/>
        <v>#N/A</v>
      </c>
      <c r="F41" s="43" t="str">
        <f t="shared" si="25"/>
        <v/>
      </c>
      <c r="G41" s="29" t="str">
        <f t="shared" si="26"/>
        <v/>
      </c>
      <c r="H41" s="44" t="str">
        <f t="shared" si="44"/>
        <v/>
      </c>
      <c r="I41" s="45" t="str">
        <f t="shared" si="28"/>
        <v/>
      </c>
      <c r="J41" s="46"/>
      <c r="K41" s="37" t="str">
        <f t="shared" si="29"/>
        <v/>
      </c>
      <c r="L41" s="42" t="e">
        <f t="shared" si="30"/>
        <v>#N/A</v>
      </c>
      <c r="M41" s="47" t="str">
        <f t="shared" si="31"/>
        <v/>
      </c>
      <c r="N41" s="42" t="str">
        <f t="shared" si="32"/>
        <v/>
      </c>
      <c r="O41" s="43" t="str">
        <f t="shared" si="33"/>
        <v/>
      </c>
      <c r="P41" s="45" t="str">
        <f t="shared" si="34"/>
        <v/>
      </c>
      <c r="Q41" s="43" t="str">
        <f t="shared" si="35"/>
        <v/>
      </c>
      <c r="R41" s="45" t="str">
        <f t="shared" si="36"/>
        <v/>
      </c>
      <c r="S41" s="43" t="str">
        <f t="shared" si="37"/>
        <v/>
      </c>
      <c r="T41" s="45" t="str">
        <f t="shared" si="38"/>
        <v/>
      </c>
      <c r="U41" s="43" t="str">
        <f t="shared" si="39"/>
        <v/>
      </c>
      <c r="V41" s="45" t="str">
        <f t="shared" si="40"/>
        <v/>
      </c>
      <c r="W41" s="43" t="str">
        <f t="shared" si="41"/>
        <v/>
      </c>
      <c r="X41" s="42" t="str">
        <f t="shared" si="42"/>
        <v/>
      </c>
      <c r="Y41" s="48"/>
      <c r="Z41" s="53"/>
      <c r="AC41" s="37" t="e">
        <f>VLOOKUP($B41,食材マスタ!$A:$R,4,FALSE)</f>
        <v>#N/A</v>
      </c>
      <c r="AD41" s="37" t="e">
        <f>VLOOKUP($B41,食材マスタ!$A:$R,5,FALSE)</f>
        <v>#N/A</v>
      </c>
      <c r="AE41" s="37" t="e">
        <f>VLOOKUP($B41,食材マスタ!$A:$R,12,FALSE)</f>
        <v>#N/A</v>
      </c>
      <c r="AF41" s="37" t="e">
        <f>VLOOKUP($B41,食材マスタ!$A:$R,11,FALSE)</f>
        <v>#N/A</v>
      </c>
      <c r="AG41" s="37" t="e">
        <f>VLOOKUP($B41,食材マスタ!$A:$R,13,FALSE)</f>
        <v>#N/A</v>
      </c>
      <c r="AH41" s="37" t="e">
        <f>VLOOKUP($B41,食材マスタ!$A:$R,14,FALSE)</f>
        <v>#N/A</v>
      </c>
      <c r="AI41" s="37" t="e">
        <f>VLOOKUP($B41,食材マスタ!$A:$R,15,FALSE)</f>
        <v>#N/A</v>
      </c>
      <c r="AJ41" s="37" t="e">
        <f>VLOOKUP($B41,食材マスタ!$A:$R,16,FALSE)</f>
        <v>#N/A</v>
      </c>
      <c r="AK41" s="37" t="e">
        <f>VLOOKUP($B41,食材マスタ!$A:$R,17,FALSE)</f>
        <v>#N/A</v>
      </c>
      <c r="AL41" s="37" t="e">
        <f>VLOOKUP($B41,食材マスタ!$A:$R,18,FALSE)</f>
        <v>#N/A</v>
      </c>
    </row>
    <row r="42" spans="1:38" ht="14.25" customHeight="1" x14ac:dyDescent="0.3">
      <c r="A42" s="38"/>
      <c r="B42" s="58"/>
      <c r="C42" s="40"/>
      <c r="D42" s="59" t="str">
        <f t="shared" si="24"/>
        <v/>
      </c>
      <c r="E42" s="60" t="e">
        <f t="shared" si="43"/>
        <v>#N/A</v>
      </c>
      <c r="F42" s="61" t="str">
        <f t="shared" si="25"/>
        <v/>
      </c>
      <c r="G42" s="62" t="str">
        <f t="shared" si="26"/>
        <v/>
      </c>
      <c r="H42" s="63" t="str">
        <f t="shared" si="44"/>
        <v/>
      </c>
      <c r="I42" s="64" t="str">
        <f t="shared" si="28"/>
        <v/>
      </c>
      <c r="J42" s="46"/>
      <c r="K42" s="65" t="str">
        <f>IF(B42="","",L42)</f>
        <v/>
      </c>
      <c r="L42" s="60" t="e">
        <f t="shared" si="30"/>
        <v>#N/A</v>
      </c>
      <c r="M42" s="66" t="str">
        <f t="shared" si="31"/>
        <v/>
      </c>
      <c r="N42" s="60" t="str">
        <f t="shared" si="32"/>
        <v/>
      </c>
      <c r="O42" s="61" t="str">
        <f t="shared" si="33"/>
        <v/>
      </c>
      <c r="P42" s="64" t="str">
        <f t="shared" si="34"/>
        <v/>
      </c>
      <c r="Q42" s="61" t="str">
        <f t="shared" si="35"/>
        <v/>
      </c>
      <c r="R42" s="64" t="str">
        <f t="shared" si="36"/>
        <v/>
      </c>
      <c r="S42" s="61" t="str">
        <f t="shared" si="37"/>
        <v/>
      </c>
      <c r="T42" s="64" t="str">
        <f t="shared" si="38"/>
        <v/>
      </c>
      <c r="U42" s="61" t="str">
        <f t="shared" si="39"/>
        <v/>
      </c>
      <c r="V42" s="64" t="str">
        <f t="shared" si="40"/>
        <v/>
      </c>
      <c r="W42" s="61" t="str">
        <f t="shared" si="41"/>
        <v/>
      </c>
      <c r="X42" s="60" t="str">
        <f t="shared" si="42"/>
        <v/>
      </c>
      <c r="Y42" s="48"/>
      <c r="Z42" s="53"/>
      <c r="AC42" s="37" t="e">
        <f>VLOOKUP($B42,食材マスタ!$A:$R,4,FALSE)</f>
        <v>#N/A</v>
      </c>
      <c r="AD42" s="37" t="e">
        <f>VLOOKUP($B42,食材マスタ!$A:$R,5,FALSE)</f>
        <v>#N/A</v>
      </c>
      <c r="AE42" s="37" t="e">
        <f>VLOOKUP($B42,食材マスタ!$A:$R,12,FALSE)</f>
        <v>#N/A</v>
      </c>
      <c r="AF42" s="37" t="e">
        <f>VLOOKUP($B42,食材マスタ!$A:$R,11,FALSE)</f>
        <v>#N/A</v>
      </c>
      <c r="AG42" s="37" t="e">
        <f>VLOOKUP($B42,食材マスタ!$A:$R,13,FALSE)</f>
        <v>#N/A</v>
      </c>
      <c r="AH42" s="37" t="e">
        <f>VLOOKUP($B42,食材マスタ!$A:$R,14,FALSE)</f>
        <v>#N/A</v>
      </c>
      <c r="AI42" s="37" t="e">
        <f>VLOOKUP($B42,食材マスタ!$A:$R,15,FALSE)</f>
        <v>#N/A</v>
      </c>
      <c r="AJ42" s="37" t="e">
        <f>VLOOKUP($B42,食材マスタ!$A:$R,16,FALSE)</f>
        <v>#N/A</v>
      </c>
      <c r="AK42" s="37" t="e">
        <f>VLOOKUP($B42,食材マスタ!$A:$R,17,FALSE)</f>
        <v>#N/A</v>
      </c>
      <c r="AL42" s="37" t="e">
        <f>VLOOKUP($B42,食材マスタ!$A:$R,18,FALSE)</f>
        <v>#N/A</v>
      </c>
    </row>
    <row r="43" spans="1:38" ht="14.25" customHeight="1" x14ac:dyDescent="0.3">
      <c r="A43" s="247"/>
      <c r="B43" s="39"/>
      <c r="C43" s="68"/>
      <c r="D43" s="41" t="str">
        <f t="shared" si="24"/>
        <v/>
      </c>
      <c r="E43" s="42" t="e">
        <f t="shared" si="43"/>
        <v>#N/A</v>
      </c>
      <c r="F43" s="43" t="str">
        <f t="shared" si="25"/>
        <v/>
      </c>
      <c r="G43" s="29" t="str">
        <f t="shared" si="26"/>
        <v/>
      </c>
      <c r="H43" s="44" t="str">
        <f t="shared" si="44"/>
        <v/>
      </c>
      <c r="I43" s="45" t="str">
        <f t="shared" si="28"/>
        <v/>
      </c>
      <c r="J43" s="229"/>
      <c r="K43" s="37" t="str">
        <f t="shared" ref="K43:K46" si="45">IF(B43="","",L43)</f>
        <v/>
      </c>
      <c r="L43" s="42" t="e">
        <f t="shared" si="30"/>
        <v>#N/A</v>
      </c>
      <c r="M43" s="47" t="str">
        <f t="shared" si="31"/>
        <v/>
      </c>
      <c r="N43" s="42" t="str">
        <f t="shared" si="32"/>
        <v/>
      </c>
      <c r="O43" s="43" t="str">
        <f t="shared" si="33"/>
        <v/>
      </c>
      <c r="P43" s="45" t="str">
        <f t="shared" si="34"/>
        <v/>
      </c>
      <c r="Q43" s="43" t="str">
        <f t="shared" si="35"/>
        <v/>
      </c>
      <c r="R43" s="45" t="str">
        <f t="shared" si="36"/>
        <v/>
      </c>
      <c r="S43" s="43" t="str">
        <f t="shared" si="37"/>
        <v/>
      </c>
      <c r="T43" s="45" t="str">
        <f t="shared" si="38"/>
        <v/>
      </c>
      <c r="U43" s="43" t="str">
        <f t="shared" si="39"/>
        <v/>
      </c>
      <c r="V43" s="45" t="str">
        <f t="shared" si="40"/>
        <v/>
      </c>
      <c r="W43" s="43" t="str">
        <f t="shared" si="41"/>
        <v/>
      </c>
      <c r="X43" s="42" t="str">
        <f t="shared" si="42"/>
        <v/>
      </c>
      <c r="Y43" s="69"/>
      <c r="Z43" s="245"/>
      <c r="AC43" s="37" t="e">
        <f>VLOOKUP($B43,食材マスタ!$A:$R,4,FALSE)</f>
        <v>#N/A</v>
      </c>
      <c r="AD43" s="37" t="e">
        <f>VLOOKUP($B43,食材マスタ!$A:$R,5,FALSE)</f>
        <v>#N/A</v>
      </c>
      <c r="AE43" s="37" t="e">
        <f>VLOOKUP($B43,食材マスタ!$A:$R,12,FALSE)</f>
        <v>#N/A</v>
      </c>
      <c r="AF43" s="37" t="e">
        <f>VLOOKUP($B43,食材マスタ!$A:$R,11,FALSE)</f>
        <v>#N/A</v>
      </c>
      <c r="AG43" s="37" t="e">
        <f>VLOOKUP($B43,食材マスタ!$A:$R,13,FALSE)</f>
        <v>#N/A</v>
      </c>
      <c r="AH43" s="37" t="e">
        <f>VLOOKUP($B43,食材マスタ!$A:$R,14,FALSE)</f>
        <v>#N/A</v>
      </c>
      <c r="AI43" s="37" t="e">
        <f>VLOOKUP($B43,食材マスタ!$A:$R,15,FALSE)</f>
        <v>#N/A</v>
      </c>
      <c r="AJ43" s="37" t="e">
        <f>VLOOKUP($B43,食材マスタ!$A:$R,16,FALSE)</f>
        <v>#N/A</v>
      </c>
      <c r="AK43" s="37" t="e">
        <f>VLOOKUP($B43,食材マスタ!$A:$R,17,FALSE)</f>
        <v>#N/A</v>
      </c>
      <c r="AL43" s="37" t="e">
        <f>VLOOKUP($B43,食材マスタ!$A:$R,18,FALSE)</f>
        <v>#N/A</v>
      </c>
    </row>
    <row r="44" spans="1:38" ht="14.25" customHeight="1" x14ac:dyDescent="0.3">
      <c r="A44" s="50"/>
      <c r="B44" s="39"/>
      <c r="C44" s="40"/>
      <c r="D44" s="41" t="str">
        <f t="shared" si="24"/>
        <v/>
      </c>
      <c r="E44" s="42" t="e">
        <f>IF(AD44="","",AD44)</f>
        <v>#N/A</v>
      </c>
      <c r="F44" s="43" t="str">
        <f t="shared" si="25"/>
        <v/>
      </c>
      <c r="G44" s="29" t="str">
        <f t="shared" si="26"/>
        <v/>
      </c>
      <c r="H44" s="44" t="str">
        <f t="shared" si="44"/>
        <v/>
      </c>
      <c r="I44" s="45" t="str">
        <f t="shared" si="28"/>
        <v/>
      </c>
      <c r="J44" s="46"/>
      <c r="K44" s="37" t="str">
        <f t="shared" si="45"/>
        <v/>
      </c>
      <c r="L44" s="42" t="e">
        <f t="shared" si="30"/>
        <v>#N/A</v>
      </c>
      <c r="M44" s="47" t="str">
        <f t="shared" si="31"/>
        <v/>
      </c>
      <c r="N44" s="42" t="str">
        <f t="shared" si="32"/>
        <v/>
      </c>
      <c r="O44" s="43" t="str">
        <f t="shared" si="33"/>
        <v/>
      </c>
      <c r="P44" s="45" t="str">
        <f t="shared" si="34"/>
        <v/>
      </c>
      <c r="Q44" s="43" t="str">
        <f t="shared" si="35"/>
        <v/>
      </c>
      <c r="R44" s="45" t="str">
        <f t="shared" si="36"/>
        <v/>
      </c>
      <c r="S44" s="43" t="str">
        <f t="shared" si="37"/>
        <v/>
      </c>
      <c r="T44" s="45" t="str">
        <f t="shared" si="38"/>
        <v/>
      </c>
      <c r="U44" s="43" t="str">
        <f>V44</f>
        <v/>
      </c>
      <c r="V44" s="45" t="str">
        <f t="shared" si="40"/>
        <v/>
      </c>
      <c r="W44" s="43" t="str">
        <f t="shared" si="41"/>
        <v/>
      </c>
      <c r="X44" s="42" t="str">
        <f t="shared" si="42"/>
        <v/>
      </c>
      <c r="Y44" s="48"/>
      <c r="Z44" s="53"/>
      <c r="AC44" s="37" t="e">
        <f>VLOOKUP($B44,食材マスタ!$A:$R,4,FALSE)</f>
        <v>#N/A</v>
      </c>
      <c r="AD44" s="37" t="e">
        <f>VLOOKUP($B44,食材マスタ!$A:$R,5,FALSE)</f>
        <v>#N/A</v>
      </c>
      <c r="AE44" s="37" t="e">
        <f>VLOOKUP($B44,食材マスタ!$A:$R,12,FALSE)</f>
        <v>#N/A</v>
      </c>
      <c r="AF44" s="37" t="e">
        <f>VLOOKUP($B44,食材マスタ!$A:$R,11,FALSE)</f>
        <v>#N/A</v>
      </c>
      <c r="AG44" s="37" t="e">
        <f>VLOOKUP($B44,食材マスタ!$A:$R,13,FALSE)</f>
        <v>#N/A</v>
      </c>
      <c r="AH44" s="37" t="e">
        <f>VLOOKUP($B44,食材マスタ!$A:$R,14,FALSE)</f>
        <v>#N/A</v>
      </c>
      <c r="AI44" s="37" t="e">
        <f>VLOOKUP($B44,食材マスタ!$A:$R,15,FALSE)</f>
        <v>#N/A</v>
      </c>
      <c r="AJ44" s="37" t="e">
        <f>VLOOKUP($B44,食材マスタ!$A:$R,16,FALSE)</f>
        <v>#N/A</v>
      </c>
      <c r="AK44" s="37" t="e">
        <f>VLOOKUP($B44,食材マスタ!$A:$R,17,FALSE)</f>
        <v>#N/A</v>
      </c>
      <c r="AL44" s="37" t="e">
        <f>VLOOKUP($B44,食材マスタ!$A:$R,18,FALSE)</f>
        <v>#N/A</v>
      </c>
    </row>
    <row r="45" spans="1:38" ht="14.25" customHeight="1" thickBot="1" x14ac:dyDescent="0.35">
      <c r="A45" s="71"/>
      <c r="B45" s="72"/>
      <c r="C45" s="73"/>
      <c r="D45" s="74" t="str">
        <f t="shared" si="24"/>
        <v/>
      </c>
      <c r="E45" s="75" t="e">
        <f>IF(AD45="","",AD45)</f>
        <v>#N/A</v>
      </c>
      <c r="F45" s="76" t="str">
        <f t="shared" si="25"/>
        <v/>
      </c>
      <c r="G45" s="77" t="str">
        <f t="shared" si="26"/>
        <v/>
      </c>
      <c r="H45" s="78" t="str">
        <f t="shared" si="44"/>
        <v/>
      </c>
      <c r="I45" s="79" t="str">
        <f t="shared" si="28"/>
        <v/>
      </c>
      <c r="J45" s="80"/>
      <c r="K45" s="81" t="str">
        <f t="shared" si="45"/>
        <v/>
      </c>
      <c r="L45" s="75" t="e">
        <f t="shared" si="30"/>
        <v>#N/A</v>
      </c>
      <c r="M45" s="82" t="str">
        <f t="shared" si="31"/>
        <v/>
      </c>
      <c r="N45" s="75" t="str">
        <f t="shared" si="32"/>
        <v/>
      </c>
      <c r="O45" s="76" t="str">
        <f>P45</f>
        <v/>
      </c>
      <c r="P45" s="79" t="str">
        <f t="shared" si="34"/>
        <v/>
      </c>
      <c r="Q45" s="76" t="str">
        <f t="shared" si="35"/>
        <v/>
      </c>
      <c r="R45" s="79" t="str">
        <f t="shared" si="36"/>
        <v/>
      </c>
      <c r="S45" s="76" t="str">
        <f t="shared" si="37"/>
        <v/>
      </c>
      <c r="T45" s="79" t="str">
        <f t="shared" si="38"/>
        <v/>
      </c>
      <c r="U45" s="76" t="str">
        <f t="shared" ref="U45:U46" si="46">V45</f>
        <v/>
      </c>
      <c r="V45" s="79" t="str">
        <f t="shared" si="40"/>
        <v/>
      </c>
      <c r="W45" s="76" t="str">
        <f t="shared" si="41"/>
        <v/>
      </c>
      <c r="X45" s="75" t="str">
        <f t="shared" si="42"/>
        <v/>
      </c>
      <c r="Y45" s="83"/>
      <c r="Z45" s="249"/>
      <c r="AC45" s="37" t="e">
        <f>VLOOKUP($B45,食材マスタ!$A:$R,4,FALSE)</f>
        <v>#N/A</v>
      </c>
      <c r="AD45" s="37" t="e">
        <f>VLOOKUP($B45,食材マスタ!$A:$R,5,FALSE)</f>
        <v>#N/A</v>
      </c>
      <c r="AE45" s="37" t="e">
        <f>VLOOKUP($B45,食材マスタ!$A:$R,12,FALSE)</f>
        <v>#N/A</v>
      </c>
      <c r="AF45" s="37" t="e">
        <f>VLOOKUP($B45,食材マスタ!$A:$R,11,FALSE)</f>
        <v>#N/A</v>
      </c>
      <c r="AG45" s="37" t="e">
        <f>VLOOKUP($B45,食材マスタ!$A:$R,13,FALSE)</f>
        <v>#N/A</v>
      </c>
      <c r="AH45" s="37" t="e">
        <f>VLOOKUP($B45,食材マスタ!$A:$R,14,FALSE)</f>
        <v>#N/A</v>
      </c>
      <c r="AI45" s="37" t="e">
        <f>VLOOKUP($B45,食材マスタ!$A:$R,15,FALSE)</f>
        <v>#N/A</v>
      </c>
      <c r="AJ45" s="37" t="e">
        <f>VLOOKUP($B45,食材マスタ!$A:$R,16,FALSE)</f>
        <v>#N/A</v>
      </c>
      <c r="AK45" s="37" t="e">
        <f>VLOOKUP($B45,食材マスタ!$A:$R,17,FALSE)</f>
        <v>#N/A</v>
      </c>
      <c r="AL45" s="37" t="e">
        <f>VLOOKUP($B45,食材マスタ!$A:$R,18,FALSE)</f>
        <v>#N/A</v>
      </c>
    </row>
    <row r="46" spans="1:38" ht="14.25" customHeight="1" x14ac:dyDescent="0.3">
      <c r="A46" s="67"/>
      <c r="B46" s="39"/>
      <c r="C46" s="68"/>
      <c r="D46" s="41" t="str">
        <f t="shared" si="24"/>
        <v/>
      </c>
      <c r="E46" s="42" t="e">
        <f>IF(AD46="","",AD46)</f>
        <v>#N/A</v>
      </c>
      <c r="F46" s="43" t="str">
        <f t="shared" si="25"/>
        <v/>
      </c>
      <c r="G46" s="29" t="str">
        <f t="shared" si="26"/>
        <v/>
      </c>
      <c r="H46" s="44" t="str">
        <f t="shared" si="44"/>
        <v/>
      </c>
      <c r="I46" s="45" t="str">
        <f t="shared" si="28"/>
        <v/>
      </c>
      <c r="J46" s="229"/>
      <c r="K46" s="37" t="str">
        <f t="shared" si="45"/>
        <v/>
      </c>
      <c r="L46" s="42" t="e">
        <f t="shared" si="30"/>
        <v>#N/A</v>
      </c>
      <c r="M46" s="47" t="str">
        <f t="shared" si="31"/>
        <v/>
      </c>
      <c r="N46" s="42" t="str">
        <f t="shared" si="32"/>
        <v/>
      </c>
      <c r="O46" s="43" t="str">
        <f t="shared" ref="O46" si="47">P46</f>
        <v/>
      </c>
      <c r="P46" s="45" t="str">
        <f t="shared" si="34"/>
        <v/>
      </c>
      <c r="Q46" s="43" t="str">
        <f t="shared" si="35"/>
        <v/>
      </c>
      <c r="R46" s="45" t="str">
        <f t="shared" si="36"/>
        <v/>
      </c>
      <c r="S46" s="43" t="str">
        <f t="shared" si="37"/>
        <v/>
      </c>
      <c r="T46" s="45" t="str">
        <f t="shared" si="38"/>
        <v/>
      </c>
      <c r="U46" s="43" t="str">
        <f t="shared" si="46"/>
        <v/>
      </c>
      <c r="V46" s="45" t="str">
        <f t="shared" si="40"/>
        <v/>
      </c>
      <c r="W46" s="43" t="str">
        <f t="shared" si="41"/>
        <v/>
      </c>
      <c r="X46" s="42" t="str">
        <f t="shared" si="42"/>
        <v/>
      </c>
      <c r="Y46" s="69"/>
      <c r="Z46" s="245"/>
      <c r="AC46" s="37" t="e">
        <f>VLOOKUP($B46,食材マスタ!$A:$R,4,FALSE)</f>
        <v>#N/A</v>
      </c>
      <c r="AD46" s="37" t="e">
        <f>VLOOKUP($B46,食材マスタ!$A:$R,5,FALSE)</f>
        <v>#N/A</v>
      </c>
      <c r="AE46" s="37" t="e">
        <f>VLOOKUP($B46,食材マスタ!$A:$R,12,FALSE)</f>
        <v>#N/A</v>
      </c>
      <c r="AF46" s="37" t="e">
        <f>VLOOKUP($B46,食材マスタ!$A:$R,11,FALSE)</f>
        <v>#N/A</v>
      </c>
      <c r="AG46" s="37" t="e">
        <f>VLOOKUP($B46,食材マスタ!$A:$R,13,FALSE)</f>
        <v>#N/A</v>
      </c>
      <c r="AH46" s="37" t="e">
        <f>VLOOKUP($B46,食材マスタ!$A:$R,14,FALSE)</f>
        <v>#N/A</v>
      </c>
      <c r="AI46" s="37" t="e">
        <f>VLOOKUP($B46,食材マスタ!$A:$R,15,FALSE)</f>
        <v>#N/A</v>
      </c>
      <c r="AJ46" s="37" t="e">
        <f>VLOOKUP($B46,食材マスタ!$A:$R,16,FALSE)</f>
        <v>#N/A</v>
      </c>
      <c r="AK46" s="37" t="e">
        <f>VLOOKUP($B46,食材マスタ!$A:$R,17,FALSE)</f>
        <v>#N/A</v>
      </c>
      <c r="AL46" s="37" t="e">
        <f>VLOOKUP($B46,食材マスタ!$A:$R,18,FALSE)</f>
        <v>#N/A</v>
      </c>
    </row>
    <row r="47" spans="1:38" ht="14.25" customHeight="1" x14ac:dyDescent="0.3">
      <c r="A47" s="38"/>
      <c r="B47" s="39"/>
      <c r="C47" s="40"/>
      <c r="D47" s="41" t="str">
        <f t="shared" si="0"/>
        <v/>
      </c>
      <c r="E47" s="42" t="e">
        <f>IF(AD47="","",AD47)</f>
        <v>#N/A</v>
      </c>
      <c r="F47" s="43" t="str">
        <f t="shared" si="9"/>
        <v/>
      </c>
      <c r="G47" s="29" t="str">
        <f t="shared" si="1"/>
        <v/>
      </c>
      <c r="H47" s="44" t="str">
        <f t="shared" si="10"/>
        <v/>
      </c>
      <c r="I47" s="45" t="str">
        <f t="shared" si="2"/>
        <v/>
      </c>
      <c r="J47" s="46"/>
      <c r="K47" s="37" t="str">
        <f t="shared" ref="K47:K80" si="48">IF(B47="","",L47)</f>
        <v/>
      </c>
      <c r="L47" s="42" t="e">
        <f t="shared" si="11"/>
        <v>#N/A</v>
      </c>
      <c r="M47" s="47" t="str">
        <f t="shared" si="12"/>
        <v/>
      </c>
      <c r="N47" s="42" t="str">
        <f t="shared" si="3"/>
        <v/>
      </c>
      <c r="O47" s="43" t="str">
        <f t="shared" si="13"/>
        <v/>
      </c>
      <c r="P47" s="45" t="str">
        <f t="shared" si="4"/>
        <v/>
      </c>
      <c r="Q47" s="43" t="str">
        <f t="shared" si="14"/>
        <v/>
      </c>
      <c r="R47" s="45" t="str">
        <f t="shared" si="5"/>
        <v/>
      </c>
      <c r="S47" s="43" t="str">
        <f t="shared" si="15"/>
        <v/>
      </c>
      <c r="T47" s="45" t="str">
        <f t="shared" si="6"/>
        <v/>
      </c>
      <c r="U47" s="43" t="str">
        <f t="shared" si="16"/>
        <v/>
      </c>
      <c r="V47" s="45" t="str">
        <f t="shared" si="7"/>
        <v/>
      </c>
      <c r="W47" s="43" t="str">
        <f t="shared" si="17"/>
        <v/>
      </c>
      <c r="X47" s="42" t="str">
        <f t="shared" si="8"/>
        <v/>
      </c>
      <c r="Y47" s="48"/>
      <c r="Z47" s="49"/>
      <c r="AC47" s="37" t="e">
        <f>VLOOKUP($B47,食材マスタ!$A:$R,4,FALSE)</f>
        <v>#N/A</v>
      </c>
      <c r="AD47" s="37" t="e">
        <f>VLOOKUP($B47,食材マスタ!$A:$R,5,FALSE)</f>
        <v>#N/A</v>
      </c>
      <c r="AE47" s="37" t="e">
        <f>VLOOKUP($B47,食材マスタ!$A:$R,12,FALSE)</f>
        <v>#N/A</v>
      </c>
      <c r="AF47" s="37" t="e">
        <f>VLOOKUP($B47,食材マスタ!$A:$R,11,FALSE)</f>
        <v>#N/A</v>
      </c>
      <c r="AG47" s="37" t="e">
        <f>VLOOKUP($B47,食材マスタ!$A:$R,13,FALSE)</f>
        <v>#N/A</v>
      </c>
      <c r="AH47" s="37" t="e">
        <f>VLOOKUP($B47,食材マスタ!$A:$R,14,FALSE)</f>
        <v>#N/A</v>
      </c>
      <c r="AI47" s="37" t="e">
        <f>VLOOKUP($B47,食材マスタ!$A:$R,15,FALSE)</f>
        <v>#N/A</v>
      </c>
      <c r="AJ47" s="37" t="e">
        <f>VLOOKUP($B47,食材マスタ!$A:$R,16,FALSE)</f>
        <v>#N/A</v>
      </c>
      <c r="AK47" s="37" t="e">
        <f>VLOOKUP($B47,食材マスタ!$A:$R,17,FALSE)</f>
        <v>#N/A</v>
      </c>
      <c r="AL47" s="37" t="e">
        <f>VLOOKUP($B47,食材マスタ!$A:$R,18,FALSE)</f>
        <v>#N/A</v>
      </c>
    </row>
    <row r="48" spans="1:38" ht="14.25" customHeight="1" x14ac:dyDescent="0.3">
      <c r="A48" s="38"/>
      <c r="B48" s="39"/>
      <c r="C48" s="40"/>
      <c r="D48" s="41" t="str">
        <f t="shared" si="0"/>
        <v/>
      </c>
      <c r="E48" s="42" t="e">
        <f t="shared" ref="E48:E63" si="49">IF(AD48="","",AD48)</f>
        <v>#N/A</v>
      </c>
      <c r="F48" s="43" t="str">
        <f t="shared" si="9"/>
        <v/>
      </c>
      <c r="G48" s="29" t="str">
        <f t="shared" si="1"/>
        <v/>
      </c>
      <c r="H48" s="44" t="str">
        <f t="shared" si="10"/>
        <v/>
      </c>
      <c r="I48" s="45" t="str">
        <f t="shared" si="2"/>
        <v/>
      </c>
      <c r="J48" s="46"/>
      <c r="K48" s="37" t="str">
        <f t="shared" si="48"/>
        <v/>
      </c>
      <c r="L48" s="42" t="e">
        <f t="shared" si="11"/>
        <v>#N/A</v>
      </c>
      <c r="M48" s="47" t="str">
        <f t="shared" si="12"/>
        <v/>
      </c>
      <c r="N48" s="42" t="str">
        <f t="shared" si="3"/>
        <v/>
      </c>
      <c r="O48" s="43" t="str">
        <f t="shared" si="13"/>
        <v/>
      </c>
      <c r="P48" s="45" t="str">
        <f t="shared" si="4"/>
        <v/>
      </c>
      <c r="Q48" s="43" t="str">
        <f t="shared" si="14"/>
        <v/>
      </c>
      <c r="R48" s="45" t="str">
        <f t="shared" si="5"/>
        <v/>
      </c>
      <c r="S48" s="43" t="str">
        <f t="shared" si="15"/>
        <v/>
      </c>
      <c r="T48" s="45" t="str">
        <f t="shared" si="6"/>
        <v/>
      </c>
      <c r="U48" s="43" t="str">
        <f>V48</f>
        <v/>
      </c>
      <c r="V48" s="45" t="str">
        <f t="shared" si="7"/>
        <v/>
      </c>
      <c r="W48" s="43" t="str">
        <f t="shared" si="17"/>
        <v/>
      </c>
      <c r="X48" s="42" t="str">
        <f t="shared" si="8"/>
        <v/>
      </c>
      <c r="Y48" s="48"/>
      <c r="Z48" s="49"/>
      <c r="AC48" s="37" t="e">
        <f>VLOOKUP($B48,食材マスタ!$A:$R,4,FALSE)</f>
        <v>#N/A</v>
      </c>
      <c r="AD48" s="37" t="e">
        <f>VLOOKUP($B48,食材マスタ!$A:$R,5,FALSE)</f>
        <v>#N/A</v>
      </c>
      <c r="AE48" s="37" t="e">
        <f>VLOOKUP($B48,食材マスタ!$A:$R,12,FALSE)</f>
        <v>#N/A</v>
      </c>
      <c r="AF48" s="37" t="e">
        <f>VLOOKUP($B48,食材マスタ!$A:$R,11,FALSE)</f>
        <v>#N/A</v>
      </c>
      <c r="AG48" s="37" t="e">
        <f>VLOOKUP($B48,食材マスタ!$A:$R,13,FALSE)</f>
        <v>#N/A</v>
      </c>
      <c r="AH48" s="37" t="e">
        <f>VLOOKUP($B48,食材マスタ!$A:$R,14,FALSE)</f>
        <v>#N/A</v>
      </c>
      <c r="AI48" s="37" t="e">
        <f>VLOOKUP($B48,食材マスタ!$A:$R,15,FALSE)</f>
        <v>#N/A</v>
      </c>
      <c r="AJ48" s="37" t="e">
        <f>VLOOKUP($B48,食材マスタ!$A:$R,16,FALSE)</f>
        <v>#N/A</v>
      </c>
      <c r="AK48" s="37" t="e">
        <f>VLOOKUP($B48,食材マスタ!$A:$R,17,FALSE)</f>
        <v>#N/A</v>
      </c>
      <c r="AL48" s="37" t="e">
        <f>VLOOKUP($B48,食材マスタ!$A:$R,18,FALSE)</f>
        <v>#N/A</v>
      </c>
    </row>
    <row r="49" spans="1:38" ht="14.25" customHeight="1" x14ac:dyDescent="0.3">
      <c r="A49" s="38"/>
      <c r="B49" s="39"/>
      <c r="C49" s="40"/>
      <c r="D49" s="41" t="str">
        <f t="shared" si="0"/>
        <v/>
      </c>
      <c r="E49" s="42" t="e">
        <f t="shared" si="49"/>
        <v>#N/A</v>
      </c>
      <c r="F49" s="43" t="str">
        <f t="shared" si="9"/>
        <v/>
      </c>
      <c r="G49" s="29" t="str">
        <f t="shared" si="1"/>
        <v/>
      </c>
      <c r="H49" s="44" t="str">
        <f t="shared" si="10"/>
        <v/>
      </c>
      <c r="I49" s="45" t="str">
        <f t="shared" si="2"/>
        <v/>
      </c>
      <c r="J49" s="46"/>
      <c r="K49" s="37" t="str">
        <f t="shared" si="48"/>
        <v/>
      </c>
      <c r="L49" s="42" t="e">
        <f t="shared" si="11"/>
        <v>#N/A</v>
      </c>
      <c r="M49" s="47" t="str">
        <f t="shared" si="12"/>
        <v/>
      </c>
      <c r="N49" s="42" t="str">
        <f t="shared" si="3"/>
        <v/>
      </c>
      <c r="O49" s="43" t="str">
        <f t="shared" si="13"/>
        <v/>
      </c>
      <c r="P49" s="45" t="str">
        <f t="shared" si="4"/>
        <v/>
      </c>
      <c r="Q49" s="43" t="str">
        <f t="shared" si="14"/>
        <v/>
      </c>
      <c r="R49" s="45" t="str">
        <f t="shared" si="5"/>
        <v/>
      </c>
      <c r="S49" s="43" t="str">
        <f t="shared" si="15"/>
        <v/>
      </c>
      <c r="T49" s="45" t="str">
        <f t="shared" si="6"/>
        <v/>
      </c>
      <c r="U49" s="43" t="str">
        <f t="shared" si="16"/>
        <v/>
      </c>
      <c r="V49" s="45" t="str">
        <f t="shared" si="7"/>
        <v/>
      </c>
      <c r="W49" s="43" t="str">
        <f t="shared" si="17"/>
        <v/>
      </c>
      <c r="X49" s="42" t="str">
        <f t="shared" si="8"/>
        <v/>
      </c>
      <c r="Y49" s="48"/>
      <c r="Z49" s="49"/>
      <c r="AC49" s="37" t="e">
        <f>VLOOKUP($B49,食材マスタ!$A:$R,4,FALSE)</f>
        <v>#N/A</v>
      </c>
      <c r="AD49" s="37" t="e">
        <f>VLOOKUP($B49,食材マスタ!$A:$R,5,FALSE)</f>
        <v>#N/A</v>
      </c>
      <c r="AE49" s="37" t="e">
        <f>VLOOKUP($B49,食材マスタ!$A:$R,12,FALSE)</f>
        <v>#N/A</v>
      </c>
      <c r="AF49" s="37" t="e">
        <f>VLOOKUP($B49,食材マスタ!$A:$R,11,FALSE)</f>
        <v>#N/A</v>
      </c>
      <c r="AG49" s="37" t="e">
        <f>VLOOKUP($B49,食材マスタ!$A:$R,13,FALSE)</f>
        <v>#N/A</v>
      </c>
      <c r="AH49" s="37" t="e">
        <f>VLOOKUP($B49,食材マスタ!$A:$R,14,FALSE)</f>
        <v>#N/A</v>
      </c>
      <c r="AI49" s="37" t="e">
        <f>VLOOKUP($B49,食材マスタ!$A:$R,15,FALSE)</f>
        <v>#N/A</v>
      </c>
      <c r="AJ49" s="37" t="e">
        <f>VLOOKUP($B49,食材マスタ!$A:$R,16,FALSE)</f>
        <v>#N/A</v>
      </c>
      <c r="AK49" s="37" t="e">
        <f>VLOOKUP($B49,食材マスタ!$A:$R,17,FALSE)</f>
        <v>#N/A</v>
      </c>
      <c r="AL49" s="37" t="e">
        <f>VLOOKUP($B49,食材マスタ!$A:$R,18,FALSE)</f>
        <v>#N/A</v>
      </c>
    </row>
    <row r="50" spans="1:38" ht="14.25" customHeight="1" x14ac:dyDescent="0.3">
      <c r="A50" s="38"/>
      <c r="B50" s="39"/>
      <c r="C50" s="40"/>
      <c r="D50" s="41" t="str">
        <f t="shared" si="0"/>
        <v/>
      </c>
      <c r="E50" s="42" t="e">
        <f t="shared" si="49"/>
        <v>#N/A</v>
      </c>
      <c r="F50" s="43" t="str">
        <f t="shared" si="9"/>
        <v/>
      </c>
      <c r="G50" s="29" t="str">
        <f t="shared" si="1"/>
        <v/>
      </c>
      <c r="H50" s="44" t="str">
        <f t="shared" si="10"/>
        <v/>
      </c>
      <c r="I50" s="45" t="str">
        <f t="shared" si="2"/>
        <v/>
      </c>
      <c r="J50" s="46"/>
      <c r="K50" s="37" t="str">
        <f t="shared" si="48"/>
        <v/>
      </c>
      <c r="L50" s="42" t="e">
        <f t="shared" si="11"/>
        <v>#N/A</v>
      </c>
      <c r="M50" s="47" t="str">
        <f t="shared" si="12"/>
        <v/>
      </c>
      <c r="N50" s="42" t="str">
        <f t="shared" si="3"/>
        <v/>
      </c>
      <c r="O50" s="43" t="str">
        <f t="shared" si="13"/>
        <v/>
      </c>
      <c r="P50" s="45" t="str">
        <f t="shared" si="4"/>
        <v/>
      </c>
      <c r="Q50" s="43" t="str">
        <f t="shared" si="14"/>
        <v/>
      </c>
      <c r="R50" s="45" t="str">
        <f t="shared" si="5"/>
        <v/>
      </c>
      <c r="S50" s="43" t="str">
        <f t="shared" si="15"/>
        <v/>
      </c>
      <c r="T50" s="45" t="str">
        <f t="shared" si="6"/>
        <v/>
      </c>
      <c r="U50" s="43" t="str">
        <f t="shared" si="16"/>
        <v/>
      </c>
      <c r="V50" s="45" t="str">
        <f t="shared" si="7"/>
        <v/>
      </c>
      <c r="W50" s="43" t="str">
        <f t="shared" si="17"/>
        <v/>
      </c>
      <c r="X50" s="42" t="str">
        <f t="shared" si="8"/>
        <v/>
      </c>
      <c r="Y50" s="48"/>
      <c r="Z50" s="49"/>
      <c r="AC50" s="37" t="e">
        <f>VLOOKUP($B50,食材マスタ!$A:$R,4,FALSE)</f>
        <v>#N/A</v>
      </c>
      <c r="AD50" s="37" t="e">
        <f>VLOOKUP($B50,食材マスタ!$A:$R,5,FALSE)</f>
        <v>#N/A</v>
      </c>
      <c r="AE50" s="37" t="e">
        <f>VLOOKUP($B50,食材マスタ!$A:$R,12,FALSE)</f>
        <v>#N/A</v>
      </c>
      <c r="AF50" s="37" t="e">
        <f>VLOOKUP($B50,食材マスタ!$A:$R,11,FALSE)</f>
        <v>#N/A</v>
      </c>
      <c r="AG50" s="37" t="e">
        <f>VLOOKUP($B50,食材マスタ!$A:$R,13,FALSE)</f>
        <v>#N/A</v>
      </c>
      <c r="AH50" s="37" t="e">
        <f>VLOOKUP($B50,食材マスタ!$A:$R,14,FALSE)</f>
        <v>#N/A</v>
      </c>
      <c r="AI50" s="37" t="e">
        <f>VLOOKUP($B50,食材マスタ!$A:$R,15,FALSE)</f>
        <v>#N/A</v>
      </c>
      <c r="AJ50" s="37" t="e">
        <f>VLOOKUP($B50,食材マスタ!$A:$R,16,FALSE)</f>
        <v>#N/A</v>
      </c>
      <c r="AK50" s="37" t="e">
        <f>VLOOKUP($B50,食材マスタ!$A:$R,17,FALSE)</f>
        <v>#N/A</v>
      </c>
      <c r="AL50" s="37" t="e">
        <f>VLOOKUP($B50,食材マスタ!$A:$R,18,FALSE)</f>
        <v>#N/A</v>
      </c>
    </row>
    <row r="51" spans="1:38" ht="14.25" customHeight="1" x14ac:dyDescent="0.3">
      <c r="A51" s="50"/>
      <c r="B51" s="39"/>
      <c r="C51" s="40"/>
      <c r="D51" s="41" t="str">
        <f t="shared" si="0"/>
        <v/>
      </c>
      <c r="E51" s="42" t="e">
        <f t="shared" si="49"/>
        <v>#N/A</v>
      </c>
      <c r="F51" s="43" t="str">
        <f t="shared" si="9"/>
        <v/>
      </c>
      <c r="G51" s="29" t="str">
        <f t="shared" si="1"/>
        <v/>
      </c>
      <c r="H51" s="44" t="str">
        <f t="shared" si="10"/>
        <v/>
      </c>
      <c r="I51" s="45" t="str">
        <f t="shared" si="2"/>
        <v/>
      </c>
      <c r="J51" s="46"/>
      <c r="K51" s="37" t="str">
        <f t="shared" si="48"/>
        <v/>
      </c>
      <c r="L51" s="42" t="e">
        <f t="shared" si="11"/>
        <v>#N/A</v>
      </c>
      <c r="M51" s="47" t="str">
        <f t="shared" si="12"/>
        <v/>
      </c>
      <c r="N51" s="42" t="str">
        <f t="shared" si="3"/>
        <v/>
      </c>
      <c r="O51" s="43" t="str">
        <f t="shared" si="13"/>
        <v/>
      </c>
      <c r="P51" s="45" t="str">
        <f t="shared" si="4"/>
        <v/>
      </c>
      <c r="Q51" s="43" t="str">
        <f t="shared" si="14"/>
        <v/>
      </c>
      <c r="R51" s="45" t="str">
        <f t="shared" si="5"/>
        <v/>
      </c>
      <c r="S51" s="43" t="str">
        <f t="shared" si="15"/>
        <v/>
      </c>
      <c r="T51" s="45" t="str">
        <f t="shared" si="6"/>
        <v/>
      </c>
      <c r="U51" s="43" t="str">
        <f t="shared" si="16"/>
        <v/>
      </c>
      <c r="V51" s="45" t="str">
        <f t="shared" si="7"/>
        <v/>
      </c>
      <c r="W51" s="43" t="str">
        <f t="shared" si="17"/>
        <v/>
      </c>
      <c r="X51" s="42" t="str">
        <f t="shared" si="8"/>
        <v/>
      </c>
      <c r="Y51" s="48"/>
      <c r="Z51" s="49"/>
      <c r="AC51" s="37" t="e">
        <f>VLOOKUP($B51,食材マスタ!$A:$R,4,FALSE)</f>
        <v>#N/A</v>
      </c>
      <c r="AD51" s="37" t="e">
        <f>VLOOKUP($B51,食材マスタ!$A:$R,5,FALSE)</f>
        <v>#N/A</v>
      </c>
      <c r="AE51" s="37" t="e">
        <f>VLOOKUP($B51,食材マスタ!$A:$R,12,FALSE)</f>
        <v>#N/A</v>
      </c>
      <c r="AF51" s="37" t="e">
        <f>VLOOKUP($B51,食材マスタ!$A:$R,11,FALSE)</f>
        <v>#N/A</v>
      </c>
      <c r="AG51" s="37" t="e">
        <f>VLOOKUP($B51,食材マスタ!$A:$R,13,FALSE)</f>
        <v>#N/A</v>
      </c>
      <c r="AH51" s="37" t="e">
        <f>VLOOKUP($B51,食材マスタ!$A:$R,14,FALSE)</f>
        <v>#N/A</v>
      </c>
      <c r="AI51" s="37" t="e">
        <f>VLOOKUP($B51,食材マスタ!$A:$R,15,FALSE)</f>
        <v>#N/A</v>
      </c>
      <c r="AJ51" s="37" t="e">
        <f>VLOOKUP($B51,食材マスタ!$A:$R,16,FALSE)</f>
        <v>#N/A</v>
      </c>
      <c r="AK51" s="37" t="e">
        <f>VLOOKUP($B51,食材マスタ!$A:$R,17,FALSE)</f>
        <v>#N/A</v>
      </c>
      <c r="AL51" s="37" t="e">
        <f>VLOOKUP($B51,食材マスタ!$A:$R,18,FALSE)</f>
        <v>#N/A</v>
      </c>
    </row>
    <row r="52" spans="1:38" ht="14.25" customHeight="1" x14ac:dyDescent="0.3">
      <c r="A52" s="38"/>
      <c r="B52" s="39"/>
      <c r="C52" s="40"/>
      <c r="D52" s="41" t="str">
        <f t="shared" si="0"/>
        <v/>
      </c>
      <c r="E52" s="42" t="e">
        <f t="shared" si="49"/>
        <v>#N/A</v>
      </c>
      <c r="F52" s="43" t="str">
        <f t="shared" si="9"/>
        <v/>
      </c>
      <c r="G52" s="29" t="str">
        <f t="shared" si="1"/>
        <v/>
      </c>
      <c r="H52" s="44" t="str">
        <f t="shared" si="10"/>
        <v/>
      </c>
      <c r="I52" s="45" t="str">
        <f t="shared" si="2"/>
        <v/>
      </c>
      <c r="J52" s="46"/>
      <c r="K52" s="37" t="str">
        <f t="shared" si="48"/>
        <v/>
      </c>
      <c r="L52" s="42" t="e">
        <f t="shared" si="11"/>
        <v>#N/A</v>
      </c>
      <c r="M52" s="47" t="str">
        <f t="shared" si="12"/>
        <v/>
      </c>
      <c r="N52" s="42" t="str">
        <f t="shared" si="3"/>
        <v/>
      </c>
      <c r="O52" s="43" t="str">
        <f t="shared" si="13"/>
        <v/>
      </c>
      <c r="P52" s="45" t="str">
        <f t="shared" si="4"/>
        <v/>
      </c>
      <c r="Q52" s="43" t="str">
        <f t="shared" si="14"/>
        <v/>
      </c>
      <c r="R52" s="45" t="str">
        <f t="shared" si="5"/>
        <v/>
      </c>
      <c r="S52" s="43" t="str">
        <f t="shared" si="15"/>
        <v/>
      </c>
      <c r="T52" s="45" t="str">
        <f t="shared" si="6"/>
        <v/>
      </c>
      <c r="U52" s="43" t="str">
        <f t="shared" si="16"/>
        <v/>
      </c>
      <c r="V52" s="45" t="str">
        <f t="shared" si="7"/>
        <v/>
      </c>
      <c r="W52" s="43" t="str">
        <f t="shared" si="17"/>
        <v/>
      </c>
      <c r="X52" s="42" t="str">
        <f t="shared" si="8"/>
        <v/>
      </c>
      <c r="Y52" s="48"/>
      <c r="Z52" s="49"/>
      <c r="AC52" s="37" t="e">
        <f>VLOOKUP($B52,食材マスタ!$A:$R,4,FALSE)</f>
        <v>#N/A</v>
      </c>
      <c r="AD52" s="37" t="e">
        <f>VLOOKUP($B52,食材マスタ!$A:$R,5,FALSE)</f>
        <v>#N/A</v>
      </c>
      <c r="AE52" s="37" t="e">
        <f>VLOOKUP($B52,食材マスタ!$A:$R,12,FALSE)</f>
        <v>#N/A</v>
      </c>
      <c r="AF52" s="37" t="e">
        <f>VLOOKUP($B52,食材マスタ!$A:$R,11,FALSE)</f>
        <v>#N/A</v>
      </c>
      <c r="AG52" s="37" t="e">
        <f>VLOOKUP($B52,食材マスタ!$A:$R,13,FALSE)</f>
        <v>#N/A</v>
      </c>
      <c r="AH52" s="37" t="e">
        <f>VLOOKUP($B52,食材マスタ!$A:$R,14,FALSE)</f>
        <v>#N/A</v>
      </c>
      <c r="AI52" s="37" t="e">
        <f>VLOOKUP($B52,食材マスタ!$A:$R,15,FALSE)</f>
        <v>#N/A</v>
      </c>
      <c r="AJ52" s="37" t="e">
        <f>VLOOKUP($B52,食材マスタ!$A:$R,16,FALSE)</f>
        <v>#N/A</v>
      </c>
      <c r="AK52" s="37" t="e">
        <f>VLOOKUP($B52,食材マスタ!$A:$R,17,FALSE)</f>
        <v>#N/A</v>
      </c>
      <c r="AL52" s="37" t="e">
        <f>VLOOKUP($B52,食材マスタ!$A:$R,18,FALSE)</f>
        <v>#N/A</v>
      </c>
    </row>
    <row r="53" spans="1:38" ht="14.25" customHeight="1" x14ac:dyDescent="0.3">
      <c r="A53" s="38"/>
      <c r="B53" s="39"/>
      <c r="C53" s="40"/>
      <c r="D53" s="41" t="str">
        <f t="shared" si="0"/>
        <v/>
      </c>
      <c r="E53" s="42" t="e">
        <f t="shared" si="49"/>
        <v>#N/A</v>
      </c>
      <c r="F53" s="43" t="str">
        <f t="shared" si="9"/>
        <v/>
      </c>
      <c r="G53" s="29" t="str">
        <f t="shared" si="1"/>
        <v/>
      </c>
      <c r="H53" s="44" t="str">
        <f>I53</f>
        <v/>
      </c>
      <c r="I53" s="45" t="str">
        <f t="shared" si="2"/>
        <v/>
      </c>
      <c r="J53" s="46"/>
      <c r="K53" s="37" t="str">
        <f t="shared" si="48"/>
        <v/>
      </c>
      <c r="L53" s="42" t="e">
        <f t="shared" si="11"/>
        <v>#N/A</v>
      </c>
      <c r="M53" s="47" t="str">
        <f t="shared" si="12"/>
        <v/>
      </c>
      <c r="N53" s="42" t="str">
        <f t="shared" si="3"/>
        <v/>
      </c>
      <c r="O53" s="43" t="str">
        <f t="shared" si="13"/>
        <v/>
      </c>
      <c r="P53" s="45" t="str">
        <f t="shared" si="4"/>
        <v/>
      </c>
      <c r="Q53" s="43" t="str">
        <f t="shared" si="14"/>
        <v/>
      </c>
      <c r="R53" s="45" t="str">
        <f t="shared" si="5"/>
        <v/>
      </c>
      <c r="S53" s="43" t="str">
        <f t="shared" si="15"/>
        <v/>
      </c>
      <c r="T53" s="45" t="str">
        <f t="shared" si="6"/>
        <v/>
      </c>
      <c r="U53" s="43" t="str">
        <f t="shared" si="16"/>
        <v/>
      </c>
      <c r="V53" s="45" t="str">
        <f t="shared" si="7"/>
        <v/>
      </c>
      <c r="W53" s="43" t="str">
        <f t="shared" si="17"/>
        <v/>
      </c>
      <c r="X53" s="42" t="str">
        <f t="shared" si="8"/>
        <v/>
      </c>
      <c r="Y53" s="48"/>
      <c r="Z53" s="49"/>
      <c r="AC53" s="37" t="e">
        <f>VLOOKUP($B53,食材マスタ!$A:$R,4,FALSE)</f>
        <v>#N/A</v>
      </c>
      <c r="AD53" s="37" t="e">
        <f>VLOOKUP($B53,食材マスタ!$A:$R,5,FALSE)</f>
        <v>#N/A</v>
      </c>
      <c r="AE53" s="37" t="e">
        <f>VLOOKUP($B53,食材マスタ!$A:$R,12,FALSE)</f>
        <v>#N/A</v>
      </c>
      <c r="AF53" s="37" t="e">
        <f>VLOOKUP($B53,食材マスタ!$A:$R,11,FALSE)</f>
        <v>#N/A</v>
      </c>
      <c r="AG53" s="37" t="e">
        <f>VLOOKUP($B53,食材マスタ!$A:$R,13,FALSE)</f>
        <v>#N/A</v>
      </c>
      <c r="AH53" s="37" t="e">
        <f>VLOOKUP($B53,食材マスタ!$A:$R,14,FALSE)</f>
        <v>#N/A</v>
      </c>
      <c r="AI53" s="37" t="e">
        <f>VLOOKUP($B53,食材マスタ!$A:$R,15,FALSE)</f>
        <v>#N/A</v>
      </c>
      <c r="AJ53" s="37" t="e">
        <f>VLOOKUP($B53,食材マスタ!$A:$R,16,FALSE)</f>
        <v>#N/A</v>
      </c>
      <c r="AK53" s="37" t="e">
        <f>VLOOKUP($B53,食材マスタ!$A:$R,17,FALSE)</f>
        <v>#N/A</v>
      </c>
      <c r="AL53" s="37" t="e">
        <f>VLOOKUP($B53,食材マスタ!$A:$R,18,FALSE)</f>
        <v>#N/A</v>
      </c>
    </row>
    <row r="54" spans="1:38" ht="14.25" customHeight="1" x14ac:dyDescent="0.3">
      <c r="A54" s="38"/>
      <c r="B54" s="39"/>
      <c r="C54" s="40"/>
      <c r="D54" s="41" t="str">
        <f t="shared" si="0"/>
        <v/>
      </c>
      <c r="E54" s="42" t="e">
        <f t="shared" si="49"/>
        <v>#N/A</v>
      </c>
      <c r="F54" s="43" t="str">
        <f t="shared" si="9"/>
        <v/>
      </c>
      <c r="G54" s="29" t="str">
        <f t="shared" si="1"/>
        <v/>
      </c>
      <c r="H54" s="44" t="str">
        <f t="shared" si="10"/>
        <v/>
      </c>
      <c r="I54" s="45" t="str">
        <f t="shared" si="2"/>
        <v/>
      </c>
      <c r="J54" s="46"/>
      <c r="K54" s="37" t="str">
        <f t="shared" si="48"/>
        <v/>
      </c>
      <c r="L54" s="42" t="e">
        <f t="shared" si="11"/>
        <v>#N/A</v>
      </c>
      <c r="M54" s="47" t="str">
        <f t="shared" si="12"/>
        <v/>
      </c>
      <c r="N54" s="42" t="str">
        <f t="shared" si="3"/>
        <v/>
      </c>
      <c r="O54" s="43" t="str">
        <f t="shared" si="13"/>
        <v/>
      </c>
      <c r="P54" s="45" t="str">
        <f t="shared" si="4"/>
        <v/>
      </c>
      <c r="Q54" s="43" t="str">
        <f t="shared" si="14"/>
        <v/>
      </c>
      <c r="R54" s="45" t="str">
        <f t="shared" si="5"/>
        <v/>
      </c>
      <c r="S54" s="43" t="str">
        <f t="shared" si="15"/>
        <v/>
      </c>
      <c r="T54" s="45" t="str">
        <f t="shared" si="6"/>
        <v/>
      </c>
      <c r="U54" s="43" t="str">
        <f t="shared" si="16"/>
        <v/>
      </c>
      <c r="V54" s="45" t="str">
        <f t="shared" si="7"/>
        <v/>
      </c>
      <c r="W54" s="43" t="str">
        <f t="shared" si="17"/>
        <v/>
      </c>
      <c r="X54" s="42" t="str">
        <f t="shared" si="8"/>
        <v/>
      </c>
      <c r="Y54" s="48"/>
      <c r="Z54" s="49"/>
      <c r="AC54" s="37" t="e">
        <f>VLOOKUP($B54,食材マスタ!$A:$R,4,FALSE)</f>
        <v>#N/A</v>
      </c>
      <c r="AD54" s="37" t="e">
        <f>VLOOKUP($B54,食材マスタ!$A:$R,5,FALSE)</f>
        <v>#N/A</v>
      </c>
      <c r="AE54" s="37" t="e">
        <f>VLOOKUP($B54,食材マスタ!$A:$R,12,FALSE)</f>
        <v>#N/A</v>
      </c>
      <c r="AF54" s="37" t="e">
        <f>VLOOKUP($B54,食材マスタ!$A:$R,11,FALSE)</f>
        <v>#N/A</v>
      </c>
      <c r="AG54" s="37" t="e">
        <f>VLOOKUP($B54,食材マスタ!$A:$R,13,FALSE)</f>
        <v>#N/A</v>
      </c>
      <c r="AH54" s="37" t="e">
        <f>VLOOKUP($B54,食材マスタ!$A:$R,14,FALSE)</f>
        <v>#N/A</v>
      </c>
      <c r="AI54" s="37" t="e">
        <f>VLOOKUP($B54,食材マスタ!$A:$R,15,FALSE)</f>
        <v>#N/A</v>
      </c>
      <c r="AJ54" s="37" t="e">
        <f>VLOOKUP($B54,食材マスタ!$A:$R,16,FALSE)</f>
        <v>#N/A</v>
      </c>
      <c r="AK54" s="37" t="e">
        <f>VLOOKUP($B54,食材マスタ!$A:$R,17,FALSE)</f>
        <v>#N/A</v>
      </c>
      <c r="AL54" s="37" t="e">
        <f>VLOOKUP($B54,食材マスタ!$A:$R,18,FALSE)</f>
        <v>#N/A</v>
      </c>
    </row>
    <row r="55" spans="1:38" ht="14.25" customHeight="1" x14ac:dyDescent="0.3">
      <c r="A55" s="38"/>
      <c r="B55" s="39"/>
      <c r="C55" s="40"/>
      <c r="D55" s="41" t="str">
        <f t="shared" si="0"/>
        <v/>
      </c>
      <c r="E55" s="42" t="e">
        <f t="shared" si="49"/>
        <v>#N/A</v>
      </c>
      <c r="F55" s="43" t="str">
        <f t="shared" si="9"/>
        <v/>
      </c>
      <c r="G55" s="29" t="str">
        <f t="shared" si="1"/>
        <v/>
      </c>
      <c r="H55" s="44" t="str">
        <f t="shared" si="10"/>
        <v/>
      </c>
      <c r="I55" s="45" t="str">
        <f t="shared" si="2"/>
        <v/>
      </c>
      <c r="J55" s="46"/>
      <c r="K55" s="37" t="str">
        <f t="shared" si="48"/>
        <v/>
      </c>
      <c r="L55" s="42" t="e">
        <f t="shared" si="11"/>
        <v>#N/A</v>
      </c>
      <c r="M55" s="47" t="str">
        <f t="shared" si="12"/>
        <v/>
      </c>
      <c r="N55" s="42" t="str">
        <f t="shared" si="3"/>
        <v/>
      </c>
      <c r="O55" s="43" t="str">
        <f t="shared" si="13"/>
        <v/>
      </c>
      <c r="P55" s="45" t="str">
        <f t="shared" si="4"/>
        <v/>
      </c>
      <c r="Q55" s="43" t="str">
        <f t="shared" si="14"/>
        <v/>
      </c>
      <c r="R55" s="45" t="str">
        <f t="shared" si="5"/>
        <v/>
      </c>
      <c r="S55" s="43" t="str">
        <f t="shared" si="15"/>
        <v/>
      </c>
      <c r="T55" s="45" t="str">
        <f t="shared" si="6"/>
        <v/>
      </c>
      <c r="U55" s="43" t="str">
        <f t="shared" si="16"/>
        <v/>
      </c>
      <c r="V55" s="45" t="str">
        <f t="shared" si="7"/>
        <v/>
      </c>
      <c r="W55" s="43" t="str">
        <f t="shared" si="17"/>
        <v/>
      </c>
      <c r="X55" s="42" t="str">
        <f t="shared" si="8"/>
        <v/>
      </c>
      <c r="Y55" s="48"/>
      <c r="Z55" s="49"/>
      <c r="AC55" s="37" t="e">
        <f>VLOOKUP($B55,食材マスタ!$A:$R,4,FALSE)</f>
        <v>#N/A</v>
      </c>
      <c r="AD55" s="37" t="e">
        <f>VLOOKUP($B55,食材マスタ!$A:$R,5,FALSE)</f>
        <v>#N/A</v>
      </c>
      <c r="AE55" s="37" t="e">
        <f>VLOOKUP($B55,食材マスタ!$A:$R,12,FALSE)</f>
        <v>#N/A</v>
      </c>
      <c r="AF55" s="37" t="e">
        <f>VLOOKUP($B55,食材マスタ!$A:$R,11,FALSE)</f>
        <v>#N/A</v>
      </c>
      <c r="AG55" s="37" t="e">
        <f>VLOOKUP($B55,食材マスタ!$A:$R,13,FALSE)</f>
        <v>#N/A</v>
      </c>
      <c r="AH55" s="37" t="e">
        <f>VLOOKUP($B55,食材マスタ!$A:$R,14,FALSE)</f>
        <v>#N/A</v>
      </c>
      <c r="AI55" s="37" t="e">
        <f>VLOOKUP($B55,食材マスタ!$A:$R,15,FALSE)</f>
        <v>#N/A</v>
      </c>
      <c r="AJ55" s="37" t="e">
        <f>VLOOKUP($B55,食材マスタ!$A:$R,16,FALSE)</f>
        <v>#N/A</v>
      </c>
      <c r="AK55" s="37" t="e">
        <f>VLOOKUP($B55,食材マスタ!$A:$R,17,FALSE)</f>
        <v>#N/A</v>
      </c>
      <c r="AL55" s="37" t="e">
        <f>VLOOKUP($B55,食材マスタ!$A:$R,18,FALSE)</f>
        <v>#N/A</v>
      </c>
    </row>
    <row r="56" spans="1:38" ht="14.25" customHeight="1" x14ac:dyDescent="0.3">
      <c r="A56" s="38"/>
      <c r="B56" s="39"/>
      <c r="C56" s="40"/>
      <c r="D56" s="41" t="str">
        <f t="shared" si="0"/>
        <v/>
      </c>
      <c r="E56" s="42" t="e">
        <f t="shared" si="49"/>
        <v>#N/A</v>
      </c>
      <c r="F56" s="43" t="str">
        <f t="shared" si="9"/>
        <v/>
      </c>
      <c r="G56" s="29" t="str">
        <f t="shared" si="1"/>
        <v/>
      </c>
      <c r="H56" s="44" t="str">
        <f t="shared" si="10"/>
        <v/>
      </c>
      <c r="I56" s="45" t="str">
        <f t="shared" si="2"/>
        <v/>
      </c>
      <c r="J56" s="46"/>
      <c r="K56" s="37" t="str">
        <f t="shared" si="48"/>
        <v/>
      </c>
      <c r="L56" s="42" t="e">
        <f t="shared" si="11"/>
        <v>#N/A</v>
      </c>
      <c r="M56" s="47" t="str">
        <f t="shared" si="12"/>
        <v/>
      </c>
      <c r="N56" s="42" t="str">
        <f t="shared" si="3"/>
        <v/>
      </c>
      <c r="O56" s="43" t="str">
        <f t="shared" si="13"/>
        <v/>
      </c>
      <c r="P56" s="45" t="str">
        <f t="shared" si="4"/>
        <v/>
      </c>
      <c r="Q56" s="43" t="str">
        <f t="shared" si="14"/>
        <v/>
      </c>
      <c r="R56" s="45" t="str">
        <f t="shared" si="5"/>
        <v/>
      </c>
      <c r="S56" s="43" t="str">
        <f t="shared" si="15"/>
        <v/>
      </c>
      <c r="T56" s="45" t="str">
        <f t="shared" si="6"/>
        <v/>
      </c>
      <c r="U56" s="43" t="str">
        <f t="shared" si="16"/>
        <v/>
      </c>
      <c r="V56" s="45" t="str">
        <f t="shared" si="7"/>
        <v/>
      </c>
      <c r="W56" s="43" t="str">
        <f t="shared" si="17"/>
        <v/>
      </c>
      <c r="X56" s="42" t="str">
        <f t="shared" si="8"/>
        <v/>
      </c>
      <c r="Y56" s="48"/>
      <c r="Z56" s="49"/>
      <c r="AC56" s="37" t="e">
        <f>VLOOKUP($B56,食材マスタ!$A:$R,4,FALSE)</f>
        <v>#N/A</v>
      </c>
      <c r="AD56" s="37" t="e">
        <f>VLOOKUP($B56,食材マスタ!$A:$R,5,FALSE)</f>
        <v>#N/A</v>
      </c>
      <c r="AE56" s="37" t="e">
        <f>VLOOKUP($B56,食材マスタ!$A:$R,12,FALSE)</f>
        <v>#N/A</v>
      </c>
      <c r="AF56" s="37" t="e">
        <f>VLOOKUP($B56,食材マスタ!$A:$R,11,FALSE)</f>
        <v>#N/A</v>
      </c>
      <c r="AG56" s="37" t="e">
        <f>VLOOKUP($B56,食材マスタ!$A:$R,13,FALSE)</f>
        <v>#N/A</v>
      </c>
      <c r="AH56" s="37" t="e">
        <f>VLOOKUP($B56,食材マスタ!$A:$R,14,FALSE)</f>
        <v>#N/A</v>
      </c>
      <c r="AI56" s="37" t="e">
        <f>VLOOKUP($B56,食材マスタ!$A:$R,15,FALSE)</f>
        <v>#N/A</v>
      </c>
      <c r="AJ56" s="37" t="e">
        <f>VLOOKUP($B56,食材マスタ!$A:$R,16,FALSE)</f>
        <v>#N/A</v>
      </c>
      <c r="AK56" s="37" t="e">
        <f>VLOOKUP($B56,食材マスタ!$A:$R,17,FALSE)</f>
        <v>#N/A</v>
      </c>
      <c r="AL56" s="37" t="e">
        <f>VLOOKUP($B56,食材マスタ!$A:$R,18,FALSE)</f>
        <v>#N/A</v>
      </c>
    </row>
    <row r="57" spans="1:38" ht="14.25" customHeight="1" x14ac:dyDescent="0.3">
      <c r="A57" s="38"/>
      <c r="B57" s="39"/>
      <c r="C57" s="40"/>
      <c r="D57" s="41" t="str">
        <f t="shared" si="0"/>
        <v/>
      </c>
      <c r="E57" s="42" t="e">
        <f t="shared" si="49"/>
        <v>#N/A</v>
      </c>
      <c r="F57" s="43" t="str">
        <f t="shared" si="9"/>
        <v/>
      </c>
      <c r="G57" s="29" t="str">
        <f t="shared" si="1"/>
        <v/>
      </c>
      <c r="H57" s="44" t="str">
        <f t="shared" si="10"/>
        <v/>
      </c>
      <c r="I57" s="45" t="str">
        <f t="shared" si="2"/>
        <v/>
      </c>
      <c r="J57" s="46"/>
      <c r="K57" s="37" t="str">
        <f t="shared" si="48"/>
        <v/>
      </c>
      <c r="L57" s="42" t="e">
        <f t="shared" si="11"/>
        <v>#N/A</v>
      </c>
      <c r="M57" s="47" t="str">
        <f t="shared" si="12"/>
        <v/>
      </c>
      <c r="N57" s="42" t="str">
        <f t="shared" si="3"/>
        <v/>
      </c>
      <c r="O57" s="43" t="str">
        <f t="shared" si="13"/>
        <v/>
      </c>
      <c r="P57" s="45" t="str">
        <f t="shared" si="4"/>
        <v/>
      </c>
      <c r="Q57" s="43" t="str">
        <f t="shared" si="14"/>
        <v/>
      </c>
      <c r="R57" s="45" t="str">
        <f t="shared" si="5"/>
        <v/>
      </c>
      <c r="S57" s="43" t="str">
        <f t="shared" si="15"/>
        <v/>
      </c>
      <c r="T57" s="45" t="str">
        <f t="shared" si="6"/>
        <v/>
      </c>
      <c r="U57" s="43" t="str">
        <f t="shared" si="16"/>
        <v/>
      </c>
      <c r="V57" s="45" t="str">
        <f t="shared" si="7"/>
        <v/>
      </c>
      <c r="W57" s="43" t="str">
        <f t="shared" si="17"/>
        <v/>
      </c>
      <c r="X57" s="42" t="str">
        <f t="shared" si="8"/>
        <v/>
      </c>
      <c r="Y57" s="48"/>
      <c r="Z57" s="51"/>
      <c r="AC57" s="37" t="e">
        <f>VLOOKUP($B57,食材マスタ!$A:$R,4,FALSE)</f>
        <v>#N/A</v>
      </c>
      <c r="AD57" s="37" t="e">
        <f>VLOOKUP($B57,食材マスタ!$A:$R,5,FALSE)</f>
        <v>#N/A</v>
      </c>
      <c r="AE57" s="37" t="e">
        <f>VLOOKUP($B57,食材マスタ!$A:$R,12,FALSE)</f>
        <v>#N/A</v>
      </c>
      <c r="AF57" s="37" t="e">
        <f>VLOOKUP($B57,食材マスタ!$A:$R,11,FALSE)</f>
        <v>#N/A</v>
      </c>
      <c r="AG57" s="37" t="e">
        <f>VLOOKUP($B57,食材マスタ!$A:$R,13,FALSE)</f>
        <v>#N/A</v>
      </c>
      <c r="AH57" s="37" t="e">
        <f>VLOOKUP($B57,食材マスタ!$A:$R,14,FALSE)</f>
        <v>#N/A</v>
      </c>
      <c r="AI57" s="37" t="e">
        <f>VLOOKUP($B57,食材マスタ!$A:$R,15,FALSE)</f>
        <v>#N/A</v>
      </c>
      <c r="AJ57" s="37" t="e">
        <f>VLOOKUP($B57,食材マスタ!$A:$R,16,FALSE)</f>
        <v>#N/A</v>
      </c>
      <c r="AK57" s="37" t="e">
        <f>VLOOKUP($B57,食材マスタ!$A:$R,17,FALSE)</f>
        <v>#N/A</v>
      </c>
      <c r="AL57" s="37" t="e">
        <f>VLOOKUP($B57,食材マスタ!$A:$R,18,FALSE)</f>
        <v>#N/A</v>
      </c>
    </row>
    <row r="58" spans="1:38" ht="14.25" customHeight="1" x14ac:dyDescent="0.3">
      <c r="A58" s="38"/>
      <c r="B58" s="39"/>
      <c r="C58" s="40"/>
      <c r="D58" s="41" t="str">
        <f t="shared" si="0"/>
        <v/>
      </c>
      <c r="E58" s="42" t="e">
        <f t="shared" si="49"/>
        <v>#N/A</v>
      </c>
      <c r="F58" s="43" t="str">
        <f t="shared" si="9"/>
        <v/>
      </c>
      <c r="G58" s="29" t="str">
        <f t="shared" si="1"/>
        <v/>
      </c>
      <c r="H58" s="44" t="str">
        <f t="shared" si="10"/>
        <v/>
      </c>
      <c r="I58" s="45" t="str">
        <f t="shared" si="2"/>
        <v/>
      </c>
      <c r="J58" s="46"/>
      <c r="K58" s="37" t="str">
        <f t="shared" si="48"/>
        <v/>
      </c>
      <c r="L58" s="42" t="e">
        <f t="shared" si="11"/>
        <v>#N/A</v>
      </c>
      <c r="M58" s="47" t="str">
        <f t="shared" si="12"/>
        <v/>
      </c>
      <c r="N58" s="42" t="str">
        <f t="shared" si="3"/>
        <v/>
      </c>
      <c r="O58" s="43" t="str">
        <f t="shared" si="13"/>
        <v/>
      </c>
      <c r="P58" s="45" t="str">
        <f t="shared" si="4"/>
        <v/>
      </c>
      <c r="Q58" s="43" t="str">
        <f t="shared" si="14"/>
        <v/>
      </c>
      <c r="R58" s="45" t="str">
        <f t="shared" si="5"/>
        <v/>
      </c>
      <c r="S58" s="43" t="str">
        <f t="shared" si="15"/>
        <v/>
      </c>
      <c r="T58" s="45" t="str">
        <f t="shared" si="6"/>
        <v/>
      </c>
      <c r="U58" s="43" t="str">
        <f t="shared" si="16"/>
        <v/>
      </c>
      <c r="V58" s="45" t="str">
        <f t="shared" si="7"/>
        <v/>
      </c>
      <c r="W58" s="43" t="str">
        <f t="shared" si="17"/>
        <v/>
      </c>
      <c r="X58" s="42" t="str">
        <f t="shared" si="8"/>
        <v/>
      </c>
      <c r="Y58" s="48"/>
      <c r="Z58" s="51"/>
      <c r="AC58" s="37" t="e">
        <f>VLOOKUP($B58,食材マスタ!$A:$R,4,FALSE)</f>
        <v>#N/A</v>
      </c>
      <c r="AD58" s="37" t="e">
        <f>VLOOKUP($B58,食材マスタ!$A:$R,5,FALSE)</f>
        <v>#N/A</v>
      </c>
      <c r="AE58" s="37" t="e">
        <f>VLOOKUP($B58,食材マスタ!$A:$R,12,FALSE)</f>
        <v>#N/A</v>
      </c>
      <c r="AF58" s="37" t="e">
        <f>VLOOKUP($B58,食材マスタ!$A:$R,11,FALSE)</f>
        <v>#N/A</v>
      </c>
      <c r="AG58" s="37" t="e">
        <f>VLOOKUP($B58,食材マスタ!$A:$R,13,FALSE)</f>
        <v>#N/A</v>
      </c>
      <c r="AH58" s="37" t="e">
        <f>VLOOKUP($B58,食材マスタ!$A:$R,14,FALSE)</f>
        <v>#N/A</v>
      </c>
      <c r="AI58" s="37" t="e">
        <f>VLOOKUP($B58,食材マスタ!$A:$R,15,FALSE)</f>
        <v>#N/A</v>
      </c>
      <c r="AJ58" s="37" t="e">
        <f>VLOOKUP($B58,食材マスタ!$A:$R,16,FALSE)</f>
        <v>#N/A</v>
      </c>
      <c r="AK58" s="37" t="e">
        <f>VLOOKUP($B58,食材マスタ!$A:$R,17,FALSE)</f>
        <v>#N/A</v>
      </c>
      <c r="AL58" s="37" t="e">
        <f>VLOOKUP($B58,食材マスタ!$A:$R,18,FALSE)</f>
        <v>#N/A</v>
      </c>
    </row>
    <row r="59" spans="1:38" ht="14.25" customHeight="1" x14ac:dyDescent="0.3">
      <c r="A59" s="38"/>
      <c r="B59" s="39"/>
      <c r="C59" s="40"/>
      <c r="D59" s="41" t="str">
        <f t="shared" si="0"/>
        <v/>
      </c>
      <c r="E59" s="42" t="e">
        <f t="shared" si="49"/>
        <v>#N/A</v>
      </c>
      <c r="F59" s="43" t="str">
        <f t="shared" si="9"/>
        <v/>
      </c>
      <c r="G59" s="29" t="str">
        <f t="shared" si="1"/>
        <v/>
      </c>
      <c r="H59" s="44" t="str">
        <f t="shared" si="10"/>
        <v/>
      </c>
      <c r="I59" s="45" t="str">
        <f t="shared" si="2"/>
        <v/>
      </c>
      <c r="J59" s="46"/>
      <c r="K59" s="37" t="str">
        <f t="shared" si="48"/>
        <v/>
      </c>
      <c r="L59" s="42" t="e">
        <f t="shared" si="11"/>
        <v>#N/A</v>
      </c>
      <c r="M59" s="47" t="str">
        <f t="shared" si="12"/>
        <v/>
      </c>
      <c r="N59" s="42" t="str">
        <f t="shared" si="3"/>
        <v/>
      </c>
      <c r="O59" s="43" t="str">
        <f t="shared" si="13"/>
        <v/>
      </c>
      <c r="P59" s="45" t="str">
        <f t="shared" si="4"/>
        <v/>
      </c>
      <c r="Q59" s="43" t="str">
        <f t="shared" si="14"/>
        <v/>
      </c>
      <c r="R59" s="45" t="str">
        <f t="shared" si="5"/>
        <v/>
      </c>
      <c r="S59" s="43" t="str">
        <f t="shared" si="15"/>
        <v/>
      </c>
      <c r="T59" s="45" t="str">
        <f t="shared" si="6"/>
        <v/>
      </c>
      <c r="U59" s="43" t="str">
        <f t="shared" si="16"/>
        <v/>
      </c>
      <c r="V59" s="45" t="str">
        <f t="shared" si="7"/>
        <v/>
      </c>
      <c r="W59" s="43" t="str">
        <f t="shared" si="17"/>
        <v/>
      </c>
      <c r="X59" s="42" t="str">
        <f t="shared" si="8"/>
        <v/>
      </c>
      <c r="Y59" s="48"/>
      <c r="Z59" s="51"/>
      <c r="AC59" s="37" t="e">
        <f>VLOOKUP($B59,食材マスタ!$A:$R,4,FALSE)</f>
        <v>#N/A</v>
      </c>
      <c r="AD59" s="37" t="e">
        <f>VLOOKUP($B59,食材マスタ!$A:$R,5,FALSE)</f>
        <v>#N/A</v>
      </c>
      <c r="AE59" s="37" t="e">
        <f>VLOOKUP($B59,食材マスタ!$A:$R,12,FALSE)</f>
        <v>#N/A</v>
      </c>
      <c r="AF59" s="37" t="e">
        <f>VLOOKUP($B59,食材マスタ!$A:$R,11,FALSE)</f>
        <v>#N/A</v>
      </c>
      <c r="AG59" s="37" t="e">
        <f>VLOOKUP($B59,食材マスタ!$A:$R,13,FALSE)</f>
        <v>#N/A</v>
      </c>
      <c r="AH59" s="37" t="e">
        <f>VLOOKUP($B59,食材マスタ!$A:$R,14,FALSE)</f>
        <v>#N/A</v>
      </c>
      <c r="AI59" s="37" t="e">
        <f>VLOOKUP($B59,食材マスタ!$A:$R,15,FALSE)</f>
        <v>#N/A</v>
      </c>
      <c r="AJ59" s="37" t="e">
        <f>VLOOKUP($B59,食材マスタ!$A:$R,16,FALSE)</f>
        <v>#N/A</v>
      </c>
      <c r="AK59" s="37" t="e">
        <f>VLOOKUP($B59,食材マスタ!$A:$R,17,FALSE)</f>
        <v>#N/A</v>
      </c>
      <c r="AL59" s="37" t="e">
        <f>VLOOKUP($B59,食材マスタ!$A:$R,18,FALSE)</f>
        <v>#N/A</v>
      </c>
    </row>
    <row r="60" spans="1:38" ht="14.25" customHeight="1" x14ac:dyDescent="0.3">
      <c r="A60" s="38"/>
      <c r="B60" s="39"/>
      <c r="C60" s="40"/>
      <c r="D60" s="41" t="str">
        <f t="shared" si="0"/>
        <v/>
      </c>
      <c r="E60" s="42" t="e">
        <f t="shared" si="49"/>
        <v>#N/A</v>
      </c>
      <c r="F60" s="43" t="str">
        <f t="shared" si="9"/>
        <v/>
      </c>
      <c r="G60" s="29" t="str">
        <f t="shared" si="1"/>
        <v/>
      </c>
      <c r="H60" s="44" t="str">
        <f t="shared" si="10"/>
        <v/>
      </c>
      <c r="I60" s="45" t="str">
        <f t="shared" si="2"/>
        <v/>
      </c>
      <c r="J60" s="46"/>
      <c r="K60" s="37" t="str">
        <f t="shared" si="48"/>
        <v/>
      </c>
      <c r="L60" s="42" t="e">
        <f t="shared" si="11"/>
        <v>#N/A</v>
      </c>
      <c r="M60" s="47" t="str">
        <f t="shared" si="12"/>
        <v/>
      </c>
      <c r="N60" s="42" t="str">
        <f t="shared" si="3"/>
        <v/>
      </c>
      <c r="O60" s="43" t="str">
        <f t="shared" si="13"/>
        <v/>
      </c>
      <c r="P60" s="45" t="str">
        <f t="shared" si="4"/>
        <v/>
      </c>
      <c r="Q60" s="43" t="str">
        <f t="shared" si="14"/>
        <v/>
      </c>
      <c r="R60" s="45" t="str">
        <f t="shared" si="5"/>
        <v/>
      </c>
      <c r="S60" s="43" t="str">
        <f t="shared" si="15"/>
        <v/>
      </c>
      <c r="T60" s="45" t="str">
        <f t="shared" si="6"/>
        <v/>
      </c>
      <c r="U60" s="43" t="str">
        <f t="shared" si="16"/>
        <v/>
      </c>
      <c r="V60" s="45" t="str">
        <f t="shared" si="7"/>
        <v/>
      </c>
      <c r="W60" s="43" t="str">
        <f t="shared" si="17"/>
        <v/>
      </c>
      <c r="X60" s="42" t="str">
        <f t="shared" si="8"/>
        <v/>
      </c>
      <c r="Y60" s="48"/>
      <c r="Z60" s="52"/>
      <c r="AC60" s="37" t="e">
        <f>VLOOKUP($B60,食材マスタ!$A:$R,4,FALSE)</f>
        <v>#N/A</v>
      </c>
      <c r="AD60" s="37" t="e">
        <f>VLOOKUP($B60,食材マスタ!$A:$R,5,FALSE)</f>
        <v>#N/A</v>
      </c>
      <c r="AE60" s="37" t="e">
        <f>VLOOKUP($B60,食材マスタ!$A:$R,12,FALSE)</f>
        <v>#N/A</v>
      </c>
      <c r="AF60" s="37" t="e">
        <f>VLOOKUP($B60,食材マスタ!$A:$R,11,FALSE)</f>
        <v>#N/A</v>
      </c>
      <c r="AG60" s="37" t="e">
        <f>VLOOKUP($B60,食材マスタ!$A:$R,13,FALSE)</f>
        <v>#N/A</v>
      </c>
      <c r="AH60" s="37" t="e">
        <f>VLOOKUP($B60,食材マスタ!$A:$R,14,FALSE)</f>
        <v>#N/A</v>
      </c>
      <c r="AI60" s="37" t="e">
        <f>VLOOKUP($B60,食材マスタ!$A:$R,15,FALSE)</f>
        <v>#N/A</v>
      </c>
      <c r="AJ60" s="37" t="e">
        <f>VLOOKUP($B60,食材マスタ!$A:$R,16,FALSE)</f>
        <v>#N/A</v>
      </c>
      <c r="AK60" s="37" t="e">
        <f>VLOOKUP($B60,食材マスタ!$A:$R,17,FALSE)</f>
        <v>#N/A</v>
      </c>
      <c r="AL60" s="37" t="e">
        <f>VLOOKUP($B60,食材マスタ!$A:$R,18,FALSE)</f>
        <v>#N/A</v>
      </c>
    </row>
    <row r="61" spans="1:38" ht="14.25" customHeight="1" x14ac:dyDescent="0.3">
      <c r="A61" s="38"/>
      <c r="B61" s="39"/>
      <c r="C61" s="40"/>
      <c r="D61" s="41" t="str">
        <f t="shared" si="0"/>
        <v/>
      </c>
      <c r="E61" s="42" t="e">
        <f t="shared" si="49"/>
        <v>#N/A</v>
      </c>
      <c r="F61" s="43" t="str">
        <f t="shared" si="9"/>
        <v/>
      </c>
      <c r="G61" s="29" t="str">
        <f t="shared" si="1"/>
        <v/>
      </c>
      <c r="H61" s="44" t="str">
        <f t="shared" si="10"/>
        <v/>
      </c>
      <c r="I61" s="45" t="str">
        <f t="shared" si="2"/>
        <v/>
      </c>
      <c r="J61" s="46"/>
      <c r="K61" s="37" t="str">
        <f t="shared" si="48"/>
        <v/>
      </c>
      <c r="L61" s="42" t="e">
        <f t="shared" si="11"/>
        <v>#N/A</v>
      </c>
      <c r="M61" s="47" t="str">
        <f t="shared" si="12"/>
        <v/>
      </c>
      <c r="N61" s="42" t="str">
        <f t="shared" si="3"/>
        <v/>
      </c>
      <c r="O61" s="43" t="str">
        <f t="shared" si="13"/>
        <v/>
      </c>
      <c r="P61" s="45" t="str">
        <f t="shared" si="4"/>
        <v/>
      </c>
      <c r="Q61" s="43" t="str">
        <f t="shared" si="14"/>
        <v/>
      </c>
      <c r="R61" s="45" t="str">
        <f t="shared" si="5"/>
        <v/>
      </c>
      <c r="S61" s="43" t="str">
        <f t="shared" si="15"/>
        <v/>
      </c>
      <c r="T61" s="45" t="str">
        <f t="shared" si="6"/>
        <v/>
      </c>
      <c r="U61" s="43" t="str">
        <f t="shared" si="16"/>
        <v/>
      </c>
      <c r="V61" s="45" t="str">
        <f t="shared" si="7"/>
        <v/>
      </c>
      <c r="W61" s="43" t="str">
        <f t="shared" si="17"/>
        <v/>
      </c>
      <c r="X61" s="42" t="str">
        <f t="shared" si="8"/>
        <v/>
      </c>
      <c r="Y61" s="48"/>
      <c r="Z61" s="53"/>
      <c r="AC61" s="37" t="e">
        <f>VLOOKUP($B61,食材マスタ!$A:$R,4,FALSE)</f>
        <v>#N/A</v>
      </c>
      <c r="AD61" s="37" t="e">
        <f>VLOOKUP($B61,食材マスタ!$A:$R,5,FALSE)</f>
        <v>#N/A</v>
      </c>
      <c r="AE61" s="37" t="e">
        <f>VLOOKUP($B61,食材マスタ!$A:$R,12,FALSE)</f>
        <v>#N/A</v>
      </c>
      <c r="AF61" s="37" t="e">
        <f>VLOOKUP($B61,食材マスタ!$A:$R,11,FALSE)</f>
        <v>#N/A</v>
      </c>
      <c r="AG61" s="37" t="e">
        <f>VLOOKUP($B61,食材マスタ!$A:$R,13,FALSE)</f>
        <v>#N/A</v>
      </c>
      <c r="AH61" s="37" t="e">
        <f>VLOOKUP($B61,食材マスタ!$A:$R,14,FALSE)</f>
        <v>#N/A</v>
      </c>
      <c r="AI61" s="37" t="e">
        <f>VLOOKUP($B61,食材マスタ!$A:$R,15,FALSE)</f>
        <v>#N/A</v>
      </c>
      <c r="AJ61" s="37" t="e">
        <f>VLOOKUP($B61,食材マスタ!$A:$R,16,FALSE)</f>
        <v>#N/A</v>
      </c>
      <c r="AK61" s="37" t="e">
        <f>VLOOKUP($B61,食材マスタ!$A:$R,17,FALSE)</f>
        <v>#N/A</v>
      </c>
      <c r="AL61" s="37" t="e">
        <f>VLOOKUP($B61,食材マスタ!$A:$R,18,FALSE)</f>
        <v>#N/A</v>
      </c>
    </row>
    <row r="62" spans="1:38" ht="14.25" customHeight="1" x14ac:dyDescent="0.3">
      <c r="A62" s="38"/>
      <c r="B62" s="39"/>
      <c r="C62" s="40"/>
      <c r="D62" s="41" t="str">
        <f t="shared" si="0"/>
        <v/>
      </c>
      <c r="E62" s="42" t="e">
        <f t="shared" si="49"/>
        <v>#N/A</v>
      </c>
      <c r="F62" s="43" t="str">
        <f t="shared" si="9"/>
        <v/>
      </c>
      <c r="G62" s="29" t="str">
        <f t="shared" si="1"/>
        <v/>
      </c>
      <c r="H62" s="44" t="str">
        <f t="shared" si="10"/>
        <v/>
      </c>
      <c r="I62" s="45" t="str">
        <f t="shared" si="2"/>
        <v/>
      </c>
      <c r="J62" s="46"/>
      <c r="K62" s="37" t="str">
        <f>IF(B62="","",L62)</f>
        <v/>
      </c>
      <c r="L62" s="42" t="e">
        <f t="shared" si="11"/>
        <v>#N/A</v>
      </c>
      <c r="M62" s="47" t="str">
        <f t="shared" si="12"/>
        <v/>
      </c>
      <c r="N62" s="42" t="str">
        <f t="shared" si="3"/>
        <v/>
      </c>
      <c r="O62" s="43" t="str">
        <f t="shared" si="13"/>
        <v/>
      </c>
      <c r="P62" s="45" t="str">
        <f t="shared" si="4"/>
        <v/>
      </c>
      <c r="Q62" s="43" t="str">
        <f t="shared" si="14"/>
        <v/>
      </c>
      <c r="R62" s="45" t="str">
        <f t="shared" si="5"/>
        <v/>
      </c>
      <c r="S62" s="43" t="str">
        <f t="shared" si="15"/>
        <v/>
      </c>
      <c r="T62" s="45" t="str">
        <f t="shared" si="6"/>
        <v/>
      </c>
      <c r="U62" s="43" t="str">
        <f t="shared" si="16"/>
        <v/>
      </c>
      <c r="V62" s="45" t="str">
        <f t="shared" si="7"/>
        <v/>
      </c>
      <c r="W62" s="43" t="str">
        <f t="shared" si="17"/>
        <v/>
      </c>
      <c r="X62" s="42" t="str">
        <f t="shared" si="8"/>
        <v/>
      </c>
      <c r="Y62" s="48"/>
      <c r="Z62" s="53"/>
      <c r="AC62" s="37" t="e">
        <f>VLOOKUP($B62,食材マスタ!$A:$R,4,FALSE)</f>
        <v>#N/A</v>
      </c>
      <c r="AD62" s="37" t="e">
        <f>VLOOKUP($B62,食材マスタ!$A:$R,5,FALSE)</f>
        <v>#N/A</v>
      </c>
      <c r="AE62" s="37" t="e">
        <f>VLOOKUP($B62,食材マスタ!$A:$R,12,FALSE)</f>
        <v>#N/A</v>
      </c>
      <c r="AF62" s="37" t="e">
        <f>VLOOKUP($B62,食材マスタ!$A:$R,11,FALSE)</f>
        <v>#N/A</v>
      </c>
      <c r="AG62" s="37" t="e">
        <f>VLOOKUP($B62,食材マスタ!$A:$R,13,FALSE)</f>
        <v>#N/A</v>
      </c>
      <c r="AH62" s="37" t="e">
        <f>VLOOKUP($B62,食材マスタ!$A:$R,14,FALSE)</f>
        <v>#N/A</v>
      </c>
      <c r="AI62" s="37" t="e">
        <f>VLOOKUP($B62,食材マスタ!$A:$R,15,FALSE)</f>
        <v>#N/A</v>
      </c>
      <c r="AJ62" s="37" t="e">
        <f>VLOOKUP($B62,食材マスタ!$A:$R,16,FALSE)</f>
        <v>#N/A</v>
      </c>
      <c r="AK62" s="37" t="e">
        <f>VLOOKUP($B62,食材マスタ!$A:$R,17,FALSE)</f>
        <v>#N/A</v>
      </c>
      <c r="AL62" s="37" t="e">
        <f>VLOOKUP($B62,食材マスタ!$A:$R,18,FALSE)</f>
        <v>#N/A</v>
      </c>
    </row>
    <row r="63" spans="1:38" ht="14.25" customHeight="1" x14ac:dyDescent="0.3">
      <c r="A63" s="50"/>
      <c r="B63" s="39"/>
      <c r="C63" s="40"/>
      <c r="D63" s="41" t="str">
        <f t="shared" si="0"/>
        <v/>
      </c>
      <c r="E63" s="42" t="e">
        <f t="shared" si="49"/>
        <v>#N/A</v>
      </c>
      <c r="F63" s="43" t="str">
        <f t="shared" si="9"/>
        <v/>
      </c>
      <c r="G63" s="29" t="str">
        <f t="shared" si="1"/>
        <v/>
      </c>
      <c r="H63" s="44" t="str">
        <f t="shared" si="10"/>
        <v/>
      </c>
      <c r="I63" s="45" t="str">
        <f t="shared" si="2"/>
        <v/>
      </c>
      <c r="J63" s="46"/>
      <c r="K63" s="37" t="str">
        <f t="shared" si="48"/>
        <v/>
      </c>
      <c r="L63" s="42" t="e">
        <f t="shared" si="11"/>
        <v>#N/A</v>
      </c>
      <c r="M63" s="47" t="str">
        <f t="shared" si="12"/>
        <v/>
      </c>
      <c r="N63" s="42" t="str">
        <f t="shared" si="3"/>
        <v/>
      </c>
      <c r="O63" s="43" t="str">
        <f t="shared" si="13"/>
        <v/>
      </c>
      <c r="P63" s="45" t="str">
        <f t="shared" si="4"/>
        <v/>
      </c>
      <c r="Q63" s="43" t="str">
        <f t="shared" si="14"/>
        <v/>
      </c>
      <c r="R63" s="45" t="str">
        <f t="shared" si="5"/>
        <v/>
      </c>
      <c r="S63" s="43" t="str">
        <f t="shared" si="15"/>
        <v/>
      </c>
      <c r="T63" s="45" t="str">
        <f t="shared" si="6"/>
        <v/>
      </c>
      <c r="U63" s="43" t="str">
        <f t="shared" si="16"/>
        <v/>
      </c>
      <c r="V63" s="45" t="str">
        <f t="shared" si="7"/>
        <v/>
      </c>
      <c r="W63" s="43" t="str">
        <f t="shared" si="17"/>
        <v/>
      </c>
      <c r="X63" s="42" t="str">
        <f t="shared" si="8"/>
        <v/>
      </c>
      <c r="Y63" s="48"/>
      <c r="Z63" s="53"/>
      <c r="AC63" s="37" t="e">
        <f>VLOOKUP($B63,食材マスタ!$A:$R,4,FALSE)</f>
        <v>#N/A</v>
      </c>
      <c r="AD63" s="37" t="e">
        <f>VLOOKUP($B63,食材マスタ!$A:$R,5,FALSE)</f>
        <v>#N/A</v>
      </c>
      <c r="AE63" s="37" t="e">
        <f>VLOOKUP($B63,食材マスタ!$A:$R,12,FALSE)</f>
        <v>#N/A</v>
      </c>
      <c r="AF63" s="37" t="e">
        <f>VLOOKUP($B63,食材マスタ!$A:$R,11,FALSE)</f>
        <v>#N/A</v>
      </c>
      <c r="AG63" s="37" t="e">
        <f>VLOOKUP($B63,食材マスタ!$A:$R,13,FALSE)</f>
        <v>#N/A</v>
      </c>
      <c r="AH63" s="37" t="e">
        <f>VLOOKUP($B63,食材マスタ!$A:$R,14,FALSE)</f>
        <v>#N/A</v>
      </c>
      <c r="AI63" s="37" t="e">
        <f>VLOOKUP($B63,食材マスタ!$A:$R,15,FALSE)</f>
        <v>#N/A</v>
      </c>
      <c r="AJ63" s="37" t="e">
        <f>VLOOKUP($B63,食材マスタ!$A:$R,16,FALSE)</f>
        <v>#N/A</v>
      </c>
      <c r="AK63" s="37" t="e">
        <f>VLOOKUP($B63,食材マスタ!$A:$R,17,FALSE)</f>
        <v>#N/A</v>
      </c>
      <c r="AL63" s="37" t="e">
        <f>VLOOKUP($B63,食材マスタ!$A:$R,18,FALSE)</f>
        <v>#N/A</v>
      </c>
    </row>
    <row r="64" spans="1:38" ht="14.25" customHeight="1" x14ac:dyDescent="0.3">
      <c r="A64" s="50"/>
      <c r="B64" s="39"/>
      <c r="C64" s="40"/>
      <c r="D64" s="41" t="str">
        <f t="shared" si="0"/>
        <v/>
      </c>
      <c r="E64" s="42" t="e">
        <f>IF(AD64="","",AD64)</f>
        <v>#N/A</v>
      </c>
      <c r="F64" s="43" t="str">
        <f t="shared" si="9"/>
        <v/>
      </c>
      <c r="G64" s="29" t="str">
        <f t="shared" si="1"/>
        <v/>
      </c>
      <c r="H64" s="44" t="str">
        <f t="shared" si="10"/>
        <v/>
      </c>
      <c r="I64" s="45" t="str">
        <f t="shared" si="2"/>
        <v/>
      </c>
      <c r="J64" s="46"/>
      <c r="K64" s="37" t="str">
        <f t="shared" si="48"/>
        <v/>
      </c>
      <c r="L64" s="42" t="e">
        <f t="shared" si="11"/>
        <v>#N/A</v>
      </c>
      <c r="M64" s="47" t="str">
        <f t="shared" si="12"/>
        <v/>
      </c>
      <c r="N64" s="42" t="str">
        <f t="shared" si="3"/>
        <v/>
      </c>
      <c r="O64" s="43" t="str">
        <f t="shared" si="13"/>
        <v/>
      </c>
      <c r="P64" s="45" t="str">
        <f t="shared" si="4"/>
        <v/>
      </c>
      <c r="Q64" s="43" t="str">
        <f t="shared" si="14"/>
        <v/>
      </c>
      <c r="R64" s="45" t="str">
        <f t="shared" si="5"/>
        <v/>
      </c>
      <c r="S64" s="43" t="str">
        <f t="shared" si="15"/>
        <v/>
      </c>
      <c r="T64" s="45" t="str">
        <f t="shared" si="6"/>
        <v/>
      </c>
      <c r="U64" s="43" t="str">
        <f>V64</f>
        <v/>
      </c>
      <c r="V64" s="45" t="str">
        <f t="shared" si="7"/>
        <v/>
      </c>
      <c r="W64" s="43" t="str">
        <f t="shared" si="17"/>
        <v/>
      </c>
      <c r="X64" s="42" t="str">
        <f t="shared" si="8"/>
        <v/>
      </c>
      <c r="Y64" s="48"/>
      <c r="Z64" s="53"/>
      <c r="AC64" s="37" t="e">
        <f>VLOOKUP($B64,食材マスタ!$A:$R,4,FALSE)</f>
        <v>#N/A</v>
      </c>
      <c r="AD64" s="37" t="e">
        <f>VLOOKUP($B64,食材マスタ!$A:$R,5,FALSE)</f>
        <v>#N/A</v>
      </c>
      <c r="AE64" s="37" t="e">
        <f>VLOOKUP($B64,食材マスタ!$A:$R,12,FALSE)</f>
        <v>#N/A</v>
      </c>
      <c r="AF64" s="37" t="e">
        <f>VLOOKUP($B64,食材マスタ!$A:$R,11,FALSE)</f>
        <v>#N/A</v>
      </c>
      <c r="AG64" s="37" t="e">
        <f>VLOOKUP($B64,食材マスタ!$A:$R,13,FALSE)</f>
        <v>#N/A</v>
      </c>
      <c r="AH64" s="37" t="e">
        <f>VLOOKUP($B64,食材マスタ!$A:$R,14,FALSE)</f>
        <v>#N/A</v>
      </c>
      <c r="AI64" s="37" t="e">
        <f>VLOOKUP($B64,食材マスタ!$A:$R,15,FALSE)</f>
        <v>#N/A</v>
      </c>
      <c r="AJ64" s="37" t="e">
        <f>VLOOKUP($B64,食材マスタ!$A:$R,16,FALSE)</f>
        <v>#N/A</v>
      </c>
      <c r="AK64" s="37" t="e">
        <f>VLOOKUP($B64,食材マスタ!$A:$R,17,FALSE)</f>
        <v>#N/A</v>
      </c>
      <c r="AL64" s="37" t="e">
        <f>VLOOKUP($B64,食材マスタ!$A:$R,18,FALSE)</f>
        <v>#N/A</v>
      </c>
    </row>
    <row r="65" spans="1:38" ht="14.25" customHeight="1" x14ac:dyDescent="0.3">
      <c r="A65" s="38"/>
      <c r="B65" s="39"/>
      <c r="C65" s="40"/>
      <c r="D65" s="41" t="str">
        <f t="shared" si="0"/>
        <v/>
      </c>
      <c r="E65" s="42" t="e">
        <f>IF(AD65="","",AD65)</f>
        <v>#N/A</v>
      </c>
      <c r="F65" s="43" t="str">
        <f t="shared" si="9"/>
        <v/>
      </c>
      <c r="G65" s="29" t="str">
        <f t="shared" si="1"/>
        <v/>
      </c>
      <c r="H65" s="44" t="str">
        <f t="shared" si="10"/>
        <v/>
      </c>
      <c r="I65" s="45" t="str">
        <f t="shared" si="2"/>
        <v/>
      </c>
      <c r="J65" s="46"/>
      <c r="K65" s="37" t="str">
        <f t="shared" si="48"/>
        <v/>
      </c>
      <c r="L65" s="42" t="e">
        <f t="shared" si="11"/>
        <v>#N/A</v>
      </c>
      <c r="M65" s="47" t="str">
        <f t="shared" si="12"/>
        <v/>
      </c>
      <c r="N65" s="42" t="str">
        <f t="shared" si="3"/>
        <v/>
      </c>
      <c r="O65" s="43" t="str">
        <f>P65</f>
        <v/>
      </c>
      <c r="P65" s="45" t="str">
        <f t="shared" si="4"/>
        <v/>
      </c>
      <c r="Q65" s="43" t="str">
        <f t="shared" si="14"/>
        <v/>
      </c>
      <c r="R65" s="45" t="str">
        <f t="shared" si="5"/>
        <v/>
      </c>
      <c r="S65" s="43" t="str">
        <f t="shared" si="15"/>
        <v/>
      </c>
      <c r="T65" s="45" t="str">
        <f t="shared" si="6"/>
        <v/>
      </c>
      <c r="U65" s="43" t="str">
        <f t="shared" si="16"/>
        <v/>
      </c>
      <c r="V65" s="45" t="str">
        <f t="shared" si="7"/>
        <v/>
      </c>
      <c r="W65" s="43" t="str">
        <f t="shared" si="17"/>
        <v/>
      </c>
      <c r="X65" s="42" t="str">
        <f t="shared" si="8"/>
        <v/>
      </c>
      <c r="Y65" s="48"/>
      <c r="Z65" s="53"/>
      <c r="AC65" s="37" t="e">
        <f>VLOOKUP($B65,食材マスタ!$A:$R,4,FALSE)</f>
        <v>#N/A</v>
      </c>
      <c r="AD65" s="37" t="e">
        <f>VLOOKUP($B65,食材マスタ!$A:$R,5,FALSE)</f>
        <v>#N/A</v>
      </c>
      <c r="AE65" s="37" t="e">
        <f>VLOOKUP($B65,食材マスタ!$A:$R,12,FALSE)</f>
        <v>#N/A</v>
      </c>
      <c r="AF65" s="37" t="e">
        <f>VLOOKUP($B65,食材マスタ!$A:$R,11,FALSE)</f>
        <v>#N/A</v>
      </c>
      <c r="AG65" s="37" t="e">
        <f>VLOOKUP($B65,食材マスタ!$A:$R,13,FALSE)</f>
        <v>#N/A</v>
      </c>
      <c r="AH65" s="37" t="e">
        <f>VLOOKUP($B65,食材マスタ!$A:$R,14,FALSE)</f>
        <v>#N/A</v>
      </c>
      <c r="AI65" s="37" t="e">
        <f>VLOOKUP($B65,食材マスタ!$A:$R,15,FALSE)</f>
        <v>#N/A</v>
      </c>
      <c r="AJ65" s="37" t="e">
        <f>VLOOKUP($B65,食材マスタ!$A:$R,16,FALSE)</f>
        <v>#N/A</v>
      </c>
      <c r="AK65" s="37" t="e">
        <f>VLOOKUP($B65,食材マスタ!$A:$R,17,FALSE)</f>
        <v>#N/A</v>
      </c>
      <c r="AL65" s="37" t="e">
        <f>VLOOKUP($B65,食材マスタ!$A:$R,18,FALSE)</f>
        <v>#N/A</v>
      </c>
    </row>
    <row r="66" spans="1:38" ht="14.25" customHeight="1" x14ac:dyDescent="0.3">
      <c r="A66" s="38"/>
      <c r="B66" s="39"/>
      <c r="C66" s="40"/>
      <c r="D66" s="41" t="str">
        <f t="shared" si="0"/>
        <v/>
      </c>
      <c r="E66" s="42" t="e">
        <f>IF(AD66="","",AD66)</f>
        <v>#N/A</v>
      </c>
      <c r="F66" s="43" t="str">
        <f t="shared" si="9"/>
        <v/>
      </c>
      <c r="G66" s="29" t="str">
        <f t="shared" si="1"/>
        <v/>
      </c>
      <c r="H66" s="44" t="str">
        <f t="shared" si="10"/>
        <v/>
      </c>
      <c r="I66" s="45" t="str">
        <f t="shared" si="2"/>
        <v/>
      </c>
      <c r="J66" s="46"/>
      <c r="K66" s="37" t="str">
        <f t="shared" si="48"/>
        <v/>
      </c>
      <c r="L66" s="42" t="e">
        <f t="shared" si="11"/>
        <v>#N/A</v>
      </c>
      <c r="M66" s="47" t="str">
        <f t="shared" si="12"/>
        <v/>
      </c>
      <c r="N66" s="42" t="str">
        <f t="shared" si="3"/>
        <v/>
      </c>
      <c r="O66" s="43" t="str">
        <f t="shared" si="13"/>
        <v/>
      </c>
      <c r="P66" s="45" t="str">
        <f t="shared" si="4"/>
        <v/>
      </c>
      <c r="Q66" s="43" t="str">
        <f t="shared" si="14"/>
        <v/>
      </c>
      <c r="R66" s="45" t="str">
        <f t="shared" si="5"/>
        <v/>
      </c>
      <c r="S66" s="43" t="str">
        <f t="shared" si="15"/>
        <v/>
      </c>
      <c r="T66" s="45" t="str">
        <f t="shared" si="6"/>
        <v/>
      </c>
      <c r="U66" s="43" t="str">
        <f t="shared" si="16"/>
        <v/>
      </c>
      <c r="V66" s="45" t="str">
        <f t="shared" si="7"/>
        <v/>
      </c>
      <c r="W66" s="43" t="str">
        <f t="shared" si="17"/>
        <v/>
      </c>
      <c r="X66" s="42" t="str">
        <f t="shared" si="8"/>
        <v/>
      </c>
      <c r="Y66" s="48"/>
      <c r="Z66" s="53"/>
      <c r="AC66" s="37" t="e">
        <f>VLOOKUP($B66,食材マスタ!$A:$R,4,FALSE)</f>
        <v>#N/A</v>
      </c>
      <c r="AD66" s="37" t="e">
        <f>VLOOKUP($B66,食材マスタ!$A:$R,5,FALSE)</f>
        <v>#N/A</v>
      </c>
      <c r="AE66" s="37" t="e">
        <f>VLOOKUP($B66,食材マスタ!$A:$R,12,FALSE)</f>
        <v>#N/A</v>
      </c>
      <c r="AF66" s="37" t="e">
        <f>VLOOKUP($B66,食材マスタ!$A:$R,11,FALSE)</f>
        <v>#N/A</v>
      </c>
      <c r="AG66" s="37" t="e">
        <f>VLOOKUP($B66,食材マスタ!$A:$R,13,FALSE)</f>
        <v>#N/A</v>
      </c>
      <c r="AH66" s="37" t="e">
        <f>VLOOKUP($B66,食材マスタ!$A:$R,14,FALSE)</f>
        <v>#N/A</v>
      </c>
      <c r="AI66" s="37" t="e">
        <f>VLOOKUP($B66,食材マスタ!$A:$R,15,FALSE)</f>
        <v>#N/A</v>
      </c>
      <c r="AJ66" s="37" t="e">
        <f>VLOOKUP($B66,食材マスタ!$A:$R,16,FALSE)</f>
        <v>#N/A</v>
      </c>
      <c r="AK66" s="37" t="e">
        <f>VLOOKUP($B66,食材マスタ!$A:$R,17,FALSE)</f>
        <v>#N/A</v>
      </c>
      <c r="AL66" s="37" t="e">
        <f>VLOOKUP($B66,食材マスタ!$A:$R,18,FALSE)</f>
        <v>#N/A</v>
      </c>
    </row>
    <row r="67" spans="1:38" ht="14.25" customHeight="1" x14ac:dyDescent="0.3">
      <c r="A67" s="38"/>
      <c r="B67" s="39"/>
      <c r="C67" s="40"/>
      <c r="D67" s="41" t="str">
        <f t="shared" si="0"/>
        <v/>
      </c>
      <c r="E67" s="42" t="e">
        <f t="shared" ref="E67:E80" si="50">IF(AD67="","",AD67)</f>
        <v>#N/A</v>
      </c>
      <c r="F67" s="43" t="str">
        <f t="shared" si="9"/>
        <v/>
      </c>
      <c r="G67" s="29" t="str">
        <f t="shared" si="1"/>
        <v/>
      </c>
      <c r="H67" s="44" t="str">
        <f t="shared" si="10"/>
        <v/>
      </c>
      <c r="I67" s="45" t="str">
        <f t="shared" si="2"/>
        <v/>
      </c>
      <c r="J67" s="46"/>
      <c r="K67" s="37" t="str">
        <f t="shared" si="48"/>
        <v/>
      </c>
      <c r="L67" s="42" t="e">
        <f t="shared" si="11"/>
        <v>#N/A</v>
      </c>
      <c r="M67" s="47" t="str">
        <f t="shared" si="12"/>
        <v/>
      </c>
      <c r="N67" s="42" t="str">
        <f t="shared" si="3"/>
        <v/>
      </c>
      <c r="O67" s="43" t="str">
        <f t="shared" si="13"/>
        <v/>
      </c>
      <c r="P67" s="45" t="str">
        <f t="shared" si="4"/>
        <v/>
      </c>
      <c r="Q67" s="43" t="str">
        <f>R67</f>
        <v/>
      </c>
      <c r="R67" s="45" t="str">
        <f t="shared" si="5"/>
        <v/>
      </c>
      <c r="S67" s="43" t="str">
        <f t="shared" si="15"/>
        <v/>
      </c>
      <c r="T67" s="45" t="str">
        <f t="shared" si="6"/>
        <v/>
      </c>
      <c r="U67" s="43" t="str">
        <f t="shared" si="16"/>
        <v/>
      </c>
      <c r="V67" s="45" t="str">
        <f t="shared" si="7"/>
        <v/>
      </c>
      <c r="W67" s="43" t="str">
        <f t="shared" si="17"/>
        <v/>
      </c>
      <c r="X67" s="42" t="str">
        <f t="shared" si="8"/>
        <v/>
      </c>
      <c r="Y67" s="48"/>
      <c r="Z67" s="53"/>
      <c r="AC67" s="37" t="e">
        <f>VLOOKUP($B67,食材マスタ!$A:$R,4,FALSE)</f>
        <v>#N/A</v>
      </c>
      <c r="AD67" s="37" t="e">
        <f>VLOOKUP($B67,食材マスタ!$A:$R,5,FALSE)</f>
        <v>#N/A</v>
      </c>
      <c r="AE67" s="37" t="e">
        <f>VLOOKUP($B67,食材マスタ!$A:$R,12,FALSE)</f>
        <v>#N/A</v>
      </c>
      <c r="AF67" s="37" t="e">
        <f>VLOOKUP($B67,食材マスタ!$A:$R,11,FALSE)</f>
        <v>#N/A</v>
      </c>
      <c r="AG67" s="37" t="e">
        <f>VLOOKUP($B67,食材マスタ!$A:$R,13,FALSE)</f>
        <v>#N/A</v>
      </c>
      <c r="AH67" s="37" t="e">
        <f>VLOOKUP($B67,食材マスタ!$A:$R,14,FALSE)</f>
        <v>#N/A</v>
      </c>
      <c r="AI67" s="37" t="e">
        <f>VLOOKUP($B67,食材マスタ!$A:$R,15,FALSE)</f>
        <v>#N/A</v>
      </c>
      <c r="AJ67" s="37" t="e">
        <f>VLOOKUP($B67,食材マスタ!$A:$R,16,FALSE)</f>
        <v>#N/A</v>
      </c>
      <c r="AK67" s="37" t="e">
        <f>VLOOKUP($B67,食材マスタ!$A:$R,17,FALSE)</f>
        <v>#N/A</v>
      </c>
      <c r="AL67" s="37" t="e">
        <f>VLOOKUP($B67,食材マスタ!$A:$R,18,FALSE)</f>
        <v>#N/A</v>
      </c>
    </row>
    <row r="68" spans="1:38" ht="14.25" customHeight="1" x14ac:dyDescent="0.3">
      <c r="A68" s="38"/>
      <c r="B68" s="39"/>
      <c r="C68" s="40"/>
      <c r="D68" s="41" t="str">
        <f t="shared" si="0"/>
        <v/>
      </c>
      <c r="E68" s="42" t="e">
        <f t="shared" si="50"/>
        <v>#N/A</v>
      </c>
      <c r="F68" s="43" t="str">
        <f t="shared" si="9"/>
        <v/>
      </c>
      <c r="G68" s="29" t="str">
        <f t="shared" si="1"/>
        <v/>
      </c>
      <c r="H68" s="44" t="str">
        <f t="shared" si="10"/>
        <v/>
      </c>
      <c r="I68" s="45" t="str">
        <f t="shared" si="2"/>
        <v/>
      </c>
      <c r="J68" s="46"/>
      <c r="K68" s="37" t="str">
        <f t="shared" si="48"/>
        <v/>
      </c>
      <c r="L68" s="42" t="e">
        <f t="shared" si="11"/>
        <v>#N/A</v>
      </c>
      <c r="M68" s="47" t="str">
        <f t="shared" si="12"/>
        <v/>
      </c>
      <c r="N68" s="42" t="str">
        <f t="shared" si="3"/>
        <v/>
      </c>
      <c r="O68" s="43" t="str">
        <f t="shared" si="13"/>
        <v/>
      </c>
      <c r="P68" s="45" t="str">
        <f t="shared" si="4"/>
        <v/>
      </c>
      <c r="Q68" s="43" t="str">
        <f t="shared" si="14"/>
        <v/>
      </c>
      <c r="R68" s="45" t="str">
        <f t="shared" si="5"/>
        <v/>
      </c>
      <c r="S68" s="43" t="str">
        <f t="shared" si="15"/>
        <v/>
      </c>
      <c r="T68" s="45" t="str">
        <f t="shared" si="6"/>
        <v/>
      </c>
      <c r="U68" s="43" t="str">
        <f t="shared" si="16"/>
        <v/>
      </c>
      <c r="V68" s="45" t="str">
        <f t="shared" si="7"/>
        <v/>
      </c>
      <c r="W68" s="43" t="str">
        <f t="shared" si="17"/>
        <v/>
      </c>
      <c r="X68" s="42" t="str">
        <f t="shared" si="8"/>
        <v/>
      </c>
      <c r="Y68" s="48"/>
      <c r="Z68" s="53"/>
      <c r="AC68" s="37" t="e">
        <f>VLOOKUP($B68,食材マスタ!$A:$R,4,FALSE)</f>
        <v>#N/A</v>
      </c>
      <c r="AD68" s="37" t="e">
        <f>VLOOKUP($B68,食材マスタ!$A:$R,5,FALSE)</f>
        <v>#N/A</v>
      </c>
      <c r="AE68" s="37" t="e">
        <f>VLOOKUP($B68,食材マスタ!$A:$R,12,FALSE)</f>
        <v>#N/A</v>
      </c>
      <c r="AF68" s="37" t="e">
        <f>VLOOKUP($B68,食材マスタ!$A:$R,11,FALSE)</f>
        <v>#N/A</v>
      </c>
      <c r="AG68" s="37" t="e">
        <f>VLOOKUP($B68,食材マスタ!$A:$R,13,FALSE)</f>
        <v>#N/A</v>
      </c>
      <c r="AH68" s="37" t="e">
        <f>VLOOKUP($B68,食材マスタ!$A:$R,14,FALSE)</f>
        <v>#N/A</v>
      </c>
      <c r="AI68" s="37" t="e">
        <f>VLOOKUP($B68,食材マスタ!$A:$R,15,FALSE)</f>
        <v>#N/A</v>
      </c>
      <c r="AJ68" s="37" t="e">
        <f>VLOOKUP($B68,食材マスタ!$A:$R,16,FALSE)</f>
        <v>#N/A</v>
      </c>
      <c r="AK68" s="37" t="e">
        <f>VLOOKUP($B68,食材マスタ!$A:$R,17,FALSE)</f>
        <v>#N/A</v>
      </c>
      <c r="AL68" s="37" t="e">
        <f>VLOOKUP($B68,食材マスタ!$A:$R,18,FALSE)</f>
        <v>#N/A</v>
      </c>
    </row>
    <row r="69" spans="1:38" ht="14.25" customHeight="1" x14ac:dyDescent="0.3">
      <c r="A69" s="38"/>
      <c r="B69" s="39"/>
      <c r="C69" s="40"/>
      <c r="D69" s="41" t="str">
        <f t="shared" si="0"/>
        <v/>
      </c>
      <c r="E69" s="42" t="e">
        <f t="shared" si="50"/>
        <v>#N/A</v>
      </c>
      <c r="F69" s="43" t="str">
        <f t="shared" si="9"/>
        <v/>
      </c>
      <c r="G69" s="29" t="str">
        <f t="shared" si="1"/>
        <v/>
      </c>
      <c r="H69" s="44" t="str">
        <f t="shared" si="10"/>
        <v/>
      </c>
      <c r="I69" s="45" t="str">
        <f t="shared" si="2"/>
        <v/>
      </c>
      <c r="J69" s="46"/>
      <c r="K69" s="37" t="str">
        <f t="shared" si="48"/>
        <v/>
      </c>
      <c r="L69" s="42" t="e">
        <f t="shared" si="11"/>
        <v>#N/A</v>
      </c>
      <c r="M69" s="47" t="str">
        <f t="shared" si="12"/>
        <v/>
      </c>
      <c r="N69" s="42" t="str">
        <f t="shared" si="3"/>
        <v/>
      </c>
      <c r="O69" s="43" t="str">
        <f t="shared" si="13"/>
        <v/>
      </c>
      <c r="P69" s="45" t="str">
        <f t="shared" si="4"/>
        <v/>
      </c>
      <c r="Q69" s="43" t="str">
        <f t="shared" si="14"/>
        <v/>
      </c>
      <c r="R69" s="45" t="str">
        <f t="shared" si="5"/>
        <v/>
      </c>
      <c r="S69" s="43" t="str">
        <f t="shared" si="15"/>
        <v/>
      </c>
      <c r="T69" s="45" t="str">
        <f t="shared" si="6"/>
        <v/>
      </c>
      <c r="U69" s="43" t="str">
        <f t="shared" si="16"/>
        <v/>
      </c>
      <c r="V69" s="45" t="str">
        <f t="shared" si="7"/>
        <v/>
      </c>
      <c r="W69" s="43" t="str">
        <f t="shared" si="17"/>
        <v/>
      </c>
      <c r="X69" s="42" t="str">
        <f t="shared" si="8"/>
        <v/>
      </c>
      <c r="Y69" s="48"/>
      <c r="Z69" s="53"/>
      <c r="AC69" s="37" t="e">
        <f>VLOOKUP($B69,食材マスタ!$A:$R,4,FALSE)</f>
        <v>#N/A</v>
      </c>
      <c r="AD69" s="37" t="e">
        <f>VLOOKUP($B69,食材マスタ!$A:$R,5,FALSE)</f>
        <v>#N/A</v>
      </c>
      <c r="AE69" s="37" t="e">
        <f>VLOOKUP($B69,食材マスタ!$A:$R,12,FALSE)</f>
        <v>#N/A</v>
      </c>
      <c r="AF69" s="37" t="e">
        <f>VLOOKUP($B69,食材マスタ!$A:$R,11,FALSE)</f>
        <v>#N/A</v>
      </c>
      <c r="AG69" s="37" t="e">
        <f>VLOOKUP($B69,食材マスタ!$A:$R,13,FALSE)</f>
        <v>#N/A</v>
      </c>
      <c r="AH69" s="37" t="e">
        <f>VLOOKUP($B69,食材マスタ!$A:$R,14,FALSE)</f>
        <v>#N/A</v>
      </c>
      <c r="AI69" s="37" t="e">
        <f>VLOOKUP($B69,食材マスタ!$A:$R,15,FALSE)</f>
        <v>#N/A</v>
      </c>
      <c r="AJ69" s="37" t="e">
        <f>VLOOKUP($B69,食材マスタ!$A:$R,16,FALSE)</f>
        <v>#N/A</v>
      </c>
      <c r="AK69" s="37" t="e">
        <f>VLOOKUP($B69,食材マスタ!$A:$R,17,FALSE)</f>
        <v>#N/A</v>
      </c>
      <c r="AL69" s="37" t="e">
        <f>VLOOKUP($B69,食材マスタ!$A:$R,18,FALSE)</f>
        <v>#N/A</v>
      </c>
    </row>
    <row r="70" spans="1:38" ht="14.25" customHeight="1" x14ac:dyDescent="0.3">
      <c r="A70" s="38"/>
      <c r="B70" s="39"/>
      <c r="C70" s="40"/>
      <c r="D70" s="41" t="str">
        <f t="shared" si="0"/>
        <v/>
      </c>
      <c r="E70" s="42" t="e">
        <f t="shared" si="50"/>
        <v>#N/A</v>
      </c>
      <c r="F70" s="43" t="str">
        <f t="shared" si="9"/>
        <v/>
      </c>
      <c r="G70" s="29" t="str">
        <f t="shared" si="1"/>
        <v/>
      </c>
      <c r="H70" s="44" t="str">
        <f t="shared" si="10"/>
        <v/>
      </c>
      <c r="I70" s="45" t="str">
        <f t="shared" si="2"/>
        <v/>
      </c>
      <c r="J70" s="46"/>
      <c r="K70" s="37" t="str">
        <f t="shared" si="48"/>
        <v/>
      </c>
      <c r="L70" s="42" t="e">
        <f t="shared" si="11"/>
        <v>#N/A</v>
      </c>
      <c r="M70" s="47" t="str">
        <f t="shared" si="12"/>
        <v/>
      </c>
      <c r="N70" s="42" t="str">
        <f t="shared" si="3"/>
        <v/>
      </c>
      <c r="O70" s="43" t="str">
        <f t="shared" si="13"/>
        <v/>
      </c>
      <c r="P70" s="45" t="str">
        <f t="shared" si="4"/>
        <v/>
      </c>
      <c r="Q70" s="43" t="str">
        <f t="shared" si="14"/>
        <v/>
      </c>
      <c r="R70" s="45" t="str">
        <f t="shared" si="5"/>
        <v/>
      </c>
      <c r="S70" s="43" t="str">
        <f t="shared" si="15"/>
        <v/>
      </c>
      <c r="T70" s="45" t="str">
        <f t="shared" si="6"/>
        <v/>
      </c>
      <c r="U70" s="43" t="str">
        <f t="shared" si="16"/>
        <v/>
      </c>
      <c r="V70" s="45" t="str">
        <f t="shared" si="7"/>
        <v/>
      </c>
      <c r="W70" s="43" t="str">
        <f t="shared" si="17"/>
        <v/>
      </c>
      <c r="X70" s="42" t="str">
        <f t="shared" si="8"/>
        <v/>
      </c>
      <c r="Y70" s="48"/>
      <c r="Z70" s="53"/>
      <c r="AC70" s="37" t="e">
        <f>VLOOKUP($B70,食材マスタ!$A:$R,4,FALSE)</f>
        <v>#N/A</v>
      </c>
      <c r="AD70" s="37" t="e">
        <f>VLOOKUP($B70,食材マスタ!$A:$R,5,FALSE)</f>
        <v>#N/A</v>
      </c>
      <c r="AE70" s="37" t="e">
        <f>VLOOKUP($B70,食材マスタ!$A:$R,12,FALSE)</f>
        <v>#N/A</v>
      </c>
      <c r="AF70" s="37" t="e">
        <f>VLOOKUP($B70,食材マスタ!$A:$R,11,FALSE)</f>
        <v>#N/A</v>
      </c>
      <c r="AG70" s="37" t="e">
        <f>VLOOKUP($B70,食材マスタ!$A:$R,13,FALSE)</f>
        <v>#N/A</v>
      </c>
      <c r="AH70" s="37" t="e">
        <f>VLOOKUP($B70,食材マスタ!$A:$R,14,FALSE)</f>
        <v>#N/A</v>
      </c>
      <c r="AI70" s="37" t="e">
        <f>VLOOKUP($B70,食材マスタ!$A:$R,15,FALSE)</f>
        <v>#N/A</v>
      </c>
      <c r="AJ70" s="37" t="e">
        <f>VLOOKUP($B70,食材マスタ!$A:$R,16,FALSE)</f>
        <v>#N/A</v>
      </c>
      <c r="AK70" s="37" t="e">
        <f>VLOOKUP($B70,食材マスタ!$A:$R,17,FALSE)</f>
        <v>#N/A</v>
      </c>
      <c r="AL70" s="37" t="e">
        <f>VLOOKUP($B70,食材マスタ!$A:$R,18,FALSE)</f>
        <v>#N/A</v>
      </c>
    </row>
    <row r="71" spans="1:38" ht="14.25" customHeight="1" x14ac:dyDescent="0.3">
      <c r="A71" s="38"/>
      <c r="B71" s="39"/>
      <c r="C71" s="40"/>
      <c r="D71" s="41" t="str">
        <f t="shared" si="0"/>
        <v/>
      </c>
      <c r="E71" s="42" t="e">
        <f t="shared" si="50"/>
        <v>#N/A</v>
      </c>
      <c r="F71" s="43" t="str">
        <f t="shared" si="9"/>
        <v/>
      </c>
      <c r="G71" s="29" t="str">
        <f t="shared" si="1"/>
        <v/>
      </c>
      <c r="H71" s="44" t="str">
        <f t="shared" si="10"/>
        <v/>
      </c>
      <c r="I71" s="45" t="str">
        <f t="shared" si="2"/>
        <v/>
      </c>
      <c r="J71" s="46"/>
      <c r="K71" s="37" t="str">
        <f t="shared" si="48"/>
        <v/>
      </c>
      <c r="L71" s="42" t="e">
        <f t="shared" si="11"/>
        <v>#N/A</v>
      </c>
      <c r="M71" s="47" t="str">
        <f t="shared" si="12"/>
        <v/>
      </c>
      <c r="N71" s="42" t="str">
        <f t="shared" si="3"/>
        <v/>
      </c>
      <c r="O71" s="43" t="str">
        <f t="shared" si="13"/>
        <v/>
      </c>
      <c r="P71" s="45" t="str">
        <f t="shared" si="4"/>
        <v/>
      </c>
      <c r="Q71" s="43" t="str">
        <f t="shared" si="14"/>
        <v/>
      </c>
      <c r="R71" s="45" t="str">
        <f t="shared" si="5"/>
        <v/>
      </c>
      <c r="S71" s="43" t="str">
        <f t="shared" si="15"/>
        <v/>
      </c>
      <c r="T71" s="45" t="str">
        <f t="shared" si="6"/>
        <v/>
      </c>
      <c r="U71" s="43" t="str">
        <f t="shared" si="16"/>
        <v/>
      </c>
      <c r="V71" s="45" t="str">
        <f t="shared" si="7"/>
        <v/>
      </c>
      <c r="W71" s="43" t="str">
        <f t="shared" si="17"/>
        <v/>
      </c>
      <c r="X71" s="42" t="str">
        <f t="shared" si="8"/>
        <v/>
      </c>
      <c r="Y71" s="48"/>
      <c r="Z71" s="53"/>
      <c r="AC71" s="37" t="e">
        <f>VLOOKUP($B71,食材マスタ!$A:$R,4,FALSE)</f>
        <v>#N/A</v>
      </c>
      <c r="AD71" s="37" t="e">
        <f>VLOOKUP($B71,食材マスタ!$A:$R,5,FALSE)</f>
        <v>#N/A</v>
      </c>
      <c r="AE71" s="37" t="e">
        <f>VLOOKUP($B71,食材マスタ!$A:$R,12,FALSE)</f>
        <v>#N/A</v>
      </c>
      <c r="AF71" s="37" t="e">
        <f>VLOOKUP($B71,食材マスタ!$A:$R,11,FALSE)</f>
        <v>#N/A</v>
      </c>
      <c r="AG71" s="37" t="e">
        <f>VLOOKUP($B71,食材マスタ!$A:$R,13,FALSE)</f>
        <v>#N/A</v>
      </c>
      <c r="AH71" s="37" t="e">
        <f>VLOOKUP($B71,食材マスタ!$A:$R,14,FALSE)</f>
        <v>#N/A</v>
      </c>
      <c r="AI71" s="37" t="e">
        <f>VLOOKUP($B71,食材マスタ!$A:$R,15,FALSE)</f>
        <v>#N/A</v>
      </c>
      <c r="AJ71" s="37" t="e">
        <f>VLOOKUP($B71,食材マスタ!$A:$R,16,FALSE)</f>
        <v>#N/A</v>
      </c>
      <c r="AK71" s="37" t="e">
        <f>VLOOKUP($B71,食材マスタ!$A:$R,17,FALSE)</f>
        <v>#N/A</v>
      </c>
      <c r="AL71" s="37" t="e">
        <f>VLOOKUP($B71,食材マスタ!$A:$R,18,FALSE)</f>
        <v>#N/A</v>
      </c>
    </row>
    <row r="72" spans="1:38" ht="14.25" customHeight="1" x14ac:dyDescent="0.3">
      <c r="A72" s="38"/>
      <c r="B72" s="39"/>
      <c r="C72" s="40"/>
      <c r="D72" s="41" t="str">
        <f t="shared" si="0"/>
        <v/>
      </c>
      <c r="E72" s="42" t="e">
        <f t="shared" si="50"/>
        <v>#N/A</v>
      </c>
      <c r="F72" s="43" t="str">
        <f t="shared" si="9"/>
        <v/>
      </c>
      <c r="G72" s="29" t="str">
        <f t="shared" si="1"/>
        <v/>
      </c>
      <c r="H72" s="44" t="str">
        <f t="shared" si="10"/>
        <v/>
      </c>
      <c r="I72" s="45" t="str">
        <f t="shared" si="2"/>
        <v/>
      </c>
      <c r="J72" s="46"/>
      <c r="K72" s="37" t="str">
        <f t="shared" si="48"/>
        <v/>
      </c>
      <c r="L72" s="42" t="e">
        <f t="shared" si="11"/>
        <v>#N/A</v>
      </c>
      <c r="M72" s="47" t="str">
        <f t="shared" si="12"/>
        <v/>
      </c>
      <c r="N72" s="42" t="str">
        <f t="shared" si="3"/>
        <v/>
      </c>
      <c r="O72" s="43" t="str">
        <f t="shared" si="13"/>
        <v/>
      </c>
      <c r="P72" s="45" t="str">
        <f t="shared" si="4"/>
        <v/>
      </c>
      <c r="Q72" s="43" t="str">
        <f t="shared" si="14"/>
        <v/>
      </c>
      <c r="R72" s="45" t="str">
        <f t="shared" si="5"/>
        <v/>
      </c>
      <c r="S72" s="43" t="str">
        <f t="shared" si="15"/>
        <v/>
      </c>
      <c r="T72" s="45" t="str">
        <f t="shared" si="6"/>
        <v/>
      </c>
      <c r="U72" s="43" t="str">
        <f t="shared" si="16"/>
        <v/>
      </c>
      <c r="V72" s="45" t="str">
        <f t="shared" si="7"/>
        <v/>
      </c>
      <c r="W72" s="43" t="str">
        <f t="shared" si="17"/>
        <v/>
      </c>
      <c r="X72" s="42" t="str">
        <f t="shared" si="8"/>
        <v/>
      </c>
      <c r="Y72" s="48"/>
      <c r="Z72" s="53"/>
      <c r="AC72" s="37" t="e">
        <f>VLOOKUP($B72,食材マスタ!$A:$R,4,FALSE)</f>
        <v>#N/A</v>
      </c>
      <c r="AD72" s="37" t="e">
        <f>VLOOKUP($B72,食材マスタ!$A:$R,5,FALSE)</f>
        <v>#N/A</v>
      </c>
      <c r="AE72" s="37" t="e">
        <f>VLOOKUP($B72,食材マスタ!$A:$R,12,FALSE)</f>
        <v>#N/A</v>
      </c>
      <c r="AF72" s="37" t="e">
        <f>VLOOKUP($B72,食材マスタ!$A:$R,11,FALSE)</f>
        <v>#N/A</v>
      </c>
      <c r="AG72" s="37" t="e">
        <f>VLOOKUP($B72,食材マスタ!$A:$R,13,FALSE)</f>
        <v>#N/A</v>
      </c>
      <c r="AH72" s="37" t="e">
        <f>VLOOKUP($B72,食材マスタ!$A:$R,14,FALSE)</f>
        <v>#N/A</v>
      </c>
      <c r="AI72" s="37" t="e">
        <f>VLOOKUP($B72,食材マスタ!$A:$R,15,FALSE)</f>
        <v>#N/A</v>
      </c>
      <c r="AJ72" s="37" t="e">
        <f>VLOOKUP($B72,食材マスタ!$A:$R,16,FALSE)</f>
        <v>#N/A</v>
      </c>
      <c r="AK72" s="37" t="e">
        <f>VLOOKUP($B72,食材マスタ!$A:$R,17,FALSE)</f>
        <v>#N/A</v>
      </c>
      <c r="AL72" s="37" t="e">
        <f>VLOOKUP($B72,食材マスタ!$A:$R,18,FALSE)</f>
        <v>#N/A</v>
      </c>
    </row>
    <row r="73" spans="1:38" ht="14.25" customHeight="1" x14ac:dyDescent="0.3">
      <c r="A73" s="38"/>
      <c r="B73" s="39"/>
      <c r="C73" s="40"/>
      <c r="D73" s="41" t="str">
        <f t="shared" si="0"/>
        <v/>
      </c>
      <c r="E73" s="42" t="e">
        <f t="shared" si="50"/>
        <v>#N/A</v>
      </c>
      <c r="F73" s="43" t="str">
        <f t="shared" si="9"/>
        <v/>
      </c>
      <c r="G73" s="29" t="str">
        <f t="shared" si="1"/>
        <v/>
      </c>
      <c r="H73" s="44" t="str">
        <f t="shared" si="10"/>
        <v/>
      </c>
      <c r="I73" s="45" t="str">
        <f t="shared" si="2"/>
        <v/>
      </c>
      <c r="J73" s="46"/>
      <c r="K73" s="37" t="str">
        <f t="shared" si="48"/>
        <v/>
      </c>
      <c r="L73" s="42" t="e">
        <f t="shared" si="11"/>
        <v>#N/A</v>
      </c>
      <c r="M73" s="47" t="str">
        <f t="shared" si="12"/>
        <v/>
      </c>
      <c r="N73" s="42" t="str">
        <f t="shared" si="3"/>
        <v/>
      </c>
      <c r="O73" s="43" t="str">
        <f t="shared" si="13"/>
        <v/>
      </c>
      <c r="P73" s="45" t="str">
        <f t="shared" si="4"/>
        <v/>
      </c>
      <c r="Q73" s="43" t="str">
        <f t="shared" si="14"/>
        <v/>
      </c>
      <c r="R73" s="45" t="str">
        <f t="shared" si="5"/>
        <v/>
      </c>
      <c r="S73" s="43" t="str">
        <f t="shared" si="15"/>
        <v/>
      </c>
      <c r="T73" s="45" t="str">
        <f t="shared" si="6"/>
        <v/>
      </c>
      <c r="U73" s="43" t="str">
        <f t="shared" si="16"/>
        <v/>
      </c>
      <c r="V73" s="45" t="str">
        <f t="shared" si="7"/>
        <v/>
      </c>
      <c r="W73" s="43" t="str">
        <f t="shared" si="17"/>
        <v/>
      </c>
      <c r="X73" s="42" t="str">
        <f t="shared" si="8"/>
        <v/>
      </c>
      <c r="Y73" s="48"/>
      <c r="Z73" s="53"/>
      <c r="AC73" s="37" t="e">
        <f>VLOOKUP($B73,食材マスタ!$A:$R,4,FALSE)</f>
        <v>#N/A</v>
      </c>
      <c r="AD73" s="37" t="e">
        <f>VLOOKUP($B73,食材マスタ!$A:$R,5,FALSE)</f>
        <v>#N/A</v>
      </c>
      <c r="AE73" s="37" t="e">
        <f>VLOOKUP($B73,食材マスタ!$A:$R,12,FALSE)</f>
        <v>#N/A</v>
      </c>
      <c r="AF73" s="37" t="e">
        <f>VLOOKUP($B73,食材マスタ!$A:$R,11,FALSE)</f>
        <v>#N/A</v>
      </c>
      <c r="AG73" s="37" t="e">
        <f>VLOOKUP($B73,食材マスタ!$A:$R,13,FALSE)</f>
        <v>#N/A</v>
      </c>
      <c r="AH73" s="37" t="e">
        <f>VLOOKUP($B73,食材マスタ!$A:$R,14,FALSE)</f>
        <v>#N/A</v>
      </c>
      <c r="AI73" s="37" t="e">
        <f>VLOOKUP($B73,食材マスタ!$A:$R,15,FALSE)</f>
        <v>#N/A</v>
      </c>
      <c r="AJ73" s="37" t="e">
        <f>VLOOKUP($B73,食材マスタ!$A:$R,16,FALSE)</f>
        <v>#N/A</v>
      </c>
      <c r="AK73" s="37" t="e">
        <f>VLOOKUP($B73,食材マスタ!$A:$R,17,FALSE)</f>
        <v>#N/A</v>
      </c>
      <c r="AL73" s="37" t="e">
        <f>VLOOKUP($B73,食材マスタ!$A:$R,18,FALSE)</f>
        <v>#N/A</v>
      </c>
    </row>
    <row r="74" spans="1:38" ht="14.25" customHeight="1" x14ac:dyDescent="0.3">
      <c r="A74" s="38"/>
      <c r="B74" s="39"/>
      <c r="C74" s="40"/>
      <c r="D74" s="41" t="str">
        <f t="shared" si="0"/>
        <v/>
      </c>
      <c r="E74" s="42" t="e">
        <f t="shared" si="50"/>
        <v>#N/A</v>
      </c>
      <c r="F74" s="43" t="str">
        <f t="shared" si="9"/>
        <v/>
      </c>
      <c r="G74" s="29" t="str">
        <f t="shared" si="1"/>
        <v/>
      </c>
      <c r="H74" s="44" t="str">
        <f t="shared" si="10"/>
        <v/>
      </c>
      <c r="I74" s="45" t="str">
        <f t="shared" si="2"/>
        <v/>
      </c>
      <c r="J74" s="46"/>
      <c r="K74" s="37" t="str">
        <f t="shared" si="48"/>
        <v/>
      </c>
      <c r="L74" s="42" t="e">
        <f t="shared" si="11"/>
        <v>#N/A</v>
      </c>
      <c r="M74" s="47" t="str">
        <f t="shared" si="12"/>
        <v/>
      </c>
      <c r="N74" s="42" t="str">
        <f t="shared" si="3"/>
        <v/>
      </c>
      <c r="O74" s="43" t="str">
        <f t="shared" si="13"/>
        <v/>
      </c>
      <c r="P74" s="45" t="str">
        <f t="shared" si="4"/>
        <v/>
      </c>
      <c r="Q74" s="43" t="str">
        <f t="shared" si="14"/>
        <v/>
      </c>
      <c r="R74" s="45" t="str">
        <f t="shared" si="5"/>
        <v/>
      </c>
      <c r="S74" s="43" t="str">
        <f t="shared" si="15"/>
        <v/>
      </c>
      <c r="T74" s="45" t="str">
        <f t="shared" si="6"/>
        <v/>
      </c>
      <c r="U74" s="43" t="str">
        <f t="shared" si="16"/>
        <v/>
      </c>
      <c r="V74" s="45" t="str">
        <f t="shared" si="7"/>
        <v/>
      </c>
      <c r="W74" s="43" t="str">
        <f t="shared" si="17"/>
        <v/>
      </c>
      <c r="X74" s="42" t="str">
        <f t="shared" si="8"/>
        <v/>
      </c>
      <c r="Y74" s="48"/>
      <c r="Z74" s="51"/>
      <c r="AC74" s="37" t="e">
        <f>VLOOKUP($B74,食材マスタ!$A:$R,4,FALSE)</f>
        <v>#N/A</v>
      </c>
      <c r="AD74" s="37" t="e">
        <f>VLOOKUP($B74,食材マスタ!$A:$R,5,FALSE)</f>
        <v>#N/A</v>
      </c>
      <c r="AE74" s="37" t="e">
        <f>VLOOKUP($B74,食材マスタ!$A:$R,12,FALSE)</f>
        <v>#N/A</v>
      </c>
      <c r="AF74" s="37" t="e">
        <f>VLOOKUP($B74,食材マスタ!$A:$R,11,FALSE)</f>
        <v>#N/A</v>
      </c>
      <c r="AG74" s="37" t="e">
        <f>VLOOKUP($B74,食材マスタ!$A:$R,13,FALSE)</f>
        <v>#N/A</v>
      </c>
      <c r="AH74" s="37" t="e">
        <f>VLOOKUP($B74,食材マスタ!$A:$R,14,FALSE)</f>
        <v>#N/A</v>
      </c>
      <c r="AI74" s="37" t="e">
        <f>VLOOKUP($B74,食材マスタ!$A:$R,15,FALSE)</f>
        <v>#N/A</v>
      </c>
      <c r="AJ74" s="37" t="e">
        <f>VLOOKUP($B74,食材マスタ!$A:$R,16,FALSE)</f>
        <v>#N/A</v>
      </c>
      <c r="AK74" s="37" t="e">
        <f>VLOOKUP($B74,食材マスタ!$A:$R,17,FALSE)</f>
        <v>#N/A</v>
      </c>
      <c r="AL74" s="37" t="e">
        <f>VLOOKUP($B74,食材マスタ!$A:$R,18,FALSE)</f>
        <v>#N/A</v>
      </c>
    </row>
    <row r="75" spans="1:38" ht="14.25" customHeight="1" x14ac:dyDescent="0.3">
      <c r="A75" s="54"/>
      <c r="B75" s="39"/>
      <c r="C75" s="40"/>
      <c r="D75" s="41" t="str">
        <f t="shared" si="0"/>
        <v/>
      </c>
      <c r="E75" s="42" t="e">
        <f t="shared" si="50"/>
        <v>#N/A</v>
      </c>
      <c r="F75" s="43" t="str">
        <f t="shared" si="9"/>
        <v/>
      </c>
      <c r="G75" s="29" t="str">
        <f t="shared" si="1"/>
        <v/>
      </c>
      <c r="H75" s="44" t="str">
        <f t="shared" si="10"/>
        <v/>
      </c>
      <c r="I75" s="45" t="str">
        <f t="shared" si="2"/>
        <v/>
      </c>
      <c r="J75" s="46"/>
      <c r="K75" s="37" t="str">
        <f t="shared" si="48"/>
        <v/>
      </c>
      <c r="L75" s="42" t="e">
        <f t="shared" si="11"/>
        <v>#N/A</v>
      </c>
      <c r="M75" s="47" t="str">
        <f t="shared" si="12"/>
        <v/>
      </c>
      <c r="N75" s="42" t="str">
        <f t="shared" si="3"/>
        <v/>
      </c>
      <c r="O75" s="43" t="str">
        <f t="shared" si="13"/>
        <v/>
      </c>
      <c r="P75" s="45" t="str">
        <f t="shared" si="4"/>
        <v/>
      </c>
      <c r="Q75" s="43" t="str">
        <f t="shared" si="14"/>
        <v/>
      </c>
      <c r="R75" s="45" t="str">
        <f t="shared" si="5"/>
        <v/>
      </c>
      <c r="S75" s="43" t="str">
        <f t="shared" si="15"/>
        <v/>
      </c>
      <c r="T75" s="45" t="str">
        <f t="shared" si="6"/>
        <v/>
      </c>
      <c r="U75" s="43" t="str">
        <f t="shared" si="16"/>
        <v/>
      </c>
      <c r="V75" s="45" t="str">
        <f t="shared" si="7"/>
        <v/>
      </c>
      <c r="W75" s="43" t="str">
        <f t="shared" si="17"/>
        <v/>
      </c>
      <c r="X75" s="42" t="str">
        <f t="shared" si="8"/>
        <v/>
      </c>
      <c r="Y75" s="48"/>
      <c r="Z75" s="51"/>
      <c r="AC75" s="37" t="e">
        <f>VLOOKUP($B75,食材マスタ!$A:$R,4,FALSE)</f>
        <v>#N/A</v>
      </c>
      <c r="AD75" s="37" t="e">
        <f>VLOOKUP($B75,食材マスタ!$A:$R,5,FALSE)</f>
        <v>#N/A</v>
      </c>
      <c r="AE75" s="37" t="e">
        <f>VLOOKUP($B75,食材マスタ!$A:$R,12,FALSE)</f>
        <v>#N/A</v>
      </c>
      <c r="AF75" s="37" t="e">
        <f>VLOOKUP($B75,食材マスタ!$A:$R,11,FALSE)</f>
        <v>#N/A</v>
      </c>
      <c r="AG75" s="37" t="e">
        <f>VLOOKUP($B75,食材マスタ!$A:$R,13,FALSE)</f>
        <v>#N/A</v>
      </c>
      <c r="AH75" s="37" t="e">
        <f>VLOOKUP($B75,食材マスタ!$A:$R,14,FALSE)</f>
        <v>#N/A</v>
      </c>
      <c r="AI75" s="37" t="e">
        <f>VLOOKUP($B75,食材マスタ!$A:$R,15,FALSE)</f>
        <v>#N/A</v>
      </c>
      <c r="AJ75" s="37" t="e">
        <f>VLOOKUP($B75,食材マスタ!$A:$R,16,FALSE)</f>
        <v>#N/A</v>
      </c>
      <c r="AK75" s="37" t="e">
        <f>VLOOKUP($B75,食材マスタ!$A:$R,17,FALSE)</f>
        <v>#N/A</v>
      </c>
      <c r="AL75" s="37" t="e">
        <f>VLOOKUP($B75,食材マスタ!$A:$R,18,FALSE)</f>
        <v>#N/A</v>
      </c>
    </row>
    <row r="76" spans="1:38" ht="14.25" customHeight="1" x14ac:dyDescent="0.3">
      <c r="A76" s="54"/>
      <c r="B76" s="39"/>
      <c r="C76" s="40"/>
      <c r="D76" s="41" t="str">
        <f t="shared" si="0"/>
        <v/>
      </c>
      <c r="E76" s="42" t="e">
        <f t="shared" si="50"/>
        <v>#N/A</v>
      </c>
      <c r="F76" s="43" t="str">
        <f t="shared" si="9"/>
        <v/>
      </c>
      <c r="G76" s="29" t="str">
        <f t="shared" si="1"/>
        <v/>
      </c>
      <c r="H76" s="44" t="str">
        <f t="shared" si="10"/>
        <v/>
      </c>
      <c r="I76" s="45" t="str">
        <f t="shared" si="2"/>
        <v/>
      </c>
      <c r="J76" s="46"/>
      <c r="K76" s="37" t="str">
        <f>IF(B76="","",L76)</f>
        <v/>
      </c>
      <c r="L76" s="42" t="e">
        <f t="shared" si="11"/>
        <v>#N/A</v>
      </c>
      <c r="M76" s="47" t="str">
        <f t="shared" si="12"/>
        <v/>
      </c>
      <c r="N76" s="42" t="str">
        <f t="shared" si="3"/>
        <v/>
      </c>
      <c r="O76" s="43" t="str">
        <f t="shared" si="13"/>
        <v/>
      </c>
      <c r="P76" s="45" t="str">
        <f t="shared" si="4"/>
        <v/>
      </c>
      <c r="Q76" s="43" t="str">
        <f t="shared" si="14"/>
        <v/>
      </c>
      <c r="R76" s="45" t="str">
        <f t="shared" si="5"/>
        <v/>
      </c>
      <c r="S76" s="43" t="str">
        <f t="shared" si="15"/>
        <v/>
      </c>
      <c r="T76" s="45" t="str">
        <f t="shared" si="6"/>
        <v/>
      </c>
      <c r="U76" s="43" t="str">
        <f t="shared" si="16"/>
        <v/>
      </c>
      <c r="V76" s="45" t="str">
        <f t="shared" si="7"/>
        <v/>
      </c>
      <c r="W76" s="43" t="str">
        <f t="shared" si="17"/>
        <v/>
      </c>
      <c r="X76" s="42" t="str">
        <f t="shared" si="8"/>
        <v/>
      </c>
      <c r="Y76" s="48"/>
      <c r="Z76" s="51"/>
      <c r="AC76" s="37" t="e">
        <f>VLOOKUP($B76,食材マスタ!$A:$R,4,FALSE)</f>
        <v>#N/A</v>
      </c>
      <c r="AD76" s="37" t="e">
        <f>VLOOKUP($B76,食材マスタ!$A:$R,5,FALSE)</f>
        <v>#N/A</v>
      </c>
      <c r="AE76" s="37" t="e">
        <f>VLOOKUP($B76,食材マスタ!$A:$R,12,FALSE)</f>
        <v>#N/A</v>
      </c>
      <c r="AF76" s="37" t="e">
        <f>VLOOKUP($B76,食材マスタ!$A:$R,11,FALSE)</f>
        <v>#N/A</v>
      </c>
      <c r="AG76" s="37" t="e">
        <f>VLOOKUP($B76,食材マスタ!$A:$R,13,FALSE)</f>
        <v>#N/A</v>
      </c>
      <c r="AH76" s="37" t="e">
        <f>VLOOKUP($B76,食材マスタ!$A:$R,14,FALSE)</f>
        <v>#N/A</v>
      </c>
      <c r="AI76" s="37" t="e">
        <f>VLOOKUP($B76,食材マスタ!$A:$R,15,FALSE)</f>
        <v>#N/A</v>
      </c>
      <c r="AJ76" s="37" t="e">
        <f>VLOOKUP($B76,食材マスタ!$A:$R,16,FALSE)</f>
        <v>#N/A</v>
      </c>
      <c r="AK76" s="37" t="e">
        <f>VLOOKUP($B76,食材マスタ!$A:$R,17,FALSE)</f>
        <v>#N/A</v>
      </c>
      <c r="AL76" s="37" t="e">
        <f>VLOOKUP($B76,食材マスタ!$A:$R,18,FALSE)</f>
        <v>#N/A</v>
      </c>
    </row>
    <row r="77" spans="1:38" s="5" customFormat="1" ht="14.25" customHeight="1" x14ac:dyDescent="0.3">
      <c r="A77" s="54"/>
      <c r="B77" s="39"/>
      <c r="C77" s="40"/>
      <c r="D77" s="41" t="str">
        <f t="shared" si="0"/>
        <v/>
      </c>
      <c r="E77" s="42" t="e">
        <f t="shared" si="50"/>
        <v>#N/A</v>
      </c>
      <c r="F77" s="43" t="str">
        <f t="shared" si="9"/>
        <v/>
      </c>
      <c r="G77" s="29" t="str">
        <f t="shared" si="1"/>
        <v/>
      </c>
      <c r="H77" s="44" t="str">
        <f t="shared" si="10"/>
        <v/>
      </c>
      <c r="I77" s="45" t="str">
        <f t="shared" si="2"/>
        <v/>
      </c>
      <c r="J77" s="46"/>
      <c r="K77" s="37" t="str">
        <f t="shared" si="48"/>
        <v/>
      </c>
      <c r="L77" s="42" t="e">
        <f t="shared" si="11"/>
        <v>#N/A</v>
      </c>
      <c r="M77" s="47" t="str">
        <f t="shared" si="12"/>
        <v/>
      </c>
      <c r="N77" s="42" t="str">
        <f t="shared" si="3"/>
        <v/>
      </c>
      <c r="O77" s="43" t="str">
        <f t="shared" si="13"/>
        <v/>
      </c>
      <c r="P77" s="45" t="str">
        <f t="shared" si="4"/>
        <v/>
      </c>
      <c r="Q77" s="43" t="str">
        <f t="shared" si="14"/>
        <v/>
      </c>
      <c r="R77" s="45" t="str">
        <f t="shared" si="5"/>
        <v/>
      </c>
      <c r="S77" s="43" t="str">
        <f t="shared" si="15"/>
        <v/>
      </c>
      <c r="T77" s="45" t="str">
        <f t="shared" si="6"/>
        <v/>
      </c>
      <c r="U77" s="43" t="str">
        <f t="shared" si="16"/>
        <v/>
      </c>
      <c r="V77" s="45" t="str">
        <f t="shared" si="7"/>
        <v/>
      </c>
      <c r="W77" s="43" t="str">
        <f t="shared" si="17"/>
        <v/>
      </c>
      <c r="X77" s="42" t="str">
        <f t="shared" si="8"/>
        <v/>
      </c>
      <c r="Y77" s="48"/>
      <c r="Z77" s="55"/>
      <c r="AC77" s="37" t="e">
        <f>VLOOKUP($B77,食材マスタ!$A:$R,4,FALSE)</f>
        <v>#N/A</v>
      </c>
      <c r="AD77" s="37" t="e">
        <f>VLOOKUP($B77,食材マスタ!$A:$R,5,FALSE)</f>
        <v>#N/A</v>
      </c>
      <c r="AE77" s="37" t="e">
        <f>VLOOKUP($B77,食材マスタ!$A:$R,12,FALSE)</f>
        <v>#N/A</v>
      </c>
      <c r="AF77" s="37" t="e">
        <f>VLOOKUP($B77,食材マスタ!$A:$R,11,FALSE)</f>
        <v>#N/A</v>
      </c>
      <c r="AG77" s="37" t="e">
        <f>VLOOKUP($B77,食材マスタ!$A:$R,13,FALSE)</f>
        <v>#N/A</v>
      </c>
      <c r="AH77" s="37" t="e">
        <f>VLOOKUP($B77,食材マスタ!$A:$R,14,FALSE)</f>
        <v>#N/A</v>
      </c>
      <c r="AI77" s="37" t="e">
        <f>VLOOKUP($B77,食材マスタ!$A:$R,15,FALSE)</f>
        <v>#N/A</v>
      </c>
      <c r="AJ77" s="37" t="e">
        <f>VLOOKUP($B77,食材マスタ!$A:$R,16,FALSE)</f>
        <v>#N/A</v>
      </c>
      <c r="AK77" s="37" t="e">
        <f>VLOOKUP($B77,食材マスタ!$A:$R,17,FALSE)</f>
        <v>#N/A</v>
      </c>
      <c r="AL77" s="37" t="e">
        <f>VLOOKUP($B77,食材マスタ!$A:$R,18,FALSE)</f>
        <v>#N/A</v>
      </c>
    </row>
    <row r="78" spans="1:38" ht="14.25" customHeight="1" x14ac:dyDescent="0.3">
      <c r="A78" s="38"/>
      <c r="B78" s="39"/>
      <c r="C78" s="40"/>
      <c r="D78" s="41" t="str">
        <f t="shared" si="0"/>
        <v/>
      </c>
      <c r="E78" s="42" t="e">
        <f t="shared" si="50"/>
        <v>#N/A</v>
      </c>
      <c r="F78" s="43" t="str">
        <f t="shared" si="9"/>
        <v/>
      </c>
      <c r="G78" s="29" t="str">
        <f t="shared" si="1"/>
        <v/>
      </c>
      <c r="H78" s="44" t="str">
        <f t="shared" si="10"/>
        <v/>
      </c>
      <c r="I78" s="45" t="str">
        <f t="shared" si="2"/>
        <v/>
      </c>
      <c r="J78" s="46"/>
      <c r="K78" s="37" t="str">
        <f t="shared" si="48"/>
        <v/>
      </c>
      <c r="L78" s="42" t="e">
        <f t="shared" si="11"/>
        <v>#N/A</v>
      </c>
      <c r="M78" s="47" t="str">
        <f t="shared" si="12"/>
        <v/>
      </c>
      <c r="N78" s="42" t="str">
        <f t="shared" si="3"/>
        <v/>
      </c>
      <c r="O78" s="43" t="str">
        <f t="shared" si="13"/>
        <v/>
      </c>
      <c r="P78" s="45" t="str">
        <f t="shared" si="4"/>
        <v/>
      </c>
      <c r="Q78" s="43" t="str">
        <f t="shared" si="14"/>
        <v/>
      </c>
      <c r="R78" s="45" t="str">
        <f t="shared" si="5"/>
        <v/>
      </c>
      <c r="S78" s="43" t="str">
        <f t="shared" si="15"/>
        <v/>
      </c>
      <c r="T78" s="45" t="str">
        <f t="shared" si="6"/>
        <v/>
      </c>
      <c r="U78" s="43" t="str">
        <f t="shared" si="16"/>
        <v/>
      </c>
      <c r="V78" s="45" t="str">
        <f t="shared" si="7"/>
        <v/>
      </c>
      <c r="W78" s="43" t="str">
        <f t="shared" si="17"/>
        <v/>
      </c>
      <c r="X78" s="42" t="str">
        <f t="shared" si="8"/>
        <v/>
      </c>
      <c r="Y78" s="56"/>
      <c r="Z78" s="57"/>
      <c r="AC78" s="37" t="e">
        <f>VLOOKUP($B78,食材マスタ!$A:$R,4,FALSE)</f>
        <v>#N/A</v>
      </c>
      <c r="AD78" s="37" t="e">
        <f>VLOOKUP($B78,食材マスタ!$A:$R,5,FALSE)</f>
        <v>#N/A</v>
      </c>
      <c r="AE78" s="37" t="e">
        <f>VLOOKUP($B78,食材マスタ!$A:$R,12,FALSE)</f>
        <v>#N/A</v>
      </c>
      <c r="AF78" s="37" t="e">
        <f>VLOOKUP($B78,食材マスタ!$A:$R,11,FALSE)</f>
        <v>#N/A</v>
      </c>
      <c r="AG78" s="37" t="e">
        <f>VLOOKUP($B78,食材マスタ!$A:$R,13,FALSE)</f>
        <v>#N/A</v>
      </c>
      <c r="AH78" s="37" t="e">
        <f>VLOOKUP($B78,食材マスタ!$A:$R,14,FALSE)</f>
        <v>#N/A</v>
      </c>
      <c r="AI78" s="37" t="e">
        <f>VLOOKUP($B78,食材マスタ!$A:$R,15,FALSE)</f>
        <v>#N/A</v>
      </c>
      <c r="AJ78" s="37" t="e">
        <f>VLOOKUP($B78,食材マスタ!$A:$R,16,FALSE)</f>
        <v>#N/A</v>
      </c>
      <c r="AK78" s="37" t="e">
        <f>VLOOKUP($B78,食材マスタ!$A:$R,17,FALSE)</f>
        <v>#N/A</v>
      </c>
      <c r="AL78" s="37" t="e">
        <f>VLOOKUP($B78,食材マスタ!$A:$R,18,FALSE)</f>
        <v>#N/A</v>
      </c>
    </row>
    <row r="79" spans="1:38" ht="14.25" customHeight="1" x14ac:dyDescent="0.3">
      <c r="A79" s="38"/>
      <c r="B79" s="39"/>
      <c r="C79" s="40"/>
      <c r="D79" s="41" t="str">
        <f t="shared" si="0"/>
        <v/>
      </c>
      <c r="E79" s="42" t="e">
        <f t="shared" si="50"/>
        <v>#N/A</v>
      </c>
      <c r="F79" s="43" t="str">
        <f t="shared" si="9"/>
        <v/>
      </c>
      <c r="G79" s="29" t="str">
        <f t="shared" si="1"/>
        <v/>
      </c>
      <c r="H79" s="44" t="str">
        <f t="shared" si="10"/>
        <v/>
      </c>
      <c r="I79" s="45" t="str">
        <f t="shared" si="2"/>
        <v/>
      </c>
      <c r="J79" s="46"/>
      <c r="K79" s="37" t="str">
        <f t="shared" si="48"/>
        <v/>
      </c>
      <c r="L79" s="42" t="e">
        <f t="shared" si="11"/>
        <v>#N/A</v>
      </c>
      <c r="M79" s="47" t="str">
        <f t="shared" si="12"/>
        <v/>
      </c>
      <c r="N79" s="42" t="str">
        <f t="shared" si="3"/>
        <v/>
      </c>
      <c r="O79" s="43" t="str">
        <f t="shared" si="13"/>
        <v/>
      </c>
      <c r="P79" s="45" t="str">
        <f t="shared" si="4"/>
        <v/>
      </c>
      <c r="Q79" s="43" t="str">
        <f t="shared" si="14"/>
        <v/>
      </c>
      <c r="R79" s="45" t="str">
        <f t="shared" si="5"/>
        <v/>
      </c>
      <c r="S79" s="43" t="str">
        <f t="shared" si="15"/>
        <v/>
      </c>
      <c r="T79" s="45" t="str">
        <f t="shared" si="6"/>
        <v/>
      </c>
      <c r="U79" s="43" t="str">
        <f t="shared" si="16"/>
        <v/>
      </c>
      <c r="V79" s="45" t="str">
        <f t="shared" si="7"/>
        <v/>
      </c>
      <c r="W79" s="43" t="str">
        <f t="shared" si="17"/>
        <v/>
      </c>
      <c r="X79" s="42" t="str">
        <f t="shared" si="8"/>
        <v/>
      </c>
      <c r="Y79" s="56"/>
      <c r="Z79" s="57"/>
      <c r="AC79" s="37" t="e">
        <f>VLOOKUP($B79,食材マスタ!$A:$R,4,FALSE)</f>
        <v>#N/A</v>
      </c>
      <c r="AD79" s="37" t="e">
        <f>VLOOKUP($B79,食材マスタ!$A:$R,5,FALSE)</f>
        <v>#N/A</v>
      </c>
      <c r="AE79" s="37" t="e">
        <f>VLOOKUP($B79,食材マスタ!$A:$R,12,FALSE)</f>
        <v>#N/A</v>
      </c>
      <c r="AF79" s="37" t="e">
        <f>VLOOKUP($B79,食材マスタ!$A:$R,11,FALSE)</f>
        <v>#N/A</v>
      </c>
      <c r="AG79" s="37" t="e">
        <f>VLOOKUP($B79,食材マスタ!$A:$R,13,FALSE)</f>
        <v>#N/A</v>
      </c>
      <c r="AH79" s="37" t="e">
        <f>VLOOKUP($B79,食材マスタ!$A:$R,14,FALSE)</f>
        <v>#N/A</v>
      </c>
      <c r="AI79" s="37" t="e">
        <f>VLOOKUP($B79,食材マスタ!$A:$R,15,FALSE)</f>
        <v>#N/A</v>
      </c>
      <c r="AJ79" s="37" t="e">
        <f>VLOOKUP($B79,食材マスタ!$A:$R,16,FALSE)</f>
        <v>#N/A</v>
      </c>
      <c r="AK79" s="37" t="e">
        <f>VLOOKUP($B79,食材マスタ!$A:$R,17,FALSE)</f>
        <v>#N/A</v>
      </c>
      <c r="AL79" s="37" t="e">
        <f>VLOOKUP($B79,食材マスタ!$A:$R,18,FALSE)</f>
        <v>#N/A</v>
      </c>
    </row>
    <row r="80" spans="1:38" ht="14.25" customHeight="1" x14ac:dyDescent="0.3">
      <c r="A80" s="38"/>
      <c r="B80" s="58"/>
      <c r="C80" s="40"/>
      <c r="D80" s="59" t="str">
        <f t="shared" si="0"/>
        <v/>
      </c>
      <c r="E80" s="60" t="e">
        <f t="shared" si="50"/>
        <v>#N/A</v>
      </c>
      <c r="F80" s="61" t="str">
        <f t="shared" si="9"/>
        <v/>
      </c>
      <c r="G80" s="62" t="str">
        <f t="shared" si="1"/>
        <v/>
      </c>
      <c r="H80" s="63" t="str">
        <f t="shared" si="10"/>
        <v/>
      </c>
      <c r="I80" s="64" t="str">
        <f t="shared" si="2"/>
        <v/>
      </c>
      <c r="J80" s="46"/>
      <c r="K80" s="65" t="str">
        <f t="shared" si="48"/>
        <v/>
      </c>
      <c r="L80" s="60" t="e">
        <f t="shared" si="11"/>
        <v>#N/A</v>
      </c>
      <c r="M80" s="66" t="str">
        <f t="shared" si="12"/>
        <v/>
      </c>
      <c r="N80" s="60" t="str">
        <f t="shared" si="3"/>
        <v/>
      </c>
      <c r="O80" s="61" t="str">
        <f t="shared" si="13"/>
        <v/>
      </c>
      <c r="P80" s="64" t="str">
        <f t="shared" si="4"/>
        <v/>
      </c>
      <c r="Q80" s="61" t="str">
        <f t="shared" si="14"/>
        <v/>
      </c>
      <c r="R80" s="64" t="str">
        <f t="shared" si="5"/>
        <v/>
      </c>
      <c r="S80" s="61" t="str">
        <f t="shared" si="15"/>
        <v/>
      </c>
      <c r="T80" s="64" t="str">
        <f t="shared" si="6"/>
        <v/>
      </c>
      <c r="U80" s="61" t="str">
        <f t="shared" si="16"/>
        <v/>
      </c>
      <c r="V80" s="64" t="str">
        <f t="shared" si="7"/>
        <v/>
      </c>
      <c r="W80" s="61" t="str">
        <f t="shared" si="17"/>
        <v/>
      </c>
      <c r="X80" s="60" t="str">
        <f t="shared" si="8"/>
        <v/>
      </c>
      <c r="Y80" s="56"/>
      <c r="Z80" s="248"/>
      <c r="AC80" s="37" t="e">
        <f>VLOOKUP($B80,食材マスタ!$A:$R,4,FALSE)</f>
        <v>#N/A</v>
      </c>
      <c r="AD80" s="37" t="e">
        <f>VLOOKUP($B80,食材マスタ!$A:$R,5,FALSE)</f>
        <v>#N/A</v>
      </c>
      <c r="AE80" s="37" t="e">
        <f>VLOOKUP($B80,食材マスタ!$A:$R,12,FALSE)</f>
        <v>#N/A</v>
      </c>
      <c r="AF80" s="37" t="e">
        <f>VLOOKUP($B80,食材マスタ!$A:$R,11,FALSE)</f>
        <v>#N/A</v>
      </c>
      <c r="AG80" s="37" t="e">
        <f>VLOOKUP($B80,食材マスタ!$A:$R,13,FALSE)</f>
        <v>#N/A</v>
      </c>
      <c r="AH80" s="37" t="e">
        <f>VLOOKUP($B80,食材マスタ!$A:$R,14,FALSE)</f>
        <v>#N/A</v>
      </c>
      <c r="AI80" s="37" t="e">
        <f>VLOOKUP($B80,食材マスタ!$A:$R,15,FALSE)</f>
        <v>#N/A</v>
      </c>
      <c r="AJ80" s="37" t="e">
        <f>VLOOKUP($B80,食材マスタ!$A:$R,16,FALSE)</f>
        <v>#N/A</v>
      </c>
      <c r="AK80" s="37" t="e">
        <f>VLOOKUP($B80,食材マスタ!$A:$R,17,FALSE)</f>
        <v>#N/A</v>
      </c>
      <c r="AL80" s="37" t="e">
        <f>VLOOKUP($B80,食材マスタ!$A:$R,18,FALSE)</f>
        <v>#N/A</v>
      </c>
    </row>
    <row r="81" spans="1:38" ht="14.25" customHeight="1" x14ac:dyDescent="0.3">
      <c r="A81" s="67"/>
      <c r="B81" s="39"/>
      <c r="C81" s="68"/>
      <c r="D81" s="41" t="str">
        <f>IF(B81="","",E81)</f>
        <v/>
      </c>
      <c r="E81" s="42" t="e">
        <f>IF(AD81="","",AD81)</f>
        <v>#N/A</v>
      </c>
      <c r="F81" s="43" t="str">
        <f>G81</f>
        <v/>
      </c>
      <c r="G81" s="29" t="str">
        <f>IF(B81="","",J81/((100-K81)/100))</f>
        <v/>
      </c>
      <c r="H81" s="44" t="str">
        <f>I81</f>
        <v/>
      </c>
      <c r="I81" s="45" t="str">
        <f>IF(B81="","",ROUND(G81*AF81,1))</f>
        <v/>
      </c>
      <c r="J81" s="229"/>
      <c r="K81" s="37" t="str">
        <f>IF(B81="","",L81)</f>
        <v/>
      </c>
      <c r="L81" s="42" t="e">
        <f>AE81</f>
        <v>#N/A</v>
      </c>
      <c r="M81" s="47" t="str">
        <f>N81</f>
        <v/>
      </c>
      <c r="N81" s="42" t="str">
        <f>IF(B81="","",ROUND((J81*AG81)/100,0))</f>
        <v/>
      </c>
      <c r="O81" s="43" t="str">
        <f>P81</f>
        <v/>
      </c>
      <c r="P81" s="45" t="str">
        <f>IF(B81="","",ROUND((J81*AH81)/100,1))</f>
        <v/>
      </c>
      <c r="Q81" s="43" t="str">
        <f>R81</f>
        <v/>
      </c>
      <c r="R81" s="45" t="str">
        <f>IF(B81="","",ROUND((J81*AI81)/100,1))</f>
        <v/>
      </c>
      <c r="S81" s="43" t="str">
        <f>T81</f>
        <v/>
      </c>
      <c r="T81" s="45" t="str">
        <f>IF(B81="","",ROUND((J81*AJ81)/100,1))</f>
        <v/>
      </c>
      <c r="U81" s="43" t="str">
        <f>V81</f>
        <v/>
      </c>
      <c r="V81" s="45" t="str">
        <f>IF(B81="","",ROUND((J81*AK81)/100,1))</f>
        <v/>
      </c>
      <c r="W81" s="43" t="str">
        <f>X81</f>
        <v/>
      </c>
      <c r="X81" s="42" t="str">
        <f>IF(B81="","",ROUND((J81*AL81)/100,1))</f>
        <v/>
      </c>
      <c r="Y81" s="69"/>
      <c r="Z81" s="70"/>
      <c r="AC81" s="37" t="e">
        <f>VLOOKUP($B81,食材マスタ!$A:$R,4,FALSE)</f>
        <v>#N/A</v>
      </c>
      <c r="AD81" s="37" t="e">
        <f>VLOOKUP($B81,食材マスタ!$A:$R,5,FALSE)</f>
        <v>#N/A</v>
      </c>
      <c r="AE81" s="37" t="e">
        <f>VLOOKUP($B81,食材マスタ!$A:$R,12,FALSE)</f>
        <v>#N/A</v>
      </c>
      <c r="AF81" s="37" t="e">
        <f>VLOOKUP($B81,食材マスタ!$A:$R,11,FALSE)</f>
        <v>#N/A</v>
      </c>
      <c r="AG81" s="37" t="e">
        <f>VLOOKUP($B81,食材マスタ!$A:$R,13,FALSE)</f>
        <v>#N/A</v>
      </c>
      <c r="AH81" s="37" t="e">
        <f>VLOOKUP($B81,食材マスタ!$A:$R,14,FALSE)</f>
        <v>#N/A</v>
      </c>
      <c r="AI81" s="37" t="e">
        <f>VLOOKUP($B81,食材マスタ!$A:$R,15,FALSE)</f>
        <v>#N/A</v>
      </c>
      <c r="AJ81" s="37" t="e">
        <f>VLOOKUP($B81,食材マスタ!$A:$R,16,FALSE)</f>
        <v>#N/A</v>
      </c>
      <c r="AK81" s="37" t="e">
        <f>VLOOKUP($B81,食材マスタ!$A:$R,17,FALSE)</f>
        <v>#N/A</v>
      </c>
      <c r="AL81" s="37" t="e">
        <f>VLOOKUP($B81,食材マスタ!$A:$R,18,FALSE)</f>
        <v>#N/A</v>
      </c>
    </row>
    <row r="82" spans="1:38" ht="14.25" customHeight="1" x14ac:dyDescent="0.3">
      <c r="A82" s="38"/>
      <c r="B82" s="39"/>
      <c r="C82" s="40"/>
      <c r="D82" s="41" t="str">
        <f>IF(B82="","",E82)</f>
        <v/>
      </c>
      <c r="E82" s="42" t="e">
        <f>IF(AD82="","",AD82)</f>
        <v>#N/A</v>
      </c>
      <c r="F82" s="43" t="str">
        <f>G82</f>
        <v/>
      </c>
      <c r="G82" s="29" t="str">
        <f>IF(B82="","",J82/((100-K82)/100))</f>
        <v/>
      </c>
      <c r="H82" s="44" t="str">
        <f>I82</f>
        <v/>
      </c>
      <c r="I82" s="45" t="str">
        <f>IF(B82="","",ROUND(G82*AF82,1))</f>
        <v/>
      </c>
      <c r="J82" s="46"/>
      <c r="K82" s="37" t="str">
        <f>IF(B82="","",L82)</f>
        <v/>
      </c>
      <c r="L82" s="42" t="e">
        <f>AE82</f>
        <v>#N/A</v>
      </c>
      <c r="M82" s="47" t="str">
        <f>N82</f>
        <v/>
      </c>
      <c r="N82" s="42" t="str">
        <f>IF(B82="","",ROUND((J82*AG82)/100,0))</f>
        <v/>
      </c>
      <c r="O82" s="43" t="str">
        <f>P82</f>
        <v/>
      </c>
      <c r="P82" s="45" t="str">
        <f>IF(B82="","",ROUND((J82*AH82)/100,1))</f>
        <v/>
      </c>
      <c r="Q82" s="43" t="str">
        <f>R82</f>
        <v/>
      </c>
      <c r="R82" s="45" t="str">
        <f>IF(B82="","",ROUND((J82*AI82)/100,1))</f>
        <v/>
      </c>
      <c r="S82" s="43" t="str">
        <f>T82</f>
        <v/>
      </c>
      <c r="T82" s="45" t="str">
        <f>IF(B82="","",ROUND((J82*AJ82)/100,1))</f>
        <v/>
      </c>
      <c r="U82" s="43" t="str">
        <f>V82</f>
        <v/>
      </c>
      <c r="V82" s="45" t="str">
        <f>IF(B82="","",ROUND((J82*AK82)/100,1))</f>
        <v/>
      </c>
      <c r="W82" s="43" t="str">
        <f>X82</f>
        <v/>
      </c>
      <c r="X82" s="42" t="str">
        <f>IF(B82="","",ROUND((J82*AL82)/100,1))</f>
        <v/>
      </c>
      <c r="Y82" s="48"/>
      <c r="Z82" s="49"/>
      <c r="AC82" s="37" t="e">
        <f>VLOOKUP($B82,食材マスタ!$A:$R,4,FALSE)</f>
        <v>#N/A</v>
      </c>
      <c r="AD82" s="37" t="e">
        <f>VLOOKUP($B82,食材マスタ!$A:$R,5,FALSE)</f>
        <v>#N/A</v>
      </c>
      <c r="AE82" s="37" t="e">
        <f>VLOOKUP($B82,食材マスタ!$A:$R,12,FALSE)</f>
        <v>#N/A</v>
      </c>
      <c r="AF82" s="37" t="e">
        <f>VLOOKUP($B82,食材マスタ!$A:$R,11,FALSE)</f>
        <v>#N/A</v>
      </c>
      <c r="AG82" s="37" t="e">
        <f>VLOOKUP($B82,食材マスタ!$A:$R,13,FALSE)</f>
        <v>#N/A</v>
      </c>
      <c r="AH82" s="37" t="e">
        <f>VLOOKUP($B82,食材マスタ!$A:$R,14,FALSE)</f>
        <v>#N/A</v>
      </c>
      <c r="AI82" s="37" t="e">
        <f>VLOOKUP($B82,食材マスタ!$A:$R,15,FALSE)</f>
        <v>#N/A</v>
      </c>
      <c r="AJ82" s="37" t="e">
        <f>VLOOKUP($B82,食材マスタ!$A:$R,16,FALSE)</f>
        <v>#N/A</v>
      </c>
      <c r="AK82" s="37" t="e">
        <f>VLOOKUP($B82,食材マスタ!$A:$R,17,FALSE)</f>
        <v>#N/A</v>
      </c>
      <c r="AL82" s="37" t="e">
        <f>VLOOKUP($B82,食材マスタ!$A:$R,18,FALSE)</f>
        <v>#N/A</v>
      </c>
    </row>
    <row r="83" spans="1:38" ht="14.25" customHeight="1" thickBot="1" x14ac:dyDescent="0.35">
      <c r="A83" s="71"/>
      <c r="B83" s="72"/>
      <c r="C83" s="73"/>
      <c r="D83" s="74" t="str">
        <f>IF(B83="","",E83)</f>
        <v/>
      </c>
      <c r="E83" s="75" t="e">
        <f>IF(AD83="","",AD83)</f>
        <v>#N/A</v>
      </c>
      <c r="F83" s="76" t="str">
        <f>G83</f>
        <v/>
      </c>
      <c r="G83" s="77" t="str">
        <f>IF(B83="","",J83/((100-K83)/100))</f>
        <v/>
      </c>
      <c r="H83" s="78" t="str">
        <f>I83</f>
        <v/>
      </c>
      <c r="I83" s="79" t="str">
        <f>IF(B83="","",ROUND(G83*AF83,1))</f>
        <v/>
      </c>
      <c r="J83" s="80"/>
      <c r="K83" s="81" t="str">
        <f>IF(B83="","",L83)</f>
        <v/>
      </c>
      <c r="L83" s="75" t="e">
        <f>AE83</f>
        <v>#N/A</v>
      </c>
      <c r="M83" s="82" t="str">
        <f>N83</f>
        <v/>
      </c>
      <c r="N83" s="75" t="str">
        <f>IF(B83="","",ROUND((J83*AG83)/100,0))</f>
        <v/>
      </c>
      <c r="O83" s="76" t="str">
        <f>P83</f>
        <v/>
      </c>
      <c r="P83" s="79" t="str">
        <f>IF(B83="","",ROUND((J83*AH83)/100,1))</f>
        <v/>
      </c>
      <c r="Q83" s="76" t="str">
        <f>R83</f>
        <v/>
      </c>
      <c r="R83" s="79" t="str">
        <f>IF(B83="","",ROUND((J83*AI83)/100,1))</f>
        <v/>
      </c>
      <c r="S83" s="76" t="str">
        <f>T83</f>
        <v/>
      </c>
      <c r="T83" s="79" t="str">
        <f>IF(B83="","",ROUND((J83*AJ83)/100,1))</f>
        <v/>
      </c>
      <c r="U83" s="76" t="str">
        <f>V83</f>
        <v/>
      </c>
      <c r="V83" s="79" t="str">
        <f>IF(B83="","",ROUND((J83*AK83)/100,1))</f>
        <v/>
      </c>
      <c r="W83" s="76" t="str">
        <f>X83</f>
        <v/>
      </c>
      <c r="X83" s="75" t="str">
        <f>IF(B83="","",ROUND((J83*AL83)/100,1))</f>
        <v/>
      </c>
      <c r="Y83" s="83"/>
      <c r="Z83" s="84"/>
      <c r="AC83" s="37" t="e">
        <f>VLOOKUP($B83,食材マスタ!$A:$R,4,FALSE)</f>
        <v>#N/A</v>
      </c>
      <c r="AD83" s="37" t="e">
        <f>VLOOKUP($B83,食材マスタ!$A:$R,5,FALSE)</f>
        <v>#N/A</v>
      </c>
      <c r="AE83" s="37" t="e">
        <f>VLOOKUP($B83,食材マスタ!$A:$R,12,FALSE)</f>
        <v>#N/A</v>
      </c>
      <c r="AF83" s="37" t="e">
        <f>VLOOKUP($B83,食材マスタ!$A:$R,11,FALSE)</f>
        <v>#N/A</v>
      </c>
      <c r="AG83" s="37" t="e">
        <f>VLOOKUP($B83,食材マスタ!$A:$R,13,FALSE)</f>
        <v>#N/A</v>
      </c>
      <c r="AH83" s="37" t="e">
        <f>VLOOKUP($B83,食材マスタ!$A:$R,14,FALSE)</f>
        <v>#N/A</v>
      </c>
      <c r="AI83" s="37" t="e">
        <f>VLOOKUP($B83,食材マスタ!$A:$R,15,FALSE)</f>
        <v>#N/A</v>
      </c>
      <c r="AJ83" s="37" t="e">
        <f>VLOOKUP($B83,食材マスタ!$A:$R,16,FALSE)</f>
        <v>#N/A</v>
      </c>
      <c r="AK83" s="37" t="e">
        <f>VLOOKUP($B83,食材マスタ!$A:$R,17,FALSE)</f>
        <v>#N/A</v>
      </c>
      <c r="AL83" s="37" t="e">
        <f>VLOOKUP($B83,食材マスタ!$A:$R,18,FALSE)</f>
        <v>#N/A</v>
      </c>
    </row>
    <row r="84" spans="1:38" ht="14.25" customHeight="1" x14ac:dyDescent="0.3">
      <c r="A84" s="67"/>
      <c r="B84" s="39"/>
      <c r="C84" s="68"/>
      <c r="D84" s="41" t="str">
        <f>IF(B84="","",E84)</f>
        <v/>
      </c>
      <c r="E84" s="42" t="e">
        <f>IF(AD84="","",AD84)</f>
        <v>#N/A</v>
      </c>
      <c r="F84" s="43" t="str">
        <f>G84</f>
        <v/>
      </c>
      <c r="G84" s="29" t="str">
        <f>IF(B84="","",J84/((100-K84)/100))</f>
        <v/>
      </c>
      <c r="H84" s="44" t="str">
        <f>I84</f>
        <v/>
      </c>
      <c r="I84" s="45" t="str">
        <f>IF(B84="","",ROUND(G84*AF84,1))</f>
        <v/>
      </c>
      <c r="J84" s="229"/>
      <c r="K84" s="37" t="str">
        <f>IF(B84="","",L84)</f>
        <v/>
      </c>
      <c r="L84" s="42" t="e">
        <f>AE84</f>
        <v>#N/A</v>
      </c>
      <c r="M84" s="47" t="str">
        <f>N84</f>
        <v/>
      </c>
      <c r="N84" s="42" t="str">
        <f>IF(B84="","",ROUND((J84*AG84)/100,0))</f>
        <v/>
      </c>
      <c r="O84" s="43" t="str">
        <f>P84</f>
        <v/>
      </c>
      <c r="P84" s="45" t="str">
        <f>IF(B84="","",ROUND((J84*AH84)/100,1))</f>
        <v/>
      </c>
      <c r="Q84" s="43" t="str">
        <f>R84</f>
        <v/>
      </c>
      <c r="R84" s="45" t="str">
        <f>IF(B84="","",ROUND((J84*AI84)/100,1))</f>
        <v/>
      </c>
      <c r="S84" s="43" t="str">
        <f>T84</f>
        <v/>
      </c>
      <c r="T84" s="45" t="str">
        <f>IF(B84="","",ROUND((J84*AJ84)/100,1))</f>
        <v/>
      </c>
      <c r="U84" s="43" t="str">
        <f>V84</f>
        <v/>
      </c>
      <c r="V84" s="45" t="str">
        <f>IF(B84="","",ROUND((J84*AK84)/100,1))</f>
        <v/>
      </c>
      <c r="W84" s="43" t="str">
        <f>X84</f>
        <v/>
      </c>
      <c r="X84" s="42" t="str">
        <f>IF(B84="","",ROUND((J84*AL84)/100,1))</f>
        <v/>
      </c>
      <c r="Y84" s="69"/>
      <c r="Z84" s="230"/>
      <c r="AC84" s="37" t="e">
        <f>VLOOKUP($B84,食材マスタ!$A:$R,4,FALSE)</f>
        <v>#N/A</v>
      </c>
      <c r="AD84" s="37" t="e">
        <f>VLOOKUP($B84,食材マスタ!$A:$R,5,FALSE)</f>
        <v>#N/A</v>
      </c>
      <c r="AE84" s="37" t="e">
        <f>VLOOKUP($B84,食材マスタ!$A:$R,12,FALSE)</f>
        <v>#N/A</v>
      </c>
      <c r="AF84" s="37" t="e">
        <f>VLOOKUP($B84,食材マスタ!$A:$R,11,FALSE)</f>
        <v>#N/A</v>
      </c>
      <c r="AG84" s="37" t="e">
        <f>VLOOKUP($B84,食材マスタ!$A:$R,13,FALSE)</f>
        <v>#N/A</v>
      </c>
      <c r="AH84" s="37" t="e">
        <f>VLOOKUP($B84,食材マスタ!$A:$R,14,FALSE)</f>
        <v>#N/A</v>
      </c>
      <c r="AI84" s="37" t="e">
        <f>VLOOKUP($B84,食材マスタ!$A:$R,15,FALSE)</f>
        <v>#N/A</v>
      </c>
      <c r="AJ84" s="37" t="e">
        <f>VLOOKUP($B84,食材マスタ!$A:$R,16,FALSE)</f>
        <v>#N/A</v>
      </c>
      <c r="AK84" s="37" t="e">
        <f>VLOOKUP($B84,食材マスタ!$A:$R,17,FALSE)</f>
        <v>#N/A</v>
      </c>
      <c r="AL84" s="37" t="e">
        <f>VLOOKUP($B84,食材マスタ!$A:$R,18,FALSE)</f>
        <v>#N/A</v>
      </c>
    </row>
    <row r="85" spans="1:38" ht="14.25" customHeight="1" x14ac:dyDescent="0.3">
      <c r="A85" s="38"/>
      <c r="B85" s="39"/>
      <c r="C85" s="40"/>
      <c r="D85" s="41" t="str">
        <f t="shared" ref="D85:D118" si="51">IF(B85="","",E85)</f>
        <v/>
      </c>
      <c r="E85" s="42" t="e">
        <f t="shared" ref="E85:E118" si="52">IF(AD85="","",AD85)</f>
        <v>#N/A</v>
      </c>
      <c r="F85" s="43" t="str">
        <f t="shared" ref="F85:F118" si="53">G85</f>
        <v/>
      </c>
      <c r="G85" s="29" t="str">
        <f t="shared" ref="G85:G118" si="54">IF(B85="","",J85/((100-K85)/100))</f>
        <v/>
      </c>
      <c r="H85" s="44" t="str">
        <f t="shared" ref="H85:H118" si="55">I85</f>
        <v/>
      </c>
      <c r="I85" s="45" t="str">
        <f t="shared" ref="I85:I118" si="56">IF(B85="","",ROUND(G85*AF85,1))</f>
        <v/>
      </c>
      <c r="J85" s="46"/>
      <c r="K85" s="37" t="str">
        <f t="shared" ref="K85:K91" si="57">IF(B85="","",L85)</f>
        <v/>
      </c>
      <c r="L85" s="42" t="e">
        <f t="shared" ref="L85:L118" si="58">AE85</f>
        <v>#N/A</v>
      </c>
      <c r="M85" s="47" t="str">
        <f t="shared" ref="M85:M118" si="59">N85</f>
        <v/>
      </c>
      <c r="N85" s="42" t="str">
        <f t="shared" ref="N85:N118" si="60">IF(B85="","",ROUND((J85*AG85)/100,0))</f>
        <v/>
      </c>
      <c r="O85" s="43" t="str">
        <f t="shared" ref="O85:O118" si="61">P85</f>
        <v/>
      </c>
      <c r="P85" s="45" t="str">
        <f t="shared" ref="P85:P118" si="62">IF(B85="","",ROUND((J85*AH85)/100,1))</f>
        <v/>
      </c>
      <c r="Q85" s="43" t="str">
        <f t="shared" ref="Q85:Q118" si="63">R85</f>
        <v/>
      </c>
      <c r="R85" s="45" t="str">
        <f t="shared" ref="R85:R118" si="64">IF(B85="","",ROUND((J85*AI85)/100,1))</f>
        <v/>
      </c>
      <c r="S85" s="43" t="str">
        <f t="shared" ref="S85:S118" si="65">T85</f>
        <v/>
      </c>
      <c r="T85" s="45" t="str">
        <f t="shared" ref="T85:T118" si="66">IF(B85="","",ROUND((J85*AJ85)/100,1))</f>
        <v/>
      </c>
      <c r="U85" s="43" t="str">
        <f t="shared" ref="U85:U118" si="67">V85</f>
        <v/>
      </c>
      <c r="V85" s="45" t="str">
        <f t="shared" ref="V85:V118" si="68">IF(B85="","",ROUND((J85*AK85)/100,1))</f>
        <v/>
      </c>
      <c r="W85" s="43" t="str">
        <f t="shared" ref="W85:W118" si="69">X85</f>
        <v/>
      </c>
      <c r="X85" s="42" t="str">
        <f t="shared" ref="X85:X118" si="70">IF(B85="","",ROUND((J85*AL85)/100,1))</f>
        <v/>
      </c>
      <c r="Y85" s="48"/>
      <c r="Z85" s="49"/>
      <c r="AC85" s="37" t="e">
        <f>VLOOKUP($B85,食材マスタ!$A:$R,4,FALSE)</f>
        <v>#N/A</v>
      </c>
      <c r="AD85" s="37" t="e">
        <f>VLOOKUP($B85,食材マスタ!$A:$R,5,FALSE)</f>
        <v>#N/A</v>
      </c>
      <c r="AE85" s="37" t="e">
        <f>VLOOKUP($B85,食材マスタ!$A:$R,12,FALSE)</f>
        <v>#N/A</v>
      </c>
      <c r="AF85" s="37" t="e">
        <f>VLOOKUP($B85,食材マスタ!$A:$R,11,FALSE)</f>
        <v>#N/A</v>
      </c>
      <c r="AG85" s="37" t="e">
        <f>VLOOKUP($B85,食材マスタ!$A:$R,13,FALSE)</f>
        <v>#N/A</v>
      </c>
      <c r="AH85" s="37" t="e">
        <f>VLOOKUP($B85,食材マスタ!$A:$R,14,FALSE)</f>
        <v>#N/A</v>
      </c>
      <c r="AI85" s="37" t="e">
        <f>VLOOKUP($B85,食材マスタ!$A:$R,15,FALSE)</f>
        <v>#N/A</v>
      </c>
      <c r="AJ85" s="37" t="e">
        <f>VLOOKUP($B85,食材マスタ!$A:$R,16,FALSE)</f>
        <v>#N/A</v>
      </c>
      <c r="AK85" s="37" t="e">
        <f>VLOOKUP($B85,食材マスタ!$A:$R,17,FALSE)</f>
        <v>#N/A</v>
      </c>
      <c r="AL85" s="37" t="e">
        <f>VLOOKUP($B85,食材マスタ!$A:$R,18,FALSE)</f>
        <v>#N/A</v>
      </c>
    </row>
    <row r="86" spans="1:38" ht="14.25" customHeight="1" x14ac:dyDescent="0.3">
      <c r="A86" s="38"/>
      <c r="B86" s="39"/>
      <c r="C86" s="40"/>
      <c r="D86" s="41" t="str">
        <f t="shared" si="51"/>
        <v/>
      </c>
      <c r="E86" s="42" t="e">
        <f t="shared" si="52"/>
        <v>#N/A</v>
      </c>
      <c r="F86" s="43" t="str">
        <f t="shared" si="53"/>
        <v/>
      </c>
      <c r="G86" s="29" t="str">
        <f t="shared" si="54"/>
        <v/>
      </c>
      <c r="H86" s="44" t="str">
        <f t="shared" si="55"/>
        <v/>
      </c>
      <c r="I86" s="45" t="str">
        <f t="shared" si="56"/>
        <v/>
      </c>
      <c r="J86" s="46"/>
      <c r="K86" s="37" t="str">
        <f t="shared" si="57"/>
        <v/>
      </c>
      <c r="L86" s="42" t="e">
        <f t="shared" si="58"/>
        <v>#N/A</v>
      </c>
      <c r="M86" s="47" t="str">
        <f t="shared" si="59"/>
        <v/>
      </c>
      <c r="N86" s="42" t="str">
        <f t="shared" si="60"/>
        <v/>
      </c>
      <c r="O86" s="43" t="str">
        <f t="shared" si="61"/>
        <v/>
      </c>
      <c r="P86" s="45" t="str">
        <f t="shared" si="62"/>
        <v/>
      </c>
      <c r="Q86" s="43" t="str">
        <f t="shared" si="63"/>
        <v/>
      </c>
      <c r="R86" s="45" t="str">
        <f t="shared" si="64"/>
        <v/>
      </c>
      <c r="S86" s="43" t="str">
        <f t="shared" si="65"/>
        <v/>
      </c>
      <c r="T86" s="45" t="str">
        <f t="shared" si="66"/>
        <v/>
      </c>
      <c r="U86" s="43" t="str">
        <f t="shared" si="67"/>
        <v/>
      </c>
      <c r="V86" s="45" t="str">
        <f t="shared" si="68"/>
        <v/>
      </c>
      <c r="W86" s="43" t="str">
        <f t="shared" si="69"/>
        <v/>
      </c>
      <c r="X86" s="42" t="str">
        <f t="shared" si="70"/>
        <v/>
      </c>
      <c r="Y86" s="48"/>
      <c r="Z86" s="49"/>
      <c r="AC86" s="37" t="e">
        <f>VLOOKUP($B86,食材マスタ!$A:$R,4,FALSE)</f>
        <v>#N/A</v>
      </c>
      <c r="AD86" s="37" t="e">
        <f>VLOOKUP($B86,食材マスタ!$A:$R,5,FALSE)</f>
        <v>#N/A</v>
      </c>
      <c r="AE86" s="37" t="e">
        <f>VLOOKUP($B86,食材マスタ!$A:$R,12,FALSE)</f>
        <v>#N/A</v>
      </c>
      <c r="AF86" s="37" t="e">
        <f>VLOOKUP($B86,食材マスタ!$A:$R,11,FALSE)</f>
        <v>#N/A</v>
      </c>
      <c r="AG86" s="37" t="e">
        <f>VLOOKUP($B86,食材マスタ!$A:$R,13,FALSE)</f>
        <v>#N/A</v>
      </c>
      <c r="AH86" s="37" t="e">
        <f>VLOOKUP($B86,食材マスタ!$A:$R,14,FALSE)</f>
        <v>#N/A</v>
      </c>
      <c r="AI86" s="37" t="e">
        <f>VLOOKUP($B86,食材マスタ!$A:$R,15,FALSE)</f>
        <v>#N/A</v>
      </c>
      <c r="AJ86" s="37" t="e">
        <f>VLOOKUP($B86,食材マスタ!$A:$R,16,FALSE)</f>
        <v>#N/A</v>
      </c>
      <c r="AK86" s="37" t="e">
        <f>VLOOKUP($B86,食材マスタ!$A:$R,17,FALSE)</f>
        <v>#N/A</v>
      </c>
      <c r="AL86" s="37" t="e">
        <f>VLOOKUP($B86,食材マスタ!$A:$R,18,FALSE)</f>
        <v>#N/A</v>
      </c>
    </row>
    <row r="87" spans="1:38" ht="14.25" customHeight="1" x14ac:dyDescent="0.3">
      <c r="A87" s="38"/>
      <c r="B87" s="39"/>
      <c r="C87" s="40"/>
      <c r="D87" s="41" t="str">
        <f t="shared" si="51"/>
        <v/>
      </c>
      <c r="E87" s="42" t="e">
        <f t="shared" si="52"/>
        <v>#N/A</v>
      </c>
      <c r="F87" s="43" t="str">
        <f t="shared" si="53"/>
        <v/>
      </c>
      <c r="G87" s="29" t="str">
        <f t="shared" si="54"/>
        <v/>
      </c>
      <c r="H87" s="44" t="str">
        <f t="shared" si="55"/>
        <v/>
      </c>
      <c r="I87" s="45" t="str">
        <f t="shared" si="56"/>
        <v/>
      </c>
      <c r="J87" s="46"/>
      <c r="K87" s="37" t="str">
        <f t="shared" si="57"/>
        <v/>
      </c>
      <c r="L87" s="42" t="e">
        <f t="shared" si="58"/>
        <v>#N/A</v>
      </c>
      <c r="M87" s="47" t="str">
        <f t="shared" si="59"/>
        <v/>
      </c>
      <c r="N87" s="42" t="str">
        <f t="shared" si="60"/>
        <v/>
      </c>
      <c r="O87" s="43" t="str">
        <f t="shared" si="61"/>
        <v/>
      </c>
      <c r="P87" s="45" t="str">
        <f t="shared" si="62"/>
        <v/>
      </c>
      <c r="Q87" s="43" t="str">
        <f t="shared" si="63"/>
        <v/>
      </c>
      <c r="R87" s="45" t="str">
        <f t="shared" si="64"/>
        <v/>
      </c>
      <c r="S87" s="43" t="str">
        <f t="shared" si="65"/>
        <v/>
      </c>
      <c r="T87" s="45" t="str">
        <f t="shared" si="66"/>
        <v/>
      </c>
      <c r="U87" s="43" t="str">
        <f t="shared" si="67"/>
        <v/>
      </c>
      <c r="V87" s="45" t="str">
        <f t="shared" si="68"/>
        <v/>
      </c>
      <c r="W87" s="43" t="str">
        <f t="shared" si="69"/>
        <v/>
      </c>
      <c r="X87" s="42" t="str">
        <f t="shared" si="70"/>
        <v/>
      </c>
      <c r="Y87" s="48"/>
      <c r="Z87" s="51"/>
      <c r="AC87" s="37" t="e">
        <f>VLOOKUP($B87,食材マスタ!$A:$R,4,FALSE)</f>
        <v>#N/A</v>
      </c>
      <c r="AD87" s="37" t="e">
        <f>VLOOKUP($B87,食材マスタ!$A:$R,5,FALSE)</f>
        <v>#N/A</v>
      </c>
      <c r="AE87" s="37" t="e">
        <f>VLOOKUP($B87,食材マスタ!$A:$R,12,FALSE)</f>
        <v>#N/A</v>
      </c>
      <c r="AF87" s="37" t="e">
        <f>VLOOKUP($B87,食材マスタ!$A:$R,11,FALSE)</f>
        <v>#N/A</v>
      </c>
      <c r="AG87" s="37" t="e">
        <f>VLOOKUP($B87,食材マスタ!$A:$R,13,FALSE)</f>
        <v>#N/A</v>
      </c>
      <c r="AH87" s="37" t="e">
        <f>VLOOKUP($B87,食材マスタ!$A:$R,14,FALSE)</f>
        <v>#N/A</v>
      </c>
      <c r="AI87" s="37" t="e">
        <f>VLOOKUP($B87,食材マスタ!$A:$R,15,FALSE)</f>
        <v>#N/A</v>
      </c>
      <c r="AJ87" s="37" t="e">
        <f>VLOOKUP($B87,食材マスタ!$A:$R,16,FALSE)</f>
        <v>#N/A</v>
      </c>
      <c r="AK87" s="37" t="e">
        <f>VLOOKUP($B87,食材マスタ!$A:$R,17,FALSE)</f>
        <v>#N/A</v>
      </c>
      <c r="AL87" s="37" t="e">
        <f>VLOOKUP($B87,食材マスタ!$A:$R,18,FALSE)</f>
        <v>#N/A</v>
      </c>
    </row>
    <row r="88" spans="1:38" ht="14.25" customHeight="1" x14ac:dyDescent="0.3">
      <c r="A88" s="38"/>
      <c r="B88" s="39"/>
      <c r="C88" s="40"/>
      <c r="D88" s="41" t="str">
        <f t="shared" si="51"/>
        <v/>
      </c>
      <c r="E88" s="42" t="e">
        <f t="shared" si="52"/>
        <v>#N/A</v>
      </c>
      <c r="F88" s="43" t="str">
        <f t="shared" si="53"/>
        <v/>
      </c>
      <c r="G88" s="29" t="str">
        <f t="shared" si="54"/>
        <v/>
      </c>
      <c r="H88" s="44" t="str">
        <f t="shared" si="55"/>
        <v/>
      </c>
      <c r="I88" s="45" t="str">
        <f t="shared" si="56"/>
        <v/>
      </c>
      <c r="J88" s="46"/>
      <c r="K88" s="37" t="str">
        <f t="shared" si="57"/>
        <v/>
      </c>
      <c r="L88" s="42" t="e">
        <f t="shared" si="58"/>
        <v>#N/A</v>
      </c>
      <c r="M88" s="47" t="str">
        <f t="shared" si="59"/>
        <v/>
      </c>
      <c r="N88" s="42" t="str">
        <f t="shared" si="60"/>
        <v/>
      </c>
      <c r="O88" s="43" t="str">
        <f t="shared" si="61"/>
        <v/>
      </c>
      <c r="P88" s="45" t="str">
        <f t="shared" si="62"/>
        <v/>
      </c>
      <c r="Q88" s="43" t="str">
        <f t="shared" si="63"/>
        <v/>
      </c>
      <c r="R88" s="45" t="str">
        <f t="shared" si="64"/>
        <v/>
      </c>
      <c r="S88" s="43" t="str">
        <f t="shared" si="65"/>
        <v/>
      </c>
      <c r="T88" s="45" t="str">
        <f t="shared" si="66"/>
        <v/>
      </c>
      <c r="U88" s="43" t="str">
        <f t="shared" si="67"/>
        <v/>
      </c>
      <c r="V88" s="45" t="str">
        <f t="shared" si="68"/>
        <v/>
      </c>
      <c r="W88" s="43" t="str">
        <f t="shared" si="69"/>
        <v/>
      </c>
      <c r="X88" s="42" t="str">
        <f t="shared" si="70"/>
        <v/>
      </c>
      <c r="Y88" s="48"/>
      <c r="Z88" s="51"/>
      <c r="AC88" s="37" t="e">
        <f>VLOOKUP($B88,食材マスタ!$A:$R,4,FALSE)</f>
        <v>#N/A</v>
      </c>
      <c r="AD88" s="37" t="e">
        <f>VLOOKUP($B88,食材マスタ!$A:$R,5,FALSE)</f>
        <v>#N/A</v>
      </c>
      <c r="AE88" s="37" t="e">
        <f>VLOOKUP($B88,食材マスタ!$A:$R,12,FALSE)</f>
        <v>#N/A</v>
      </c>
      <c r="AF88" s="37" t="e">
        <f>VLOOKUP($B88,食材マスタ!$A:$R,11,FALSE)</f>
        <v>#N/A</v>
      </c>
      <c r="AG88" s="37" t="e">
        <f>VLOOKUP($B88,食材マスタ!$A:$R,13,FALSE)</f>
        <v>#N/A</v>
      </c>
      <c r="AH88" s="37" t="e">
        <f>VLOOKUP($B88,食材マスタ!$A:$R,14,FALSE)</f>
        <v>#N/A</v>
      </c>
      <c r="AI88" s="37" t="e">
        <f>VLOOKUP($B88,食材マスタ!$A:$R,15,FALSE)</f>
        <v>#N/A</v>
      </c>
      <c r="AJ88" s="37" t="e">
        <f>VLOOKUP($B88,食材マスタ!$A:$R,16,FALSE)</f>
        <v>#N/A</v>
      </c>
      <c r="AK88" s="37" t="e">
        <f>VLOOKUP($B88,食材マスタ!$A:$R,17,FALSE)</f>
        <v>#N/A</v>
      </c>
      <c r="AL88" s="37" t="e">
        <f>VLOOKUP($B88,食材マスタ!$A:$R,18,FALSE)</f>
        <v>#N/A</v>
      </c>
    </row>
    <row r="89" spans="1:38" ht="14.25" customHeight="1" x14ac:dyDescent="0.3">
      <c r="A89" s="38"/>
      <c r="B89" s="39"/>
      <c r="C89" s="40"/>
      <c r="D89" s="41" t="str">
        <f t="shared" si="51"/>
        <v/>
      </c>
      <c r="E89" s="42" t="e">
        <f t="shared" si="52"/>
        <v>#N/A</v>
      </c>
      <c r="F89" s="43" t="str">
        <f t="shared" si="53"/>
        <v/>
      </c>
      <c r="G89" s="29" t="str">
        <f t="shared" si="54"/>
        <v/>
      </c>
      <c r="H89" s="44" t="str">
        <f t="shared" si="55"/>
        <v/>
      </c>
      <c r="I89" s="45" t="str">
        <f t="shared" si="56"/>
        <v/>
      </c>
      <c r="J89" s="46"/>
      <c r="K89" s="37" t="str">
        <f t="shared" si="57"/>
        <v/>
      </c>
      <c r="L89" s="42" t="e">
        <f t="shared" si="58"/>
        <v>#N/A</v>
      </c>
      <c r="M89" s="47" t="str">
        <f t="shared" si="59"/>
        <v/>
      </c>
      <c r="N89" s="42" t="str">
        <f t="shared" si="60"/>
        <v/>
      </c>
      <c r="O89" s="43" t="str">
        <f t="shared" si="61"/>
        <v/>
      </c>
      <c r="P89" s="45" t="str">
        <f t="shared" si="62"/>
        <v/>
      </c>
      <c r="Q89" s="43" t="str">
        <f t="shared" si="63"/>
        <v/>
      </c>
      <c r="R89" s="45" t="str">
        <f t="shared" si="64"/>
        <v/>
      </c>
      <c r="S89" s="43" t="str">
        <f t="shared" si="65"/>
        <v/>
      </c>
      <c r="T89" s="45" t="str">
        <f t="shared" si="66"/>
        <v/>
      </c>
      <c r="U89" s="43" t="str">
        <f t="shared" si="67"/>
        <v/>
      </c>
      <c r="V89" s="45" t="str">
        <f t="shared" si="68"/>
        <v/>
      </c>
      <c r="W89" s="43" t="str">
        <f t="shared" si="69"/>
        <v/>
      </c>
      <c r="X89" s="42" t="str">
        <f t="shared" si="70"/>
        <v/>
      </c>
      <c r="Y89" s="48"/>
      <c r="Z89" s="51"/>
      <c r="AC89" s="37" t="e">
        <f>VLOOKUP($B89,食材マスタ!$A:$R,4,FALSE)</f>
        <v>#N/A</v>
      </c>
      <c r="AD89" s="37" t="e">
        <f>VLOOKUP($B89,食材マスタ!$A:$R,5,FALSE)</f>
        <v>#N/A</v>
      </c>
      <c r="AE89" s="37" t="e">
        <f>VLOOKUP($B89,食材マスタ!$A:$R,12,FALSE)</f>
        <v>#N/A</v>
      </c>
      <c r="AF89" s="37" t="e">
        <f>VLOOKUP($B89,食材マスタ!$A:$R,11,FALSE)</f>
        <v>#N/A</v>
      </c>
      <c r="AG89" s="37" t="e">
        <f>VLOOKUP($B89,食材マスタ!$A:$R,13,FALSE)</f>
        <v>#N/A</v>
      </c>
      <c r="AH89" s="37" t="e">
        <f>VLOOKUP($B89,食材マスタ!$A:$R,14,FALSE)</f>
        <v>#N/A</v>
      </c>
      <c r="AI89" s="37" t="e">
        <f>VLOOKUP($B89,食材マスタ!$A:$R,15,FALSE)</f>
        <v>#N/A</v>
      </c>
      <c r="AJ89" s="37" t="e">
        <f>VLOOKUP($B89,食材マスタ!$A:$R,16,FALSE)</f>
        <v>#N/A</v>
      </c>
      <c r="AK89" s="37" t="e">
        <f>VLOOKUP($B89,食材マスタ!$A:$R,17,FALSE)</f>
        <v>#N/A</v>
      </c>
      <c r="AL89" s="37" t="e">
        <f>VLOOKUP($B89,食材マスタ!$A:$R,18,FALSE)</f>
        <v>#N/A</v>
      </c>
    </row>
    <row r="90" spans="1:38" ht="14.25" customHeight="1" x14ac:dyDescent="0.3">
      <c r="A90" s="38"/>
      <c r="B90" s="39"/>
      <c r="C90" s="40"/>
      <c r="D90" s="41" t="str">
        <f t="shared" si="51"/>
        <v/>
      </c>
      <c r="E90" s="42" t="e">
        <f t="shared" si="52"/>
        <v>#N/A</v>
      </c>
      <c r="F90" s="43" t="str">
        <f t="shared" si="53"/>
        <v/>
      </c>
      <c r="G90" s="29" t="str">
        <f t="shared" si="54"/>
        <v/>
      </c>
      <c r="H90" s="44" t="str">
        <f t="shared" si="55"/>
        <v/>
      </c>
      <c r="I90" s="45" t="str">
        <f t="shared" si="56"/>
        <v/>
      </c>
      <c r="J90" s="46"/>
      <c r="K90" s="37" t="str">
        <f t="shared" si="57"/>
        <v/>
      </c>
      <c r="L90" s="42" t="e">
        <f t="shared" si="58"/>
        <v>#N/A</v>
      </c>
      <c r="M90" s="47" t="str">
        <f t="shared" si="59"/>
        <v/>
      </c>
      <c r="N90" s="42" t="str">
        <f t="shared" si="60"/>
        <v/>
      </c>
      <c r="O90" s="43" t="str">
        <f t="shared" si="61"/>
        <v/>
      </c>
      <c r="P90" s="45" t="str">
        <f t="shared" si="62"/>
        <v/>
      </c>
      <c r="Q90" s="43" t="str">
        <f t="shared" si="63"/>
        <v/>
      </c>
      <c r="R90" s="45" t="str">
        <f t="shared" si="64"/>
        <v/>
      </c>
      <c r="S90" s="43" t="str">
        <f t="shared" si="65"/>
        <v/>
      </c>
      <c r="T90" s="45" t="str">
        <f t="shared" si="66"/>
        <v/>
      </c>
      <c r="U90" s="43" t="str">
        <f t="shared" si="67"/>
        <v/>
      </c>
      <c r="V90" s="45" t="str">
        <f t="shared" si="68"/>
        <v/>
      </c>
      <c r="W90" s="43" t="str">
        <f t="shared" si="69"/>
        <v/>
      </c>
      <c r="X90" s="42" t="str">
        <f t="shared" si="70"/>
        <v/>
      </c>
      <c r="Y90" s="48"/>
      <c r="Z90" s="52"/>
      <c r="AC90" s="37" t="e">
        <f>VLOOKUP($B90,食材マスタ!$A:$R,4,FALSE)</f>
        <v>#N/A</v>
      </c>
      <c r="AD90" s="37" t="e">
        <f>VLOOKUP($B90,食材マスタ!$A:$R,5,FALSE)</f>
        <v>#N/A</v>
      </c>
      <c r="AE90" s="37" t="e">
        <f>VLOOKUP($B90,食材マスタ!$A:$R,12,FALSE)</f>
        <v>#N/A</v>
      </c>
      <c r="AF90" s="37" t="e">
        <f>VLOOKUP($B90,食材マスタ!$A:$R,11,FALSE)</f>
        <v>#N/A</v>
      </c>
      <c r="AG90" s="37" t="e">
        <f>VLOOKUP($B90,食材マスタ!$A:$R,13,FALSE)</f>
        <v>#N/A</v>
      </c>
      <c r="AH90" s="37" t="e">
        <f>VLOOKUP($B90,食材マスタ!$A:$R,14,FALSE)</f>
        <v>#N/A</v>
      </c>
      <c r="AI90" s="37" t="e">
        <f>VLOOKUP($B90,食材マスタ!$A:$R,15,FALSE)</f>
        <v>#N/A</v>
      </c>
      <c r="AJ90" s="37" t="e">
        <f>VLOOKUP($B90,食材マスタ!$A:$R,16,FALSE)</f>
        <v>#N/A</v>
      </c>
      <c r="AK90" s="37" t="e">
        <f>VLOOKUP($B90,食材マスタ!$A:$R,17,FALSE)</f>
        <v>#N/A</v>
      </c>
      <c r="AL90" s="37" t="e">
        <f>VLOOKUP($B90,食材マスタ!$A:$R,18,FALSE)</f>
        <v>#N/A</v>
      </c>
    </row>
    <row r="91" spans="1:38" ht="14.25" customHeight="1" x14ac:dyDescent="0.3">
      <c r="A91" s="38"/>
      <c r="B91" s="39"/>
      <c r="C91" s="40"/>
      <c r="D91" s="41" t="str">
        <f t="shared" si="51"/>
        <v/>
      </c>
      <c r="E91" s="42" t="e">
        <f t="shared" si="52"/>
        <v>#N/A</v>
      </c>
      <c r="F91" s="43" t="str">
        <f t="shared" si="53"/>
        <v/>
      </c>
      <c r="G91" s="29" t="str">
        <f t="shared" si="54"/>
        <v/>
      </c>
      <c r="H91" s="44" t="str">
        <f t="shared" si="55"/>
        <v/>
      </c>
      <c r="I91" s="45" t="str">
        <f t="shared" si="56"/>
        <v/>
      </c>
      <c r="J91" s="46"/>
      <c r="K91" s="37" t="str">
        <f t="shared" si="57"/>
        <v/>
      </c>
      <c r="L91" s="42" t="e">
        <f t="shared" si="58"/>
        <v>#N/A</v>
      </c>
      <c r="M91" s="47" t="str">
        <f t="shared" si="59"/>
        <v/>
      </c>
      <c r="N91" s="42" t="str">
        <f t="shared" si="60"/>
        <v/>
      </c>
      <c r="O91" s="43" t="str">
        <f t="shared" si="61"/>
        <v/>
      </c>
      <c r="P91" s="45" t="str">
        <f t="shared" si="62"/>
        <v/>
      </c>
      <c r="Q91" s="43" t="str">
        <f t="shared" si="63"/>
        <v/>
      </c>
      <c r="R91" s="45" t="str">
        <f t="shared" si="64"/>
        <v/>
      </c>
      <c r="S91" s="43" t="str">
        <f t="shared" si="65"/>
        <v/>
      </c>
      <c r="T91" s="45" t="str">
        <f t="shared" si="66"/>
        <v/>
      </c>
      <c r="U91" s="43" t="str">
        <f t="shared" si="67"/>
        <v/>
      </c>
      <c r="V91" s="45" t="str">
        <f t="shared" si="68"/>
        <v/>
      </c>
      <c r="W91" s="43" t="str">
        <f t="shared" si="69"/>
        <v/>
      </c>
      <c r="X91" s="42" t="str">
        <f t="shared" si="70"/>
        <v/>
      </c>
      <c r="Y91" s="48"/>
      <c r="Z91" s="53"/>
      <c r="AC91" s="37" t="e">
        <f>VLOOKUP($B91,食材マスタ!$A:$R,4,FALSE)</f>
        <v>#N/A</v>
      </c>
      <c r="AD91" s="37" t="e">
        <f>VLOOKUP($B91,食材マスタ!$A:$R,5,FALSE)</f>
        <v>#N/A</v>
      </c>
      <c r="AE91" s="37" t="e">
        <f>VLOOKUP($B91,食材マスタ!$A:$R,12,FALSE)</f>
        <v>#N/A</v>
      </c>
      <c r="AF91" s="37" t="e">
        <f>VLOOKUP($B91,食材マスタ!$A:$R,11,FALSE)</f>
        <v>#N/A</v>
      </c>
      <c r="AG91" s="37" t="e">
        <f>VLOOKUP($B91,食材マスタ!$A:$R,13,FALSE)</f>
        <v>#N/A</v>
      </c>
      <c r="AH91" s="37" t="e">
        <f>VLOOKUP($B91,食材マスタ!$A:$R,14,FALSE)</f>
        <v>#N/A</v>
      </c>
      <c r="AI91" s="37" t="e">
        <f>VLOOKUP($B91,食材マスタ!$A:$R,15,FALSE)</f>
        <v>#N/A</v>
      </c>
      <c r="AJ91" s="37" t="e">
        <f>VLOOKUP($B91,食材マスタ!$A:$R,16,FALSE)</f>
        <v>#N/A</v>
      </c>
      <c r="AK91" s="37" t="e">
        <f>VLOOKUP($B91,食材マスタ!$A:$R,17,FALSE)</f>
        <v>#N/A</v>
      </c>
      <c r="AL91" s="37" t="e">
        <f>VLOOKUP($B91,食材マスタ!$A:$R,18,FALSE)</f>
        <v>#N/A</v>
      </c>
    </row>
    <row r="92" spans="1:38" ht="14.25" customHeight="1" x14ac:dyDescent="0.3">
      <c r="A92" s="38"/>
      <c r="B92" s="39"/>
      <c r="C92" s="40"/>
      <c r="D92" s="41" t="str">
        <f t="shared" si="51"/>
        <v/>
      </c>
      <c r="E92" s="42" t="e">
        <f t="shared" si="52"/>
        <v>#N/A</v>
      </c>
      <c r="F92" s="43" t="str">
        <f t="shared" si="53"/>
        <v/>
      </c>
      <c r="G92" s="29" t="str">
        <f t="shared" si="54"/>
        <v/>
      </c>
      <c r="H92" s="44" t="str">
        <f t="shared" si="55"/>
        <v/>
      </c>
      <c r="I92" s="45" t="str">
        <f t="shared" si="56"/>
        <v/>
      </c>
      <c r="J92" s="46"/>
      <c r="K92" s="37" t="str">
        <f>IF(B92="","",L92)</f>
        <v/>
      </c>
      <c r="L92" s="42" t="e">
        <f t="shared" si="58"/>
        <v>#N/A</v>
      </c>
      <c r="M92" s="47" t="str">
        <f t="shared" si="59"/>
        <v/>
      </c>
      <c r="N92" s="42" t="str">
        <f t="shared" si="60"/>
        <v/>
      </c>
      <c r="O92" s="43" t="str">
        <f t="shared" si="61"/>
        <v/>
      </c>
      <c r="P92" s="45" t="str">
        <f t="shared" si="62"/>
        <v/>
      </c>
      <c r="Q92" s="43" t="str">
        <f t="shared" si="63"/>
        <v/>
      </c>
      <c r="R92" s="45" t="str">
        <f t="shared" si="64"/>
        <v/>
      </c>
      <c r="S92" s="43" t="str">
        <f t="shared" si="65"/>
        <v/>
      </c>
      <c r="T92" s="45" t="str">
        <f t="shared" si="66"/>
        <v/>
      </c>
      <c r="U92" s="43" t="str">
        <f t="shared" si="67"/>
        <v/>
      </c>
      <c r="V92" s="45" t="str">
        <f t="shared" si="68"/>
        <v/>
      </c>
      <c r="W92" s="43" t="str">
        <f t="shared" si="69"/>
        <v/>
      </c>
      <c r="X92" s="42" t="str">
        <f t="shared" si="70"/>
        <v/>
      </c>
      <c r="Y92" s="48"/>
      <c r="Z92" s="53"/>
      <c r="AC92" s="37" t="e">
        <f>VLOOKUP($B92,食材マスタ!$A:$R,4,FALSE)</f>
        <v>#N/A</v>
      </c>
      <c r="AD92" s="37" t="e">
        <f>VLOOKUP($B92,食材マスタ!$A:$R,5,FALSE)</f>
        <v>#N/A</v>
      </c>
      <c r="AE92" s="37" t="e">
        <f>VLOOKUP($B92,食材マスタ!$A:$R,12,FALSE)</f>
        <v>#N/A</v>
      </c>
      <c r="AF92" s="37" t="e">
        <f>VLOOKUP($B92,食材マスタ!$A:$R,11,FALSE)</f>
        <v>#N/A</v>
      </c>
      <c r="AG92" s="37" t="e">
        <f>VLOOKUP($B92,食材マスタ!$A:$R,13,FALSE)</f>
        <v>#N/A</v>
      </c>
      <c r="AH92" s="37" t="e">
        <f>VLOOKUP($B92,食材マスタ!$A:$R,14,FALSE)</f>
        <v>#N/A</v>
      </c>
      <c r="AI92" s="37" t="e">
        <f>VLOOKUP($B92,食材マスタ!$A:$R,15,FALSE)</f>
        <v>#N/A</v>
      </c>
      <c r="AJ92" s="37" t="e">
        <f>VLOOKUP($B92,食材マスタ!$A:$R,16,FALSE)</f>
        <v>#N/A</v>
      </c>
      <c r="AK92" s="37" t="e">
        <f>VLOOKUP($B92,食材マスタ!$A:$R,17,FALSE)</f>
        <v>#N/A</v>
      </c>
      <c r="AL92" s="37" t="e">
        <f>VLOOKUP($B92,食材マスタ!$A:$R,18,FALSE)</f>
        <v>#N/A</v>
      </c>
    </row>
    <row r="93" spans="1:38" ht="14.25" customHeight="1" x14ac:dyDescent="0.3">
      <c r="A93" s="50"/>
      <c r="B93" s="39"/>
      <c r="C93" s="40"/>
      <c r="D93" s="41" t="str">
        <f t="shared" si="51"/>
        <v/>
      </c>
      <c r="E93" s="42" t="e">
        <f t="shared" si="52"/>
        <v>#N/A</v>
      </c>
      <c r="F93" s="43" t="str">
        <f t="shared" si="53"/>
        <v/>
      </c>
      <c r="G93" s="29" t="str">
        <f t="shared" si="54"/>
        <v/>
      </c>
      <c r="H93" s="44" t="str">
        <f t="shared" si="55"/>
        <v/>
      </c>
      <c r="I93" s="45" t="str">
        <f t="shared" si="56"/>
        <v/>
      </c>
      <c r="J93" s="46"/>
      <c r="K93" s="37" t="str">
        <f t="shared" ref="K93:K105" si="71">IF(B93="","",L93)</f>
        <v/>
      </c>
      <c r="L93" s="42" t="e">
        <f t="shared" si="58"/>
        <v>#N/A</v>
      </c>
      <c r="M93" s="47" t="str">
        <f t="shared" si="59"/>
        <v/>
      </c>
      <c r="N93" s="42" t="str">
        <f t="shared" si="60"/>
        <v/>
      </c>
      <c r="O93" s="43" t="str">
        <f t="shared" si="61"/>
        <v/>
      </c>
      <c r="P93" s="45" t="str">
        <f t="shared" si="62"/>
        <v/>
      </c>
      <c r="Q93" s="43" t="str">
        <f t="shared" si="63"/>
        <v/>
      </c>
      <c r="R93" s="45" t="str">
        <f t="shared" si="64"/>
        <v/>
      </c>
      <c r="S93" s="43" t="str">
        <f t="shared" si="65"/>
        <v/>
      </c>
      <c r="T93" s="45" t="str">
        <f t="shared" si="66"/>
        <v/>
      </c>
      <c r="U93" s="43" t="str">
        <f t="shared" si="67"/>
        <v/>
      </c>
      <c r="V93" s="45" t="str">
        <f t="shared" si="68"/>
        <v/>
      </c>
      <c r="W93" s="43" t="str">
        <f t="shared" si="69"/>
        <v/>
      </c>
      <c r="X93" s="42" t="str">
        <f t="shared" si="70"/>
        <v/>
      </c>
      <c r="Y93" s="48"/>
      <c r="Z93" s="53"/>
      <c r="AC93" s="37" t="e">
        <f>VLOOKUP($B93,食材マスタ!$A:$R,4,FALSE)</f>
        <v>#N/A</v>
      </c>
      <c r="AD93" s="37" t="e">
        <f>VLOOKUP($B93,食材マスタ!$A:$R,5,FALSE)</f>
        <v>#N/A</v>
      </c>
      <c r="AE93" s="37" t="e">
        <f>VLOOKUP($B93,食材マスタ!$A:$R,12,FALSE)</f>
        <v>#N/A</v>
      </c>
      <c r="AF93" s="37" t="e">
        <f>VLOOKUP($B93,食材マスタ!$A:$R,11,FALSE)</f>
        <v>#N/A</v>
      </c>
      <c r="AG93" s="37" t="e">
        <f>VLOOKUP($B93,食材マスタ!$A:$R,13,FALSE)</f>
        <v>#N/A</v>
      </c>
      <c r="AH93" s="37" t="e">
        <f>VLOOKUP($B93,食材マスタ!$A:$R,14,FALSE)</f>
        <v>#N/A</v>
      </c>
      <c r="AI93" s="37" t="e">
        <f>VLOOKUP($B93,食材マスタ!$A:$R,15,FALSE)</f>
        <v>#N/A</v>
      </c>
      <c r="AJ93" s="37" t="e">
        <f>VLOOKUP($B93,食材マスタ!$A:$R,16,FALSE)</f>
        <v>#N/A</v>
      </c>
      <c r="AK93" s="37" t="e">
        <f>VLOOKUP($B93,食材マスタ!$A:$R,17,FALSE)</f>
        <v>#N/A</v>
      </c>
      <c r="AL93" s="37" t="e">
        <f>VLOOKUP($B93,食材マスタ!$A:$R,18,FALSE)</f>
        <v>#N/A</v>
      </c>
    </row>
    <row r="94" spans="1:38" ht="14.25" customHeight="1" x14ac:dyDescent="0.3">
      <c r="A94" s="50"/>
      <c r="B94" s="39"/>
      <c r="C94" s="40"/>
      <c r="D94" s="41" t="str">
        <f t="shared" si="51"/>
        <v/>
      </c>
      <c r="E94" s="42" t="e">
        <f t="shared" si="52"/>
        <v>#N/A</v>
      </c>
      <c r="F94" s="43" t="str">
        <f t="shared" si="53"/>
        <v/>
      </c>
      <c r="G94" s="29" t="str">
        <f t="shared" si="54"/>
        <v/>
      </c>
      <c r="H94" s="44" t="str">
        <f t="shared" si="55"/>
        <v/>
      </c>
      <c r="I94" s="45" t="str">
        <f t="shared" si="56"/>
        <v/>
      </c>
      <c r="J94" s="46"/>
      <c r="K94" s="37" t="str">
        <f t="shared" si="71"/>
        <v/>
      </c>
      <c r="L94" s="42" t="e">
        <f t="shared" si="58"/>
        <v>#N/A</v>
      </c>
      <c r="M94" s="47" t="str">
        <f t="shared" si="59"/>
        <v/>
      </c>
      <c r="N94" s="42" t="str">
        <f t="shared" si="60"/>
        <v/>
      </c>
      <c r="O94" s="43" t="str">
        <f t="shared" si="61"/>
        <v/>
      </c>
      <c r="P94" s="45" t="str">
        <f t="shared" si="62"/>
        <v/>
      </c>
      <c r="Q94" s="43" t="str">
        <f t="shared" si="63"/>
        <v/>
      </c>
      <c r="R94" s="45" t="str">
        <f t="shared" si="64"/>
        <v/>
      </c>
      <c r="S94" s="43" t="str">
        <f t="shared" si="65"/>
        <v/>
      </c>
      <c r="T94" s="45" t="str">
        <f t="shared" si="66"/>
        <v/>
      </c>
      <c r="U94" s="43" t="str">
        <f t="shared" si="67"/>
        <v/>
      </c>
      <c r="V94" s="45" t="str">
        <f t="shared" si="68"/>
        <v/>
      </c>
      <c r="W94" s="43" t="str">
        <f t="shared" si="69"/>
        <v/>
      </c>
      <c r="X94" s="42" t="str">
        <f t="shared" si="70"/>
        <v/>
      </c>
      <c r="Y94" s="48"/>
      <c r="Z94" s="53"/>
      <c r="AC94" s="37" t="e">
        <f>VLOOKUP($B94,食材マスタ!$A:$R,4,FALSE)</f>
        <v>#N/A</v>
      </c>
      <c r="AD94" s="37" t="e">
        <f>VLOOKUP($B94,食材マスタ!$A:$R,5,FALSE)</f>
        <v>#N/A</v>
      </c>
      <c r="AE94" s="37" t="e">
        <f>VLOOKUP($B94,食材マスタ!$A:$R,12,FALSE)</f>
        <v>#N/A</v>
      </c>
      <c r="AF94" s="37" t="e">
        <f>VLOOKUP($B94,食材マスタ!$A:$R,11,FALSE)</f>
        <v>#N/A</v>
      </c>
      <c r="AG94" s="37" t="e">
        <f>VLOOKUP($B94,食材マスタ!$A:$R,13,FALSE)</f>
        <v>#N/A</v>
      </c>
      <c r="AH94" s="37" t="e">
        <f>VLOOKUP($B94,食材マスタ!$A:$R,14,FALSE)</f>
        <v>#N/A</v>
      </c>
      <c r="AI94" s="37" t="e">
        <f>VLOOKUP($B94,食材マスタ!$A:$R,15,FALSE)</f>
        <v>#N/A</v>
      </c>
      <c r="AJ94" s="37" t="e">
        <f>VLOOKUP($B94,食材マスタ!$A:$R,16,FALSE)</f>
        <v>#N/A</v>
      </c>
      <c r="AK94" s="37" t="e">
        <f>VLOOKUP($B94,食材マスタ!$A:$R,17,FALSE)</f>
        <v>#N/A</v>
      </c>
      <c r="AL94" s="37" t="e">
        <f>VLOOKUP($B94,食材マスタ!$A:$R,18,FALSE)</f>
        <v>#N/A</v>
      </c>
    </row>
    <row r="95" spans="1:38" ht="14.25" customHeight="1" x14ac:dyDescent="0.3">
      <c r="A95" s="38"/>
      <c r="B95" s="39"/>
      <c r="C95" s="40"/>
      <c r="D95" s="41" t="str">
        <f t="shared" si="51"/>
        <v/>
      </c>
      <c r="E95" s="42" t="e">
        <f t="shared" si="52"/>
        <v>#N/A</v>
      </c>
      <c r="F95" s="43" t="str">
        <f t="shared" si="53"/>
        <v/>
      </c>
      <c r="G95" s="29" t="str">
        <f t="shared" si="54"/>
        <v/>
      </c>
      <c r="H95" s="44" t="str">
        <f t="shared" si="55"/>
        <v/>
      </c>
      <c r="I95" s="45" t="str">
        <f t="shared" si="56"/>
        <v/>
      </c>
      <c r="J95" s="46"/>
      <c r="K95" s="37" t="str">
        <f t="shared" si="71"/>
        <v/>
      </c>
      <c r="L95" s="42" t="e">
        <f t="shared" si="58"/>
        <v>#N/A</v>
      </c>
      <c r="M95" s="47" t="str">
        <f t="shared" si="59"/>
        <v/>
      </c>
      <c r="N95" s="42" t="str">
        <f t="shared" si="60"/>
        <v/>
      </c>
      <c r="O95" s="43" t="str">
        <f t="shared" si="61"/>
        <v/>
      </c>
      <c r="P95" s="45" t="str">
        <f t="shared" si="62"/>
        <v/>
      </c>
      <c r="Q95" s="43" t="str">
        <f>R95</f>
        <v/>
      </c>
      <c r="R95" s="45" t="str">
        <f t="shared" si="64"/>
        <v/>
      </c>
      <c r="S95" s="43" t="str">
        <f t="shared" si="65"/>
        <v/>
      </c>
      <c r="T95" s="45" t="str">
        <f t="shared" si="66"/>
        <v/>
      </c>
      <c r="U95" s="43" t="str">
        <f t="shared" si="67"/>
        <v/>
      </c>
      <c r="V95" s="45" t="str">
        <f t="shared" si="68"/>
        <v/>
      </c>
      <c r="W95" s="43" t="str">
        <f t="shared" si="69"/>
        <v/>
      </c>
      <c r="X95" s="42" t="str">
        <f t="shared" si="70"/>
        <v/>
      </c>
      <c r="Y95" s="48"/>
      <c r="Z95" s="53"/>
      <c r="AC95" s="37" t="e">
        <f>VLOOKUP($B95,食材マスタ!$A:$R,4,FALSE)</f>
        <v>#N/A</v>
      </c>
      <c r="AD95" s="37" t="e">
        <f>VLOOKUP($B95,食材マスタ!$A:$R,5,FALSE)</f>
        <v>#N/A</v>
      </c>
      <c r="AE95" s="37" t="e">
        <f>VLOOKUP($B95,食材マスタ!$A:$R,12,FALSE)</f>
        <v>#N/A</v>
      </c>
      <c r="AF95" s="37" t="e">
        <f>VLOOKUP($B95,食材マスタ!$A:$R,11,FALSE)</f>
        <v>#N/A</v>
      </c>
      <c r="AG95" s="37" t="e">
        <f>VLOOKUP($B95,食材マスタ!$A:$R,13,FALSE)</f>
        <v>#N/A</v>
      </c>
      <c r="AH95" s="37" t="e">
        <f>VLOOKUP($B95,食材マスタ!$A:$R,14,FALSE)</f>
        <v>#N/A</v>
      </c>
      <c r="AI95" s="37" t="e">
        <f>VLOOKUP($B95,食材マスタ!$A:$R,15,FALSE)</f>
        <v>#N/A</v>
      </c>
      <c r="AJ95" s="37" t="e">
        <f>VLOOKUP($B95,食材マスタ!$A:$R,16,FALSE)</f>
        <v>#N/A</v>
      </c>
      <c r="AK95" s="37" t="e">
        <f>VLOOKUP($B95,食材マスタ!$A:$R,17,FALSE)</f>
        <v>#N/A</v>
      </c>
      <c r="AL95" s="37" t="e">
        <f>VLOOKUP($B95,食材マスタ!$A:$R,18,FALSE)</f>
        <v>#N/A</v>
      </c>
    </row>
    <row r="96" spans="1:38" ht="14.25" customHeight="1" x14ac:dyDescent="0.3">
      <c r="A96" s="38"/>
      <c r="B96" s="39"/>
      <c r="C96" s="40"/>
      <c r="D96" s="41" t="str">
        <f t="shared" si="51"/>
        <v/>
      </c>
      <c r="E96" s="42" t="e">
        <f t="shared" si="52"/>
        <v>#N/A</v>
      </c>
      <c r="F96" s="43" t="str">
        <f t="shared" si="53"/>
        <v/>
      </c>
      <c r="G96" s="29" t="str">
        <f t="shared" si="54"/>
        <v/>
      </c>
      <c r="H96" s="44" t="str">
        <f t="shared" si="55"/>
        <v/>
      </c>
      <c r="I96" s="45" t="str">
        <f t="shared" si="56"/>
        <v/>
      </c>
      <c r="J96" s="46"/>
      <c r="K96" s="37" t="str">
        <f t="shared" si="71"/>
        <v/>
      </c>
      <c r="L96" s="42" t="e">
        <f t="shared" si="58"/>
        <v>#N/A</v>
      </c>
      <c r="M96" s="47" t="str">
        <f t="shared" si="59"/>
        <v/>
      </c>
      <c r="N96" s="42" t="str">
        <f t="shared" si="60"/>
        <v/>
      </c>
      <c r="O96" s="43" t="str">
        <f t="shared" si="61"/>
        <v/>
      </c>
      <c r="P96" s="45" t="str">
        <f t="shared" si="62"/>
        <v/>
      </c>
      <c r="Q96" s="43" t="str">
        <f t="shared" si="63"/>
        <v/>
      </c>
      <c r="R96" s="45" t="str">
        <f t="shared" si="64"/>
        <v/>
      </c>
      <c r="S96" s="43" t="str">
        <f t="shared" si="65"/>
        <v/>
      </c>
      <c r="T96" s="45" t="str">
        <f t="shared" si="66"/>
        <v/>
      </c>
      <c r="U96" s="43" t="str">
        <f t="shared" si="67"/>
        <v/>
      </c>
      <c r="V96" s="45" t="str">
        <f t="shared" si="68"/>
        <v/>
      </c>
      <c r="W96" s="43" t="str">
        <f t="shared" si="69"/>
        <v/>
      </c>
      <c r="X96" s="42" t="str">
        <f t="shared" si="70"/>
        <v/>
      </c>
      <c r="Y96" s="48"/>
      <c r="Z96" s="53"/>
      <c r="AC96" s="37" t="e">
        <f>VLOOKUP($B96,食材マスタ!$A:$R,4,FALSE)</f>
        <v>#N/A</v>
      </c>
      <c r="AD96" s="37" t="e">
        <f>VLOOKUP($B96,食材マスタ!$A:$R,5,FALSE)</f>
        <v>#N/A</v>
      </c>
      <c r="AE96" s="37" t="e">
        <f>VLOOKUP($B96,食材マスタ!$A:$R,12,FALSE)</f>
        <v>#N/A</v>
      </c>
      <c r="AF96" s="37" t="e">
        <f>VLOOKUP($B96,食材マスタ!$A:$R,11,FALSE)</f>
        <v>#N/A</v>
      </c>
      <c r="AG96" s="37" t="e">
        <f>VLOOKUP($B96,食材マスタ!$A:$R,13,FALSE)</f>
        <v>#N/A</v>
      </c>
      <c r="AH96" s="37" t="e">
        <f>VLOOKUP($B96,食材マスタ!$A:$R,14,FALSE)</f>
        <v>#N/A</v>
      </c>
      <c r="AI96" s="37" t="e">
        <f>VLOOKUP($B96,食材マスタ!$A:$R,15,FALSE)</f>
        <v>#N/A</v>
      </c>
      <c r="AJ96" s="37" t="e">
        <f>VLOOKUP($B96,食材マスタ!$A:$R,16,FALSE)</f>
        <v>#N/A</v>
      </c>
      <c r="AK96" s="37" t="e">
        <f>VLOOKUP($B96,食材マスタ!$A:$R,17,FALSE)</f>
        <v>#N/A</v>
      </c>
      <c r="AL96" s="37" t="e">
        <f>VLOOKUP($B96,食材マスタ!$A:$R,18,FALSE)</f>
        <v>#N/A</v>
      </c>
    </row>
    <row r="97" spans="1:38" ht="14.25" customHeight="1" x14ac:dyDescent="0.3">
      <c r="A97" s="38"/>
      <c r="B97" s="39"/>
      <c r="C97" s="40"/>
      <c r="D97" s="41" t="str">
        <f t="shared" si="51"/>
        <v/>
      </c>
      <c r="E97" s="42" t="e">
        <f t="shared" si="52"/>
        <v>#N/A</v>
      </c>
      <c r="F97" s="43" t="str">
        <f t="shared" si="53"/>
        <v/>
      </c>
      <c r="G97" s="29" t="str">
        <f t="shared" si="54"/>
        <v/>
      </c>
      <c r="H97" s="44" t="str">
        <f t="shared" si="55"/>
        <v/>
      </c>
      <c r="I97" s="45" t="str">
        <f t="shared" si="56"/>
        <v/>
      </c>
      <c r="J97" s="46"/>
      <c r="K97" s="37" t="str">
        <f t="shared" si="71"/>
        <v/>
      </c>
      <c r="L97" s="42" t="e">
        <f t="shared" si="58"/>
        <v>#N/A</v>
      </c>
      <c r="M97" s="47" t="str">
        <f t="shared" si="59"/>
        <v/>
      </c>
      <c r="N97" s="42" t="str">
        <f t="shared" si="60"/>
        <v/>
      </c>
      <c r="O97" s="43" t="str">
        <f t="shared" si="61"/>
        <v/>
      </c>
      <c r="P97" s="45" t="str">
        <f t="shared" si="62"/>
        <v/>
      </c>
      <c r="Q97" s="43" t="str">
        <f t="shared" si="63"/>
        <v/>
      </c>
      <c r="R97" s="45" t="str">
        <f t="shared" si="64"/>
        <v/>
      </c>
      <c r="S97" s="43" t="str">
        <f t="shared" si="65"/>
        <v/>
      </c>
      <c r="T97" s="45" t="str">
        <f t="shared" si="66"/>
        <v/>
      </c>
      <c r="U97" s="43" t="str">
        <f t="shared" si="67"/>
        <v/>
      </c>
      <c r="V97" s="45" t="str">
        <f t="shared" si="68"/>
        <v/>
      </c>
      <c r="W97" s="43" t="str">
        <f t="shared" si="69"/>
        <v/>
      </c>
      <c r="X97" s="42" t="str">
        <f t="shared" si="70"/>
        <v/>
      </c>
      <c r="Y97" s="48"/>
      <c r="Z97" s="53"/>
      <c r="AC97" s="37" t="e">
        <f>VLOOKUP($B97,食材マスタ!$A:$R,4,FALSE)</f>
        <v>#N/A</v>
      </c>
      <c r="AD97" s="37" t="e">
        <f>VLOOKUP($B97,食材マスタ!$A:$R,5,FALSE)</f>
        <v>#N/A</v>
      </c>
      <c r="AE97" s="37" t="e">
        <f>VLOOKUP($B97,食材マスタ!$A:$R,12,FALSE)</f>
        <v>#N/A</v>
      </c>
      <c r="AF97" s="37" t="e">
        <f>VLOOKUP($B97,食材マスタ!$A:$R,11,FALSE)</f>
        <v>#N/A</v>
      </c>
      <c r="AG97" s="37" t="e">
        <f>VLOOKUP($B97,食材マスタ!$A:$R,13,FALSE)</f>
        <v>#N/A</v>
      </c>
      <c r="AH97" s="37" t="e">
        <f>VLOOKUP($B97,食材マスタ!$A:$R,14,FALSE)</f>
        <v>#N/A</v>
      </c>
      <c r="AI97" s="37" t="e">
        <f>VLOOKUP($B97,食材マスタ!$A:$R,15,FALSE)</f>
        <v>#N/A</v>
      </c>
      <c r="AJ97" s="37" t="e">
        <f>VLOOKUP($B97,食材マスタ!$A:$R,16,FALSE)</f>
        <v>#N/A</v>
      </c>
      <c r="AK97" s="37" t="e">
        <f>VLOOKUP($B97,食材マスタ!$A:$R,17,FALSE)</f>
        <v>#N/A</v>
      </c>
      <c r="AL97" s="37" t="e">
        <f>VLOOKUP($B97,食材マスタ!$A:$R,18,FALSE)</f>
        <v>#N/A</v>
      </c>
    </row>
    <row r="98" spans="1:38" ht="14.25" customHeight="1" x14ac:dyDescent="0.3">
      <c r="A98" s="38"/>
      <c r="B98" s="39"/>
      <c r="C98" s="40"/>
      <c r="D98" s="41" t="str">
        <f t="shared" si="51"/>
        <v/>
      </c>
      <c r="E98" s="42" t="e">
        <f t="shared" si="52"/>
        <v>#N/A</v>
      </c>
      <c r="F98" s="43" t="str">
        <f t="shared" si="53"/>
        <v/>
      </c>
      <c r="G98" s="29" t="str">
        <f t="shared" si="54"/>
        <v/>
      </c>
      <c r="H98" s="44" t="str">
        <f t="shared" si="55"/>
        <v/>
      </c>
      <c r="I98" s="45" t="str">
        <f t="shared" si="56"/>
        <v/>
      </c>
      <c r="J98" s="46"/>
      <c r="K98" s="37" t="str">
        <f t="shared" si="71"/>
        <v/>
      </c>
      <c r="L98" s="42" t="e">
        <f t="shared" si="58"/>
        <v>#N/A</v>
      </c>
      <c r="M98" s="47" t="str">
        <f t="shared" si="59"/>
        <v/>
      </c>
      <c r="N98" s="42" t="str">
        <f t="shared" si="60"/>
        <v/>
      </c>
      <c r="O98" s="43" t="str">
        <f t="shared" si="61"/>
        <v/>
      </c>
      <c r="P98" s="45" t="str">
        <f t="shared" si="62"/>
        <v/>
      </c>
      <c r="Q98" s="43" t="str">
        <f t="shared" si="63"/>
        <v/>
      </c>
      <c r="R98" s="45" t="str">
        <f t="shared" si="64"/>
        <v/>
      </c>
      <c r="S98" s="43" t="str">
        <f t="shared" si="65"/>
        <v/>
      </c>
      <c r="T98" s="45" t="str">
        <f t="shared" si="66"/>
        <v/>
      </c>
      <c r="U98" s="43" t="str">
        <f t="shared" si="67"/>
        <v/>
      </c>
      <c r="V98" s="45" t="str">
        <f t="shared" si="68"/>
        <v/>
      </c>
      <c r="W98" s="43" t="str">
        <f t="shared" si="69"/>
        <v/>
      </c>
      <c r="X98" s="42" t="str">
        <f t="shared" si="70"/>
        <v/>
      </c>
      <c r="Y98" s="48"/>
      <c r="Z98" s="53"/>
      <c r="AC98" s="37" t="e">
        <f>VLOOKUP($B98,食材マスタ!$A:$R,4,FALSE)</f>
        <v>#N/A</v>
      </c>
      <c r="AD98" s="37" t="e">
        <f>VLOOKUP($B98,食材マスタ!$A:$R,5,FALSE)</f>
        <v>#N/A</v>
      </c>
      <c r="AE98" s="37" t="e">
        <f>VLOOKUP($B98,食材マスタ!$A:$R,12,FALSE)</f>
        <v>#N/A</v>
      </c>
      <c r="AF98" s="37" t="e">
        <f>VLOOKUP($B98,食材マスタ!$A:$R,11,FALSE)</f>
        <v>#N/A</v>
      </c>
      <c r="AG98" s="37" t="e">
        <f>VLOOKUP($B98,食材マスタ!$A:$R,13,FALSE)</f>
        <v>#N/A</v>
      </c>
      <c r="AH98" s="37" t="e">
        <f>VLOOKUP($B98,食材マスタ!$A:$R,14,FALSE)</f>
        <v>#N/A</v>
      </c>
      <c r="AI98" s="37" t="e">
        <f>VLOOKUP($B98,食材マスタ!$A:$R,15,FALSE)</f>
        <v>#N/A</v>
      </c>
      <c r="AJ98" s="37" t="e">
        <f>VLOOKUP($B98,食材マスタ!$A:$R,16,FALSE)</f>
        <v>#N/A</v>
      </c>
      <c r="AK98" s="37" t="e">
        <f>VLOOKUP($B98,食材マスタ!$A:$R,17,FALSE)</f>
        <v>#N/A</v>
      </c>
      <c r="AL98" s="37" t="e">
        <f>VLOOKUP($B98,食材マスタ!$A:$R,18,FALSE)</f>
        <v>#N/A</v>
      </c>
    </row>
    <row r="99" spans="1:38" ht="14.25" customHeight="1" x14ac:dyDescent="0.3">
      <c r="A99" s="38"/>
      <c r="B99" s="39"/>
      <c r="C99" s="40"/>
      <c r="D99" s="41" t="str">
        <f t="shared" si="51"/>
        <v/>
      </c>
      <c r="E99" s="42" t="e">
        <f t="shared" si="52"/>
        <v>#N/A</v>
      </c>
      <c r="F99" s="43" t="str">
        <f t="shared" si="53"/>
        <v/>
      </c>
      <c r="G99" s="29" t="str">
        <f t="shared" si="54"/>
        <v/>
      </c>
      <c r="H99" s="44" t="str">
        <f t="shared" si="55"/>
        <v/>
      </c>
      <c r="I99" s="45" t="str">
        <f t="shared" si="56"/>
        <v/>
      </c>
      <c r="J99" s="46"/>
      <c r="K99" s="37" t="str">
        <f t="shared" si="71"/>
        <v/>
      </c>
      <c r="L99" s="42" t="e">
        <f t="shared" si="58"/>
        <v>#N/A</v>
      </c>
      <c r="M99" s="47" t="str">
        <f t="shared" si="59"/>
        <v/>
      </c>
      <c r="N99" s="42" t="str">
        <f t="shared" si="60"/>
        <v/>
      </c>
      <c r="O99" s="43" t="str">
        <f t="shared" si="61"/>
        <v/>
      </c>
      <c r="P99" s="45" t="str">
        <f t="shared" si="62"/>
        <v/>
      </c>
      <c r="Q99" s="43" t="str">
        <f t="shared" si="63"/>
        <v/>
      </c>
      <c r="R99" s="45" t="str">
        <f t="shared" si="64"/>
        <v/>
      </c>
      <c r="S99" s="43" t="str">
        <f t="shared" si="65"/>
        <v/>
      </c>
      <c r="T99" s="45" t="str">
        <f t="shared" si="66"/>
        <v/>
      </c>
      <c r="U99" s="43" t="str">
        <f t="shared" si="67"/>
        <v/>
      </c>
      <c r="V99" s="45" t="str">
        <f t="shared" si="68"/>
        <v/>
      </c>
      <c r="W99" s="43" t="str">
        <f t="shared" si="69"/>
        <v/>
      </c>
      <c r="X99" s="42" t="str">
        <f t="shared" si="70"/>
        <v/>
      </c>
      <c r="Y99" s="48"/>
      <c r="Z99" s="53"/>
      <c r="AC99" s="37" t="e">
        <f>VLOOKUP($B99,食材マスタ!$A:$R,4,FALSE)</f>
        <v>#N/A</v>
      </c>
      <c r="AD99" s="37" t="e">
        <f>VLOOKUP($B99,食材マスタ!$A:$R,5,FALSE)</f>
        <v>#N/A</v>
      </c>
      <c r="AE99" s="37" t="e">
        <f>VLOOKUP($B99,食材マスタ!$A:$R,12,FALSE)</f>
        <v>#N/A</v>
      </c>
      <c r="AF99" s="37" t="e">
        <f>VLOOKUP($B99,食材マスタ!$A:$R,11,FALSE)</f>
        <v>#N/A</v>
      </c>
      <c r="AG99" s="37" t="e">
        <f>VLOOKUP($B99,食材マスタ!$A:$R,13,FALSE)</f>
        <v>#N/A</v>
      </c>
      <c r="AH99" s="37" t="e">
        <f>VLOOKUP($B99,食材マスタ!$A:$R,14,FALSE)</f>
        <v>#N/A</v>
      </c>
      <c r="AI99" s="37" t="e">
        <f>VLOOKUP($B99,食材マスタ!$A:$R,15,FALSE)</f>
        <v>#N/A</v>
      </c>
      <c r="AJ99" s="37" t="e">
        <f>VLOOKUP($B99,食材マスタ!$A:$R,16,FALSE)</f>
        <v>#N/A</v>
      </c>
      <c r="AK99" s="37" t="e">
        <f>VLOOKUP($B99,食材マスタ!$A:$R,17,FALSE)</f>
        <v>#N/A</v>
      </c>
      <c r="AL99" s="37" t="e">
        <f>VLOOKUP($B99,食材マスタ!$A:$R,18,FALSE)</f>
        <v>#N/A</v>
      </c>
    </row>
    <row r="100" spans="1:38" ht="14.25" customHeight="1" x14ac:dyDescent="0.3">
      <c r="A100" s="38"/>
      <c r="B100" s="39"/>
      <c r="C100" s="40"/>
      <c r="D100" s="41" t="str">
        <f t="shared" si="51"/>
        <v/>
      </c>
      <c r="E100" s="42" t="e">
        <f t="shared" si="52"/>
        <v>#N/A</v>
      </c>
      <c r="F100" s="43" t="str">
        <f t="shared" si="53"/>
        <v/>
      </c>
      <c r="G100" s="29" t="str">
        <f t="shared" si="54"/>
        <v/>
      </c>
      <c r="H100" s="44" t="str">
        <f t="shared" si="55"/>
        <v/>
      </c>
      <c r="I100" s="45" t="str">
        <f t="shared" si="56"/>
        <v/>
      </c>
      <c r="J100" s="46"/>
      <c r="K100" s="37" t="str">
        <f t="shared" si="71"/>
        <v/>
      </c>
      <c r="L100" s="42" t="e">
        <f t="shared" si="58"/>
        <v>#N/A</v>
      </c>
      <c r="M100" s="47" t="str">
        <f t="shared" si="59"/>
        <v/>
      </c>
      <c r="N100" s="42" t="str">
        <f t="shared" si="60"/>
        <v/>
      </c>
      <c r="O100" s="43" t="str">
        <f t="shared" si="61"/>
        <v/>
      </c>
      <c r="P100" s="45" t="str">
        <f t="shared" si="62"/>
        <v/>
      </c>
      <c r="Q100" s="43" t="str">
        <f t="shared" si="63"/>
        <v/>
      </c>
      <c r="R100" s="45" t="str">
        <f t="shared" si="64"/>
        <v/>
      </c>
      <c r="S100" s="43" t="str">
        <f t="shared" si="65"/>
        <v/>
      </c>
      <c r="T100" s="45" t="str">
        <f t="shared" si="66"/>
        <v/>
      </c>
      <c r="U100" s="43" t="str">
        <f t="shared" si="67"/>
        <v/>
      </c>
      <c r="V100" s="45" t="str">
        <f t="shared" si="68"/>
        <v/>
      </c>
      <c r="W100" s="43" t="str">
        <f t="shared" si="69"/>
        <v/>
      </c>
      <c r="X100" s="42" t="str">
        <f t="shared" si="70"/>
        <v/>
      </c>
      <c r="Y100" s="48"/>
      <c r="Z100" s="53"/>
      <c r="AC100" s="37" t="e">
        <f>VLOOKUP($B100,食材マスタ!$A:$R,4,FALSE)</f>
        <v>#N/A</v>
      </c>
      <c r="AD100" s="37" t="e">
        <f>VLOOKUP($B100,食材マスタ!$A:$R,5,FALSE)</f>
        <v>#N/A</v>
      </c>
      <c r="AE100" s="37" t="e">
        <f>VLOOKUP($B100,食材マスタ!$A:$R,12,FALSE)</f>
        <v>#N/A</v>
      </c>
      <c r="AF100" s="37" t="e">
        <f>VLOOKUP($B100,食材マスタ!$A:$R,11,FALSE)</f>
        <v>#N/A</v>
      </c>
      <c r="AG100" s="37" t="e">
        <f>VLOOKUP($B100,食材マスタ!$A:$R,13,FALSE)</f>
        <v>#N/A</v>
      </c>
      <c r="AH100" s="37" t="e">
        <f>VLOOKUP($B100,食材マスタ!$A:$R,14,FALSE)</f>
        <v>#N/A</v>
      </c>
      <c r="AI100" s="37" t="e">
        <f>VLOOKUP($B100,食材マスタ!$A:$R,15,FALSE)</f>
        <v>#N/A</v>
      </c>
      <c r="AJ100" s="37" t="e">
        <f>VLOOKUP($B100,食材マスタ!$A:$R,16,FALSE)</f>
        <v>#N/A</v>
      </c>
      <c r="AK100" s="37" t="e">
        <f>VLOOKUP($B100,食材マスタ!$A:$R,17,FALSE)</f>
        <v>#N/A</v>
      </c>
      <c r="AL100" s="37" t="e">
        <f>VLOOKUP($B100,食材マスタ!$A:$R,18,FALSE)</f>
        <v>#N/A</v>
      </c>
    </row>
    <row r="101" spans="1:38" ht="14.25" customHeight="1" x14ac:dyDescent="0.3">
      <c r="A101" s="38"/>
      <c r="B101" s="39"/>
      <c r="C101" s="40"/>
      <c r="D101" s="41" t="str">
        <f t="shared" si="51"/>
        <v/>
      </c>
      <c r="E101" s="42" t="e">
        <f t="shared" si="52"/>
        <v>#N/A</v>
      </c>
      <c r="F101" s="43" t="str">
        <f t="shared" si="53"/>
        <v/>
      </c>
      <c r="G101" s="29" t="str">
        <f t="shared" si="54"/>
        <v/>
      </c>
      <c r="H101" s="44" t="str">
        <f t="shared" si="55"/>
        <v/>
      </c>
      <c r="I101" s="45" t="str">
        <f t="shared" si="56"/>
        <v/>
      </c>
      <c r="J101" s="46"/>
      <c r="K101" s="37" t="str">
        <f t="shared" si="71"/>
        <v/>
      </c>
      <c r="L101" s="42" t="e">
        <f t="shared" si="58"/>
        <v>#N/A</v>
      </c>
      <c r="M101" s="47" t="str">
        <f t="shared" si="59"/>
        <v/>
      </c>
      <c r="N101" s="42" t="str">
        <f t="shared" si="60"/>
        <v/>
      </c>
      <c r="O101" s="43" t="str">
        <f t="shared" si="61"/>
        <v/>
      </c>
      <c r="P101" s="45" t="str">
        <f t="shared" si="62"/>
        <v/>
      </c>
      <c r="Q101" s="43" t="str">
        <f t="shared" si="63"/>
        <v/>
      </c>
      <c r="R101" s="45" t="str">
        <f t="shared" si="64"/>
        <v/>
      </c>
      <c r="S101" s="43" t="str">
        <f>T101</f>
        <v/>
      </c>
      <c r="T101" s="45" t="str">
        <f t="shared" si="66"/>
        <v/>
      </c>
      <c r="U101" s="43" t="str">
        <f t="shared" si="67"/>
        <v/>
      </c>
      <c r="V101" s="45" t="str">
        <f t="shared" si="68"/>
        <v/>
      </c>
      <c r="W101" s="43" t="str">
        <f t="shared" si="69"/>
        <v/>
      </c>
      <c r="X101" s="42" t="str">
        <f t="shared" si="70"/>
        <v/>
      </c>
      <c r="Y101" s="48"/>
      <c r="Z101" s="53"/>
      <c r="AC101" s="37" t="e">
        <f>VLOOKUP($B101,食材マスタ!$A:$R,4,FALSE)</f>
        <v>#N/A</v>
      </c>
      <c r="AD101" s="37" t="e">
        <f>VLOOKUP($B101,食材マスタ!$A:$R,5,FALSE)</f>
        <v>#N/A</v>
      </c>
      <c r="AE101" s="37" t="e">
        <f>VLOOKUP($B101,食材マスタ!$A:$R,12,FALSE)</f>
        <v>#N/A</v>
      </c>
      <c r="AF101" s="37" t="e">
        <f>VLOOKUP($B101,食材マスタ!$A:$R,11,FALSE)</f>
        <v>#N/A</v>
      </c>
      <c r="AG101" s="37" t="e">
        <f>VLOOKUP($B101,食材マスタ!$A:$R,13,FALSE)</f>
        <v>#N/A</v>
      </c>
      <c r="AH101" s="37" t="e">
        <f>VLOOKUP($B101,食材マスタ!$A:$R,14,FALSE)</f>
        <v>#N/A</v>
      </c>
      <c r="AI101" s="37" t="e">
        <f>VLOOKUP($B101,食材マスタ!$A:$R,15,FALSE)</f>
        <v>#N/A</v>
      </c>
      <c r="AJ101" s="37" t="e">
        <f>VLOOKUP($B101,食材マスタ!$A:$R,16,FALSE)</f>
        <v>#N/A</v>
      </c>
      <c r="AK101" s="37" t="e">
        <f>VLOOKUP($B101,食材マスタ!$A:$R,17,FALSE)</f>
        <v>#N/A</v>
      </c>
      <c r="AL101" s="37" t="e">
        <f>VLOOKUP($B101,食材マスタ!$A:$R,18,FALSE)</f>
        <v>#N/A</v>
      </c>
    </row>
    <row r="102" spans="1:38" ht="14.25" customHeight="1" x14ac:dyDescent="0.3">
      <c r="A102" s="38"/>
      <c r="B102" s="39"/>
      <c r="C102" s="40"/>
      <c r="D102" s="41" t="str">
        <f t="shared" si="51"/>
        <v/>
      </c>
      <c r="E102" s="42" t="e">
        <f t="shared" si="52"/>
        <v>#N/A</v>
      </c>
      <c r="F102" s="43" t="str">
        <f t="shared" si="53"/>
        <v/>
      </c>
      <c r="G102" s="29" t="str">
        <f t="shared" si="54"/>
        <v/>
      </c>
      <c r="H102" s="44" t="str">
        <f t="shared" si="55"/>
        <v/>
      </c>
      <c r="I102" s="45" t="str">
        <f t="shared" si="56"/>
        <v/>
      </c>
      <c r="J102" s="46"/>
      <c r="K102" s="37" t="str">
        <f t="shared" si="71"/>
        <v/>
      </c>
      <c r="L102" s="42" t="e">
        <f t="shared" si="58"/>
        <v>#N/A</v>
      </c>
      <c r="M102" s="47" t="str">
        <f t="shared" si="59"/>
        <v/>
      </c>
      <c r="N102" s="42" t="str">
        <f t="shared" si="60"/>
        <v/>
      </c>
      <c r="O102" s="43" t="str">
        <f t="shared" si="61"/>
        <v/>
      </c>
      <c r="P102" s="45" t="str">
        <f t="shared" si="62"/>
        <v/>
      </c>
      <c r="Q102" s="43" t="str">
        <f t="shared" si="63"/>
        <v/>
      </c>
      <c r="R102" s="45" t="str">
        <f t="shared" si="64"/>
        <v/>
      </c>
      <c r="S102" s="43" t="str">
        <f t="shared" si="65"/>
        <v/>
      </c>
      <c r="T102" s="45" t="str">
        <f t="shared" si="66"/>
        <v/>
      </c>
      <c r="U102" s="43" t="str">
        <f t="shared" si="67"/>
        <v/>
      </c>
      <c r="V102" s="45" t="str">
        <f t="shared" si="68"/>
        <v/>
      </c>
      <c r="W102" s="43" t="str">
        <f t="shared" si="69"/>
        <v/>
      </c>
      <c r="X102" s="42" t="str">
        <f t="shared" si="70"/>
        <v/>
      </c>
      <c r="Y102" s="48"/>
      <c r="Z102" s="53"/>
      <c r="AC102" s="37" t="e">
        <f>VLOOKUP($B102,食材マスタ!$A:$R,4,FALSE)</f>
        <v>#N/A</v>
      </c>
      <c r="AD102" s="37" t="e">
        <f>VLOOKUP($B102,食材マスタ!$A:$R,5,FALSE)</f>
        <v>#N/A</v>
      </c>
      <c r="AE102" s="37" t="e">
        <f>VLOOKUP($B102,食材マスタ!$A:$R,12,FALSE)</f>
        <v>#N/A</v>
      </c>
      <c r="AF102" s="37" t="e">
        <f>VLOOKUP($B102,食材マスタ!$A:$R,11,FALSE)</f>
        <v>#N/A</v>
      </c>
      <c r="AG102" s="37" t="e">
        <f>VLOOKUP($B102,食材マスタ!$A:$R,13,FALSE)</f>
        <v>#N/A</v>
      </c>
      <c r="AH102" s="37" t="e">
        <f>VLOOKUP($B102,食材マスタ!$A:$R,14,FALSE)</f>
        <v>#N/A</v>
      </c>
      <c r="AI102" s="37" t="e">
        <f>VLOOKUP($B102,食材マスタ!$A:$R,15,FALSE)</f>
        <v>#N/A</v>
      </c>
      <c r="AJ102" s="37" t="e">
        <f>VLOOKUP($B102,食材マスタ!$A:$R,16,FALSE)</f>
        <v>#N/A</v>
      </c>
      <c r="AK102" s="37" t="e">
        <f>VLOOKUP($B102,食材マスタ!$A:$R,17,FALSE)</f>
        <v>#N/A</v>
      </c>
      <c r="AL102" s="37" t="e">
        <f>VLOOKUP($B102,食材マスタ!$A:$R,18,FALSE)</f>
        <v>#N/A</v>
      </c>
    </row>
    <row r="103" spans="1:38" ht="14.25" customHeight="1" x14ac:dyDescent="0.3">
      <c r="A103" s="38"/>
      <c r="B103" s="39"/>
      <c r="C103" s="40"/>
      <c r="D103" s="41" t="str">
        <f t="shared" si="51"/>
        <v/>
      </c>
      <c r="E103" s="42" t="e">
        <f t="shared" si="52"/>
        <v>#N/A</v>
      </c>
      <c r="F103" s="43" t="str">
        <f t="shared" si="53"/>
        <v/>
      </c>
      <c r="G103" s="29" t="str">
        <f t="shared" si="54"/>
        <v/>
      </c>
      <c r="H103" s="44" t="str">
        <f t="shared" si="55"/>
        <v/>
      </c>
      <c r="I103" s="45" t="str">
        <f t="shared" si="56"/>
        <v/>
      </c>
      <c r="J103" s="46"/>
      <c r="K103" s="37" t="str">
        <f t="shared" si="71"/>
        <v/>
      </c>
      <c r="L103" s="42" t="e">
        <f t="shared" si="58"/>
        <v>#N/A</v>
      </c>
      <c r="M103" s="47" t="str">
        <f t="shared" si="59"/>
        <v/>
      </c>
      <c r="N103" s="42" t="str">
        <f t="shared" si="60"/>
        <v/>
      </c>
      <c r="O103" s="43" t="str">
        <f t="shared" si="61"/>
        <v/>
      </c>
      <c r="P103" s="45" t="str">
        <f t="shared" si="62"/>
        <v/>
      </c>
      <c r="Q103" s="43" t="str">
        <f t="shared" si="63"/>
        <v/>
      </c>
      <c r="R103" s="45" t="str">
        <f t="shared" si="64"/>
        <v/>
      </c>
      <c r="S103" s="43" t="str">
        <f t="shared" si="65"/>
        <v/>
      </c>
      <c r="T103" s="45" t="str">
        <f t="shared" si="66"/>
        <v/>
      </c>
      <c r="U103" s="43" t="str">
        <f t="shared" si="67"/>
        <v/>
      </c>
      <c r="V103" s="45" t="str">
        <f t="shared" si="68"/>
        <v/>
      </c>
      <c r="W103" s="43" t="str">
        <f t="shared" si="69"/>
        <v/>
      </c>
      <c r="X103" s="42" t="str">
        <f t="shared" si="70"/>
        <v/>
      </c>
      <c r="Y103" s="48"/>
      <c r="Z103" s="53"/>
      <c r="AC103" s="37" t="e">
        <f>VLOOKUP($B103,食材マスタ!$A:$R,4,FALSE)</f>
        <v>#N/A</v>
      </c>
      <c r="AD103" s="37" t="e">
        <f>VLOOKUP($B103,食材マスタ!$A:$R,5,FALSE)</f>
        <v>#N/A</v>
      </c>
      <c r="AE103" s="37" t="e">
        <f>VLOOKUP($B103,食材マスタ!$A:$R,12,FALSE)</f>
        <v>#N/A</v>
      </c>
      <c r="AF103" s="37" t="e">
        <f>VLOOKUP($B103,食材マスタ!$A:$R,11,FALSE)</f>
        <v>#N/A</v>
      </c>
      <c r="AG103" s="37" t="e">
        <f>VLOOKUP($B103,食材マスタ!$A:$R,13,FALSE)</f>
        <v>#N/A</v>
      </c>
      <c r="AH103" s="37" t="e">
        <f>VLOOKUP($B103,食材マスタ!$A:$R,14,FALSE)</f>
        <v>#N/A</v>
      </c>
      <c r="AI103" s="37" t="e">
        <f>VLOOKUP($B103,食材マスタ!$A:$R,15,FALSE)</f>
        <v>#N/A</v>
      </c>
      <c r="AJ103" s="37" t="e">
        <f>VLOOKUP($B103,食材マスタ!$A:$R,16,FALSE)</f>
        <v>#N/A</v>
      </c>
      <c r="AK103" s="37" t="e">
        <f>VLOOKUP($B103,食材マスタ!$A:$R,17,FALSE)</f>
        <v>#N/A</v>
      </c>
      <c r="AL103" s="37" t="e">
        <f>VLOOKUP($B103,食材マスタ!$A:$R,18,FALSE)</f>
        <v>#N/A</v>
      </c>
    </row>
    <row r="104" spans="1:38" ht="14.25" customHeight="1" x14ac:dyDescent="0.3">
      <c r="A104" s="38"/>
      <c r="B104" s="39"/>
      <c r="C104" s="40"/>
      <c r="D104" s="41" t="str">
        <f t="shared" si="51"/>
        <v/>
      </c>
      <c r="E104" s="42" t="e">
        <f t="shared" si="52"/>
        <v>#N/A</v>
      </c>
      <c r="F104" s="43" t="str">
        <f t="shared" si="53"/>
        <v/>
      </c>
      <c r="G104" s="29" t="str">
        <f t="shared" si="54"/>
        <v/>
      </c>
      <c r="H104" s="44" t="str">
        <f t="shared" si="55"/>
        <v/>
      </c>
      <c r="I104" s="45" t="str">
        <f t="shared" si="56"/>
        <v/>
      </c>
      <c r="J104" s="46"/>
      <c r="K104" s="37" t="str">
        <f t="shared" si="71"/>
        <v/>
      </c>
      <c r="L104" s="42" t="e">
        <f t="shared" si="58"/>
        <v>#N/A</v>
      </c>
      <c r="M104" s="47" t="str">
        <f t="shared" si="59"/>
        <v/>
      </c>
      <c r="N104" s="42" t="str">
        <f t="shared" si="60"/>
        <v/>
      </c>
      <c r="O104" s="43" t="str">
        <f t="shared" si="61"/>
        <v/>
      </c>
      <c r="P104" s="45" t="str">
        <f t="shared" si="62"/>
        <v/>
      </c>
      <c r="Q104" s="43" t="str">
        <f t="shared" si="63"/>
        <v/>
      </c>
      <c r="R104" s="45" t="str">
        <f t="shared" si="64"/>
        <v/>
      </c>
      <c r="S104" s="43" t="str">
        <f t="shared" si="65"/>
        <v/>
      </c>
      <c r="T104" s="45" t="str">
        <f t="shared" si="66"/>
        <v/>
      </c>
      <c r="U104" s="43" t="str">
        <f t="shared" si="67"/>
        <v/>
      </c>
      <c r="V104" s="45" t="str">
        <f t="shared" si="68"/>
        <v/>
      </c>
      <c r="W104" s="43" t="str">
        <f t="shared" si="69"/>
        <v/>
      </c>
      <c r="X104" s="42" t="str">
        <f t="shared" si="70"/>
        <v/>
      </c>
      <c r="Y104" s="48"/>
      <c r="Z104" s="51"/>
      <c r="AC104" s="37" t="e">
        <f>VLOOKUP($B104,食材マスタ!$A:$R,4,FALSE)</f>
        <v>#N/A</v>
      </c>
      <c r="AD104" s="37" t="e">
        <f>VLOOKUP($B104,食材マスタ!$A:$R,5,FALSE)</f>
        <v>#N/A</v>
      </c>
      <c r="AE104" s="37" t="e">
        <f>VLOOKUP($B104,食材マスタ!$A:$R,12,FALSE)</f>
        <v>#N/A</v>
      </c>
      <c r="AF104" s="37" t="e">
        <f>VLOOKUP($B104,食材マスタ!$A:$R,11,FALSE)</f>
        <v>#N/A</v>
      </c>
      <c r="AG104" s="37" t="e">
        <f>VLOOKUP($B104,食材マスタ!$A:$R,13,FALSE)</f>
        <v>#N/A</v>
      </c>
      <c r="AH104" s="37" t="e">
        <f>VLOOKUP($B104,食材マスタ!$A:$R,14,FALSE)</f>
        <v>#N/A</v>
      </c>
      <c r="AI104" s="37" t="e">
        <f>VLOOKUP($B104,食材マスタ!$A:$R,15,FALSE)</f>
        <v>#N/A</v>
      </c>
      <c r="AJ104" s="37" t="e">
        <f>VLOOKUP($B104,食材マスタ!$A:$R,16,FALSE)</f>
        <v>#N/A</v>
      </c>
      <c r="AK104" s="37" t="e">
        <f>VLOOKUP($B104,食材マスタ!$A:$R,17,FALSE)</f>
        <v>#N/A</v>
      </c>
      <c r="AL104" s="37" t="e">
        <f>VLOOKUP($B104,食材マスタ!$A:$R,18,FALSE)</f>
        <v>#N/A</v>
      </c>
    </row>
    <row r="105" spans="1:38" ht="14.25" customHeight="1" x14ac:dyDescent="0.3">
      <c r="A105" s="54"/>
      <c r="B105" s="39"/>
      <c r="C105" s="40"/>
      <c r="D105" s="41" t="str">
        <f t="shared" si="51"/>
        <v/>
      </c>
      <c r="E105" s="42" t="e">
        <f t="shared" si="52"/>
        <v>#N/A</v>
      </c>
      <c r="F105" s="43" t="str">
        <f t="shared" si="53"/>
        <v/>
      </c>
      <c r="G105" s="29" t="str">
        <f t="shared" si="54"/>
        <v/>
      </c>
      <c r="H105" s="44" t="str">
        <f t="shared" si="55"/>
        <v/>
      </c>
      <c r="I105" s="45" t="str">
        <f t="shared" si="56"/>
        <v/>
      </c>
      <c r="J105" s="46"/>
      <c r="K105" s="37" t="str">
        <f t="shared" si="71"/>
        <v/>
      </c>
      <c r="L105" s="42" t="e">
        <f t="shared" si="58"/>
        <v>#N/A</v>
      </c>
      <c r="M105" s="47" t="str">
        <f t="shared" si="59"/>
        <v/>
      </c>
      <c r="N105" s="42" t="str">
        <f t="shared" si="60"/>
        <v/>
      </c>
      <c r="O105" s="43" t="str">
        <f t="shared" si="61"/>
        <v/>
      </c>
      <c r="P105" s="45" t="str">
        <f t="shared" si="62"/>
        <v/>
      </c>
      <c r="Q105" s="43" t="str">
        <f t="shared" si="63"/>
        <v/>
      </c>
      <c r="R105" s="45" t="str">
        <f t="shared" si="64"/>
        <v/>
      </c>
      <c r="S105" s="43" t="str">
        <f t="shared" si="65"/>
        <v/>
      </c>
      <c r="T105" s="45" t="str">
        <f t="shared" si="66"/>
        <v/>
      </c>
      <c r="U105" s="43" t="str">
        <f t="shared" si="67"/>
        <v/>
      </c>
      <c r="V105" s="45" t="str">
        <f t="shared" si="68"/>
        <v/>
      </c>
      <c r="W105" s="43" t="str">
        <f t="shared" si="69"/>
        <v/>
      </c>
      <c r="X105" s="42" t="str">
        <f t="shared" si="70"/>
        <v/>
      </c>
      <c r="Y105" s="48"/>
      <c r="Z105" s="51"/>
      <c r="AC105" s="37" t="e">
        <f>VLOOKUP($B105,食材マスタ!$A:$R,4,FALSE)</f>
        <v>#N/A</v>
      </c>
      <c r="AD105" s="37" t="e">
        <f>VLOOKUP($B105,食材マスタ!$A:$R,5,FALSE)</f>
        <v>#N/A</v>
      </c>
      <c r="AE105" s="37" t="e">
        <f>VLOOKUP($B105,食材マスタ!$A:$R,12,FALSE)</f>
        <v>#N/A</v>
      </c>
      <c r="AF105" s="37" t="e">
        <f>VLOOKUP($B105,食材マスタ!$A:$R,11,FALSE)</f>
        <v>#N/A</v>
      </c>
      <c r="AG105" s="37" t="e">
        <f>VLOOKUP($B105,食材マスタ!$A:$R,13,FALSE)</f>
        <v>#N/A</v>
      </c>
      <c r="AH105" s="37" t="e">
        <f>VLOOKUP($B105,食材マスタ!$A:$R,14,FALSE)</f>
        <v>#N/A</v>
      </c>
      <c r="AI105" s="37" t="e">
        <f>VLOOKUP($B105,食材マスタ!$A:$R,15,FALSE)</f>
        <v>#N/A</v>
      </c>
      <c r="AJ105" s="37" t="e">
        <f>VLOOKUP($B105,食材マスタ!$A:$R,16,FALSE)</f>
        <v>#N/A</v>
      </c>
      <c r="AK105" s="37" t="e">
        <f>VLOOKUP($B105,食材マスタ!$A:$R,17,FALSE)</f>
        <v>#N/A</v>
      </c>
      <c r="AL105" s="37" t="e">
        <f>VLOOKUP($B105,食材マスタ!$A:$R,18,FALSE)</f>
        <v>#N/A</v>
      </c>
    </row>
    <row r="106" spans="1:38" ht="14.25" customHeight="1" x14ac:dyDescent="0.3">
      <c r="A106" s="54"/>
      <c r="B106" s="39"/>
      <c r="C106" s="40"/>
      <c r="D106" s="41" t="str">
        <f t="shared" si="51"/>
        <v/>
      </c>
      <c r="E106" s="42" t="e">
        <f t="shared" si="52"/>
        <v>#N/A</v>
      </c>
      <c r="F106" s="43" t="str">
        <f t="shared" si="53"/>
        <v/>
      </c>
      <c r="G106" s="29" t="str">
        <f t="shared" si="54"/>
        <v/>
      </c>
      <c r="H106" s="44" t="str">
        <f t="shared" si="55"/>
        <v/>
      </c>
      <c r="I106" s="45" t="str">
        <f t="shared" si="56"/>
        <v/>
      </c>
      <c r="J106" s="46"/>
      <c r="K106" s="37" t="str">
        <f>IF(B106="","",L106)</f>
        <v/>
      </c>
      <c r="L106" s="42" t="e">
        <f t="shared" si="58"/>
        <v>#N/A</v>
      </c>
      <c r="M106" s="47" t="str">
        <f t="shared" si="59"/>
        <v/>
      </c>
      <c r="N106" s="42" t="str">
        <f t="shared" si="60"/>
        <v/>
      </c>
      <c r="O106" s="43" t="str">
        <f t="shared" si="61"/>
        <v/>
      </c>
      <c r="P106" s="45" t="str">
        <f t="shared" si="62"/>
        <v/>
      </c>
      <c r="Q106" s="43" t="str">
        <f t="shared" si="63"/>
        <v/>
      </c>
      <c r="R106" s="45" t="str">
        <f t="shared" si="64"/>
        <v/>
      </c>
      <c r="S106" s="43" t="str">
        <f t="shared" si="65"/>
        <v/>
      </c>
      <c r="T106" s="45" t="str">
        <f t="shared" si="66"/>
        <v/>
      </c>
      <c r="U106" s="43" t="str">
        <f t="shared" si="67"/>
        <v/>
      </c>
      <c r="V106" s="45" t="str">
        <f t="shared" si="68"/>
        <v/>
      </c>
      <c r="W106" s="43" t="str">
        <f t="shared" si="69"/>
        <v/>
      </c>
      <c r="X106" s="42" t="str">
        <f t="shared" si="70"/>
        <v/>
      </c>
      <c r="Y106" s="48"/>
      <c r="Z106" s="51"/>
      <c r="AC106" s="37" t="e">
        <f>VLOOKUP($B106,食材マスタ!$A:$R,4,FALSE)</f>
        <v>#N/A</v>
      </c>
      <c r="AD106" s="37" t="e">
        <f>VLOOKUP($B106,食材マスタ!$A:$R,5,FALSE)</f>
        <v>#N/A</v>
      </c>
      <c r="AE106" s="37" t="e">
        <f>VLOOKUP($B106,食材マスタ!$A:$R,12,FALSE)</f>
        <v>#N/A</v>
      </c>
      <c r="AF106" s="37" t="e">
        <f>VLOOKUP($B106,食材マスタ!$A:$R,11,FALSE)</f>
        <v>#N/A</v>
      </c>
      <c r="AG106" s="37" t="e">
        <f>VLOOKUP($B106,食材マスタ!$A:$R,13,FALSE)</f>
        <v>#N/A</v>
      </c>
      <c r="AH106" s="37" t="e">
        <f>VLOOKUP($B106,食材マスタ!$A:$R,14,FALSE)</f>
        <v>#N/A</v>
      </c>
      <c r="AI106" s="37" t="e">
        <f>VLOOKUP($B106,食材マスタ!$A:$R,15,FALSE)</f>
        <v>#N/A</v>
      </c>
      <c r="AJ106" s="37" t="e">
        <f>VLOOKUP($B106,食材マスタ!$A:$R,16,FALSE)</f>
        <v>#N/A</v>
      </c>
      <c r="AK106" s="37" t="e">
        <f>VLOOKUP($B106,食材マスタ!$A:$R,17,FALSE)</f>
        <v>#N/A</v>
      </c>
      <c r="AL106" s="37" t="e">
        <f>VLOOKUP($B106,食材マスタ!$A:$R,18,FALSE)</f>
        <v>#N/A</v>
      </c>
    </row>
    <row r="107" spans="1:38" ht="14.25" customHeight="1" x14ac:dyDescent="0.3">
      <c r="A107" s="54"/>
      <c r="B107" s="39"/>
      <c r="C107" s="40"/>
      <c r="D107" s="41" t="str">
        <f t="shared" si="51"/>
        <v/>
      </c>
      <c r="E107" s="42" t="e">
        <f t="shared" si="52"/>
        <v>#N/A</v>
      </c>
      <c r="F107" s="43" t="str">
        <f t="shared" si="53"/>
        <v/>
      </c>
      <c r="G107" s="29" t="str">
        <f t="shared" si="54"/>
        <v/>
      </c>
      <c r="H107" s="44" t="str">
        <f t="shared" si="55"/>
        <v/>
      </c>
      <c r="I107" s="45" t="str">
        <f t="shared" si="56"/>
        <v/>
      </c>
      <c r="J107" s="46"/>
      <c r="K107" s="37" t="str">
        <f>IF(B107="","",L107)</f>
        <v/>
      </c>
      <c r="L107" s="42" t="e">
        <f t="shared" si="58"/>
        <v>#N/A</v>
      </c>
      <c r="M107" s="47" t="str">
        <f t="shared" si="59"/>
        <v/>
      </c>
      <c r="N107" s="42" t="str">
        <f t="shared" si="60"/>
        <v/>
      </c>
      <c r="O107" s="43" t="str">
        <f t="shared" si="61"/>
        <v/>
      </c>
      <c r="P107" s="45" t="str">
        <f t="shared" si="62"/>
        <v/>
      </c>
      <c r="Q107" s="43" t="str">
        <f t="shared" si="63"/>
        <v/>
      </c>
      <c r="R107" s="45" t="str">
        <f t="shared" si="64"/>
        <v/>
      </c>
      <c r="S107" s="43" t="str">
        <f t="shared" si="65"/>
        <v/>
      </c>
      <c r="T107" s="45" t="str">
        <f t="shared" si="66"/>
        <v/>
      </c>
      <c r="U107" s="43" t="str">
        <f t="shared" si="67"/>
        <v/>
      </c>
      <c r="V107" s="45" t="str">
        <f t="shared" si="68"/>
        <v/>
      </c>
      <c r="W107" s="43" t="str">
        <f t="shared" si="69"/>
        <v/>
      </c>
      <c r="X107" s="42" t="str">
        <f t="shared" si="70"/>
        <v/>
      </c>
      <c r="Y107" s="48"/>
      <c r="Z107" s="55"/>
      <c r="AC107" s="37" t="e">
        <f>VLOOKUP($B107,食材マスタ!$A:$R,4,FALSE)</f>
        <v>#N/A</v>
      </c>
      <c r="AD107" s="37" t="e">
        <f>VLOOKUP($B107,食材マスタ!$A:$R,5,FALSE)</f>
        <v>#N/A</v>
      </c>
      <c r="AE107" s="37" t="e">
        <f>VLOOKUP($B107,食材マスタ!$A:$R,12,FALSE)</f>
        <v>#N/A</v>
      </c>
      <c r="AF107" s="37" t="e">
        <f>VLOOKUP($B107,食材マスタ!$A:$R,11,FALSE)</f>
        <v>#N/A</v>
      </c>
      <c r="AG107" s="37" t="e">
        <f>VLOOKUP($B107,食材マスタ!$A:$R,13,FALSE)</f>
        <v>#N/A</v>
      </c>
      <c r="AH107" s="37" t="e">
        <f>VLOOKUP($B107,食材マスタ!$A:$R,14,FALSE)</f>
        <v>#N/A</v>
      </c>
      <c r="AI107" s="37" t="e">
        <f>VLOOKUP($B107,食材マスタ!$A:$R,15,FALSE)</f>
        <v>#N/A</v>
      </c>
      <c r="AJ107" s="37" t="e">
        <f>VLOOKUP($B107,食材マスタ!$A:$R,16,FALSE)</f>
        <v>#N/A</v>
      </c>
      <c r="AK107" s="37" t="e">
        <f>VLOOKUP($B107,食材マスタ!$A:$R,17,FALSE)</f>
        <v>#N/A</v>
      </c>
      <c r="AL107" s="37" t="e">
        <f>VLOOKUP($B107,食材マスタ!$A:$R,18,FALSE)</f>
        <v>#N/A</v>
      </c>
    </row>
    <row r="108" spans="1:38" ht="14.25" customHeight="1" x14ac:dyDescent="0.3">
      <c r="A108" s="38"/>
      <c r="B108" s="39"/>
      <c r="C108" s="40"/>
      <c r="D108" s="41" t="str">
        <f t="shared" si="51"/>
        <v/>
      </c>
      <c r="E108" s="42" t="e">
        <f t="shared" si="52"/>
        <v>#N/A</v>
      </c>
      <c r="F108" s="43" t="str">
        <f t="shared" si="53"/>
        <v/>
      </c>
      <c r="G108" s="29" t="str">
        <f t="shared" si="54"/>
        <v/>
      </c>
      <c r="H108" s="44" t="str">
        <f t="shared" si="55"/>
        <v/>
      </c>
      <c r="I108" s="45" t="str">
        <f t="shared" si="56"/>
        <v/>
      </c>
      <c r="J108" s="46"/>
      <c r="K108" s="37" t="str">
        <f>IF(B108="","",L108)</f>
        <v/>
      </c>
      <c r="L108" s="42" t="e">
        <f t="shared" si="58"/>
        <v>#N/A</v>
      </c>
      <c r="M108" s="47" t="str">
        <f t="shared" si="59"/>
        <v/>
      </c>
      <c r="N108" s="42" t="str">
        <f t="shared" si="60"/>
        <v/>
      </c>
      <c r="O108" s="43" t="str">
        <f t="shared" si="61"/>
        <v/>
      </c>
      <c r="P108" s="45" t="str">
        <f t="shared" si="62"/>
        <v/>
      </c>
      <c r="Q108" s="43" t="str">
        <f t="shared" si="63"/>
        <v/>
      </c>
      <c r="R108" s="45" t="str">
        <f t="shared" si="64"/>
        <v/>
      </c>
      <c r="S108" s="43" t="str">
        <f t="shared" si="65"/>
        <v/>
      </c>
      <c r="T108" s="45" t="str">
        <f t="shared" si="66"/>
        <v/>
      </c>
      <c r="U108" s="43" t="str">
        <f t="shared" si="67"/>
        <v/>
      </c>
      <c r="V108" s="45" t="str">
        <f t="shared" si="68"/>
        <v/>
      </c>
      <c r="W108" s="43" t="str">
        <f t="shared" si="69"/>
        <v/>
      </c>
      <c r="X108" s="42" t="str">
        <f t="shared" si="70"/>
        <v/>
      </c>
      <c r="Y108" s="56"/>
      <c r="Z108" s="57"/>
      <c r="AC108" s="37" t="e">
        <f>VLOOKUP($B108,食材マスタ!$A:$R,4,FALSE)</f>
        <v>#N/A</v>
      </c>
      <c r="AD108" s="37" t="e">
        <f>VLOOKUP($B108,食材マスタ!$A:$R,5,FALSE)</f>
        <v>#N/A</v>
      </c>
      <c r="AE108" s="37" t="e">
        <f>VLOOKUP($B108,食材マスタ!$A:$R,12,FALSE)</f>
        <v>#N/A</v>
      </c>
      <c r="AF108" s="37" t="e">
        <f>VLOOKUP($B108,食材マスタ!$A:$R,11,FALSE)</f>
        <v>#N/A</v>
      </c>
      <c r="AG108" s="37" t="e">
        <f>VLOOKUP($B108,食材マスタ!$A:$R,13,FALSE)</f>
        <v>#N/A</v>
      </c>
      <c r="AH108" s="37" t="e">
        <f>VLOOKUP($B108,食材マスタ!$A:$R,14,FALSE)</f>
        <v>#N/A</v>
      </c>
      <c r="AI108" s="37" t="e">
        <f>VLOOKUP($B108,食材マスタ!$A:$R,15,FALSE)</f>
        <v>#N/A</v>
      </c>
      <c r="AJ108" s="37" t="e">
        <f>VLOOKUP($B108,食材マスタ!$A:$R,16,FALSE)</f>
        <v>#N/A</v>
      </c>
      <c r="AK108" s="37" t="e">
        <f>VLOOKUP($B108,食材マスタ!$A:$R,17,FALSE)</f>
        <v>#N/A</v>
      </c>
      <c r="AL108" s="37" t="e">
        <f>VLOOKUP($B108,食材マスタ!$A:$R,18,FALSE)</f>
        <v>#N/A</v>
      </c>
    </row>
    <row r="109" spans="1:38" ht="14.25" customHeight="1" x14ac:dyDescent="0.3">
      <c r="A109" s="38"/>
      <c r="B109" s="39"/>
      <c r="C109" s="40"/>
      <c r="D109" s="41" t="str">
        <f t="shared" si="51"/>
        <v/>
      </c>
      <c r="E109" s="42" t="e">
        <f t="shared" si="52"/>
        <v>#N/A</v>
      </c>
      <c r="F109" s="43" t="str">
        <f t="shared" si="53"/>
        <v/>
      </c>
      <c r="G109" s="29" t="str">
        <f t="shared" si="54"/>
        <v/>
      </c>
      <c r="H109" s="44" t="str">
        <f t="shared" si="55"/>
        <v/>
      </c>
      <c r="I109" s="45" t="str">
        <f t="shared" si="56"/>
        <v/>
      </c>
      <c r="J109" s="46"/>
      <c r="K109" s="37" t="str">
        <f t="shared" ref="K109:K117" si="72">IF(B109="","",L109)</f>
        <v/>
      </c>
      <c r="L109" s="42" t="e">
        <f t="shared" si="58"/>
        <v>#N/A</v>
      </c>
      <c r="M109" s="47" t="str">
        <f t="shared" si="59"/>
        <v/>
      </c>
      <c r="N109" s="42" t="str">
        <f t="shared" si="60"/>
        <v/>
      </c>
      <c r="O109" s="43" t="str">
        <f t="shared" si="61"/>
        <v/>
      </c>
      <c r="P109" s="45" t="str">
        <f t="shared" si="62"/>
        <v/>
      </c>
      <c r="Q109" s="43" t="str">
        <f t="shared" si="63"/>
        <v/>
      </c>
      <c r="R109" s="45" t="str">
        <f t="shared" si="64"/>
        <v/>
      </c>
      <c r="S109" s="43" t="str">
        <f t="shared" si="65"/>
        <v/>
      </c>
      <c r="T109" s="45" t="str">
        <f t="shared" si="66"/>
        <v/>
      </c>
      <c r="U109" s="43" t="str">
        <f t="shared" si="67"/>
        <v/>
      </c>
      <c r="V109" s="45" t="str">
        <f t="shared" si="68"/>
        <v/>
      </c>
      <c r="W109" s="43" t="str">
        <f t="shared" si="69"/>
        <v/>
      </c>
      <c r="X109" s="42" t="str">
        <f t="shared" si="70"/>
        <v/>
      </c>
      <c r="Y109" s="56"/>
      <c r="Z109" s="57"/>
      <c r="AC109" s="37" t="e">
        <f>VLOOKUP($B109,食材マスタ!$A:$R,4,FALSE)</f>
        <v>#N/A</v>
      </c>
      <c r="AD109" s="37" t="e">
        <f>VLOOKUP($B109,食材マスタ!$A:$R,5,FALSE)</f>
        <v>#N/A</v>
      </c>
      <c r="AE109" s="37" t="e">
        <f>VLOOKUP($B109,食材マスタ!$A:$R,12,FALSE)</f>
        <v>#N/A</v>
      </c>
      <c r="AF109" s="37" t="e">
        <f>VLOOKUP($B109,食材マスタ!$A:$R,11,FALSE)</f>
        <v>#N/A</v>
      </c>
      <c r="AG109" s="37" t="e">
        <f>VLOOKUP($B109,食材マスタ!$A:$R,13,FALSE)</f>
        <v>#N/A</v>
      </c>
      <c r="AH109" s="37" t="e">
        <f>VLOOKUP($B109,食材マスタ!$A:$R,14,FALSE)</f>
        <v>#N/A</v>
      </c>
      <c r="AI109" s="37" t="e">
        <f>VLOOKUP($B109,食材マスタ!$A:$R,15,FALSE)</f>
        <v>#N/A</v>
      </c>
      <c r="AJ109" s="37" t="e">
        <f>VLOOKUP($B109,食材マスタ!$A:$R,16,FALSE)</f>
        <v>#N/A</v>
      </c>
      <c r="AK109" s="37" t="e">
        <f>VLOOKUP($B109,食材マスタ!$A:$R,17,FALSE)</f>
        <v>#N/A</v>
      </c>
      <c r="AL109" s="37" t="e">
        <f>VLOOKUP($B109,食材マスタ!$A:$R,18,FALSE)</f>
        <v>#N/A</v>
      </c>
    </row>
    <row r="110" spans="1:38" ht="14.25" customHeight="1" x14ac:dyDescent="0.3">
      <c r="A110" s="38"/>
      <c r="B110" s="39"/>
      <c r="C110" s="40"/>
      <c r="D110" s="41" t="str">
        <f t="shared" si="51"/>
        <v/>
      </c>
      <c r="E110" s="42" t="e">
        <f t="shared" si="52"/>
        <v>#N/A</v>
      </c>
      <c r="F110" s="43" t="str">
        <f t="shared" si="53"/>
        <v/>
      </c>
      <c r="G110" s="29" t="str">
        <f t="shared" si="54"/>
        <v/>
      </c>
      <c r="H110" s="44" t="str">
        <f t="shared" si="55"/>
        <v/>
      </c>
      <c r="I110" s="45" t="str">
        <f t="shared" si="56"/>
        <v/>
      </c>
      <c r="J110" s="46"/>
      <c r="K110" s="37" t="str">
        <f t="shared" si="72"/>
        <v/>
      </c>
      <c r="L110" s="42" t="e">
        <f t="shared" si="58"/>
        <v>#N/A</v>
      </c>
      <c r="M110" s="47" t="str">
        <f t="shared" si="59"/>
        <v/>
      </c>
      <c r="N110" s="42" t="str">
        <f t="shared" si="60"/>
        <v/>
      </c>
      <c r="O110" s="43" t="str">
        <f t="shared" si="61"/>
        <v/>
      </c>
      <c r="P110" s="45" t="str">
        <f t="shared" si="62"/>
        <v/>
      </c>
      <c r="Q110" s="43" t="str">
        <f t="shared" si="63"/>
        <v/>
      </c>
      <c r="R110" s="45" t="str">
        <f t="shared" si="64"/>
        <v/>
      </c>
      <c r="S110" s="43" t="str">
        <f t="shared" si="65"/>
        <v/>
      </c>
      <c r="T110" s="45" t="str">
        <f t="shared" si="66"/>
        <v/>
      </c>
      <c r="U110" s="43" t="str">
        <f t="shared" si="67"/>
        <v/>
      </c>
      <c r="V110" s="45" t="str">
        <f t="shared" si="68"/>
        <v/>
      </c>
      <c r="W110" s="43" t="str">
        <f t="shared" si="69"/>
        <v/>
      </c>
      <c r="X110" s="42" t="str">
        <f t="shared" si="70"/>
        <v/>
      </c>
      <c r="Y110" s="56"/>
      <c r="Z110" s="57"/>
      <c r="AC110" s="37" t="e">
        <f>VLOOKUP($B110,食材マスタ!$A:$R,4,FALSE)</f>
        <v>#N/A</v>
      </c>
      <c r="AD110" s="37" t="e">
        <f>VLOOKUP($B110,食材マスタ!$A:$R,5,FALSE)</f>
        <v>#N/A</v>
      </c>
      <c r="AE110" s="37" t="e">
        <f>VLOOKUP($B110,食材マスタ!$A:$R,12,FALSE)</f>
        <v>#N/A</v>
      </c>
      <c r="AF110" s="37" t="e">
        <f>VLOOKUP($B110,食材マスタ!$A:$R,11,FALSE)</f>
        <v>#N/A</v>
      </c>
      <c r="AG110" s="37" t="e">
        <f>VLOOKUP($B110,食材マスタ!$A:$R,13,FALSE)</f>
        <v>#N/A</v>
      </c>
      <c r="AH110" s="37" t="e">
        <f>VLOOKUP($B110,食材マスタ!$A:$R,14,FALSE)</f>
        <v>#N/A</v>
      </c>
      <c r="AI110" s="37" t="e">
        <f>VLOOKUP($B110,食材マスタ!$A:$R,15,FALSE)</f>
        <v>#N/A</v>
      </c>
      <c r="AJ110" s="37" t="e">
        <f>VLOOKUP($B110,食材マスタ!$A:$R,16,FALSE)</f>
        <v>#N/A</v>
      </c>
      <c r="AK110" s="37" t="e">
        <f>VLOOKUP($B110,食材マスタ!$A:$R,17,FALSE)</f>
        <v>#N/A</v>
      </c>
      <c r="AL110" s="37" t="e">
        <f>VLOOKUP($B110,食材マスタ!$A:$R,18,FALSE)</f>
        <v>#N/A</v>
      </c>
    </row>
    <row r="111" spans="1:38" ht="14.25" customHeight="1" x14ac:dyDescent="0.3">
      <c r="A111" s="38"/>
      <c r="B111" s="39"/>
      <c r="C111" s="40"/>
      <c r="D111" s="41" t="str">
        <f t="shared" si="51"/>
        <v/>
      </c>
      <c r="E111" s="42" t="e">
        <f t="shared" si="52"/>
        <v>#N/A</v>
      </c>
      <c r="F111" s="43" t="str">
        <f t="shared" si="53"/>
        <v/>
      </c>
      <c r="G111" s="29" t="str">
        <f t="shared" si="54"/>
        <v/>
      </c>
      <c r="H111" s="44" t="str">
        <f t="shared" si="55"/>
        <v/>
      </c>
      <c r="I111" s="45" t="str">
        <f t="shared" si="56"/>
        <v/>
      </c>
      <c r="J111" s="46"/>
      <c r="K111" s="37" t="str">
        <f t="shared" si="72"/>
        <v/>
      </c>
      <c r="L111" s="42" t="e">
        <f t="shared" si="58"/>
        <v>#N/A</v>
      </c>
      <c r="M111" s="47" t="str">
        <f t="shared" si="59"/>
        <v/>
      </c>
      <c r="N111" s="42" t="str">
        <f t="shared" si="60"/>
        <v/>
      </c>
      <c r="O111" s="43" t="str">
        <f t="shared" si="61"/>
        <v/>
      </c>
      <c r="P111" s="45" t="str">
        <f t="shared" si="62"/>
        <v/>
      </c>
      <c r="Q111" s="43" t="str">
        <f t="shared" si="63"/>
        <v/>
      </c>
      <c r="R111" s="45" t="str">
        <f t="shared" si="64"/>
        <v/>
      </c>
      <c r="S111" s="43" t="str">
        <f t="shared" si="65"/>
        <v/>
      </c>
      <c r="T111" s="45" t="str">
        <f t="shared" si="66"/>
        <v/>
      </c>
      <c r="U111" s="43" t="str">
        <f t="shared" si="67"/>
        <v/>
      </c>
      <c r="V111" s="45" t="str">
        <f t="shared" si="68"/>
        <v/>
      </c>
      <c r="W111" s="43" t="str">
        <f t="shared" si="69"/>
        <v/>
      </c>
      <c r="X111" s="42" t="str">
        <f t="shared" si="70"/>
        <v/>
      </c>
      <c r="Y111" s="56"/>
      <c r="Z111" s="57"/>
      <c r="AC111" s="37" t="e">
        <f>VLOOKUP($B111,食材マスタ!$A:$R,4,FALSE)</f>
        <v>#N/A</v>
      </c>
      <c r="AD111" s="37" t="e">
        <f>VLOOKUP($B111,食材マスタ!$A:$R,5,FALSE)</f>
        <v>#N/A</v>
      </c>
      <c r="AE111" s="37" t="e">
        <f>VLOOKUP($B111,食材マスタ!$A:$R,12,FALSE)</f>
        <v>#N/A</v>
      </c>
      <c r="AF111" s="37" t="e">
        <f>VLOOKUP($B111,食材マスタ!$A:$R,11,FALSE)</f>
        <v>#N/A</v>
      </c>
      <c r="AG111" s="37" t="e">
        <f>VLOOKUP($B111,食材マスタ!$A:$R,13,FALSE)</f>
        <v>#N/A</v>
      </c>
      <c r="AH111" s="37" t="e">
        <f>VLOOKUP($B111,食材マスタ!$A:$R,14,FALSE)</f>
        <v>#N/A</v>
      </c>
      <c r="AI111" s="37" t="e">
        <f>VLOOKUP($B111,食材マスタ!$A:$R,15,FALSE)</f>
        <v>#N/A</v>
      </c>
      <c r="AJ111" s="37" t="e">
        <f>VLOOKUP($B111,食材マスタ!$A:$R,16,FALSE)</f>
        <v>#N/A</v>
      </c>
      <c r="AK111" s="37" t="e">
        <f>VLOOKUP($B111,食材マスタ!$A:$R,17,FALSE)</f>
        <v>#N/A</v>
      </c>
      <c r="AL111" s="37" t="e">
        <f>VLOOKUP($B111,食材マスタ!$A:$R,18,FALSE)</f>
        <v>#N/A</v>
      </c>
    </row>
    <row r="112" spans="1:38" ht="14.25" customHeight="1" x14ac:dyDescent="0.3">
      <c r="A112" s="38"/>
      <c r="B112" s="39"/>
      <c r="C112" s="40"/>
      <c r="D112" s="41" t="str">
        <f t="shared" si="51"/>
        <v/>
      </c>
      <c r="E112" s="42" t="e">
        <f t="shared" si="52"/>
        <v>#N/A</v>
      </c>
      <c r="F112" s="43" t="str">
        <f t="shared" si="53"/>
        <v/>
      </c>
      <c r="G112" s="29" t="str">
        <f t="shared" si="54"/>
        <v/>
      </c>
      <c r="H112" s="44" t="str">
        <f t="shared" si="55"/>
        <v/>
      </c>
      <c r="I112" s="45" t="str">
        <f t="shared" si="56"/>
        <v/>
      </c>
      <c r="J112" s="46"/>
      <c r="K112" s="37" t="str">
        <f t="shared" si="72"/>
        <v/>
      </c>
      <c r="L112" s="42" t="e">
        <f t="shared" si="58"/>
        <v>#N/A</v>
      </c>
      <c r="M112" s="47" t="str">
        <f t="shared" si="59"/>
        <v/>
      </c>
      <c r="N112" s="42" t="str">
        <f t="shared" si="60"/>
        <v/>
      </c>
      <c r="O112" s="43" t="str">
        <f t="shared" si="61"/>
        <v/>
      </c>
      <c r="P112" s="45" t="str">
        <f t="shared" si="62"/>
        <v/>
      </c>
      <c r="Q112" s="43" t="str">
        <f t="shared" si="63"/>
        <v/>
      </c>
      <c r="R112" s="45" t="str">
        <f t="shared" si="64"/>
        <v/>
      </c>
      <c r="S112" s="43" t="str">
        <f t="shared" si="65"/>
        <v/>
      </c>
      <c r="T112" s="45" t="str">
        <f t="shared" si="66"/>
        <v/>
      </c>
      <c r="U112" s="43" t="str">
        <f t="shared" si="67"/>
        <v/>
      </c>
      <c r="V112" s="45" t="str">
        <f t="shared" si="68"/>
        <v/>
      </c>
      <c r="W112" s="43" t="str">
        <f t="shared" si="69"/>
        <v/>
      </c>
      <c r="X112" s="42" t="str">
        <f t="shared" si="70"/>
        <v/>
      </c>
      <c r="Y112" s="56"/>
      <c r="Z112" s="57"/>
      <c r="AC112" s="37" t="e">
        <f>VLOOKUP($B112,食材マスタ!$A:$R,4,FALSE)</f>
        <v>#N/A</v>
      </c>
      <c r="AD112" s="37" t="e">
        <f>VLOOKUP($B112,食材マスタ!$A:$R,5,FALSE)</f>
        <v>#N/A</v>
      </c>
      <c r="AE112" s="37" t="e">
        <f>VLOOKUP($B112,食材マスタ!$A:$R,12,FALSE)</f>
        <v>#N/A</v>
      </c>
      <c r="AF112" s="37" t="e">
        <f>VLOOKUP($B112,食材マスタ!$A:$R,11,FALSE)</f>
        <v>#N/A</v>
      </c>
      <c r="AG112" s="37" t="e">
        <f>VLOOKUP($B112,食材マスタ!$A:$R,13,FALSE)</f>
        <v>#N/A</v>
      </c>
      <c r="AH112" s="37" t="e">
        <f>VLOOKUP($B112,食材マスタ!$A:$R,14,FALSE)</f>
        <v>#N/A</v>
      </c>
      <c r="AI112" s="37" t="e">
        <f>VLOOKUP($B112,食材マスタ!$A:$R,15,FALSE)</f>
        <v>#N/A</v>
      </c>
      <c r="AJ112" s="37" t="e">
        <f>VLOOKUP($B112,食材マスタ!$A:$R,16,FALSE)</f>
        <v>#N/A</v>
      </c>
      <c r="AK112" s="37" t="e">
        <f>VLOOKUP($B112,食材マスタ!$A:$R,17,FALSE)</f>
        <v>#N/A</v>
      </c>
      <c r="AL112" s="37" t="e">
        <f>VLOOKUP($B112,食材マスタ!$A:$R,18,FALSE)</f>
        <v>#N/A</v>
      </c>
    </row>
    <row r="113" spans="1:38" ht="14.25" customHeight="1" x14ac:dyDescent="0.3">
      <c r="A113" s="38"/>
      <c r="B113" s="39"/>
      <c r="C113" s="40"/>
      <c r="D113" s="41" t="str">
        <f t="shared" si="51"/>
        <v/>
      </c>
      <c r="E113" s="42" t="e">
        <f t="shared" si="52"/>
        <v>#N/A</v>
      </c>
      <c r="F113" s="43" t="str">
        <f t="shared" si="53"/>
        <v/>
      </c>
      <c r="G113" s="29" t="str">
        <f t="shared" si="54"/>
        <v/>
      </c>
      <c r="H113" s="44" t="str">
        <f t="shared" si="55"/>
        <v/>
      </c>
      <c r="I113" s="45" t="str">
        <f t="shared" si="56"/>
        <v/>
      </c>
      <c r="J113" s="46"/>
      <c r="K113" s="37" t="str">
        <f t="shared" si="72"/>
        <v/>
      </c>
      <c r="L113" s="42" t="e">
        <f t="shared" si="58"/>
        <v>#N/A</v>
      </c>
      <c r="M113" s="47" t="str">
        <f t="shared" si="59"/>
        <v/>
      </c>
      <c r="N113" s="42" t="str">
        <f t="shared" si="60"/>
        <v/>
      </c>
      <c r="O113" s="43" t="str">
        <f t="shared" si="61"/>
        <v/>
      </c>
      <c r="P113" s="45" t="str">
        <f t="shared" si="62"/>
        <v/>
      </c>
      <c r="Q113" s="43" t="str">
        <f t="shared" si="63"/>
        <v/>
      </c>
      <c r="R113" s="45" t="str">
        <f t="shared" si="64"/>
        <v/>
      </c>
      <c r="S113" s="43" t="str">
        <f t="shared" si="65"/>
        <v/>
      </c>
      <c r="T113" s="45" t="str">
        <f t="shared" si="66"/>
        <v/>
      </c>
      <c r="U113" s="43" t="str">
        <f t="shared" si="67"/>
        <v/>
      </c>
      <c r="V113" s="45" t="str">
        <f t="shared" si="68"/>
        <v/>
      </c>
      <c r="W113" s="43" t="str">
        <f t="shared" si="69"/>
        <v/>
      </c>
      <c r="X113" s="42" t="str">
        <f t="shared" si="70"/>
        <v/>
      </c>
      <c r="Y113" s="56"/>
      <c r="Z113" s="57"/>
      <c r="AC113" s="37" t="e">
        <f>VLOOKUP($B113,食材マスタ!$A:$R,4,FALSE)</f>
        <v>#N/A</v>
      </c>
      <c r="AD113" s="37" t="e">
        <f>VLOOKUP($B113,食材マスタ!$A:$R,5,FALSE)</f>
        <v>#N/A</v>
      </c>
      <c r="AE113" s="37" t="e">
        <f>VLOOKUP($B113,食材マスタ!$A:$R,12,FALSE)</f>
        <v>#N/A</v>
      </c>
      <c r="AF113" s="37" t="e">
        <f>VLOOKUP($B113,食材マスタ!$A:$R,11,FALSE)</f>
        <v>#N/A</v>
      </c>
      <c r="AG113" s="37" t="e">
        <f>VLOOKUP($B113,食材マスタ!$A:$R,13,FALSE)</f>
        <v>#N/A</v>
      </c>
      <c r="AH113" s="37" t="e">
        <f>VLOOKUP($B113,食材マスタ!$A:$R,14,FALSE)</f>
        <v>#N/A</v>
      </c>
      <c r="AI113" s="37" t="e">
        <f>VLOOKUP($B113,食材マスタ!$A:$R,15,FALSE)</f>
        <v>#N/A</v>
      </c>
      <c r="AJ113" s="37" t="e">
        <f>VLOOKUP($B113,食材マスタ!$A:$R,16,FALSE)</f>
        <v>#N/A</v>
      </c>
      <c r="AK113" s="37" t="e">
        <f>VLOOKUP($B113,食材マスタ!$A:$R,17,FALSE)</f>
        <v>#N/A</v>
      </c>
      <c r="AL113" s="37" t="e">
        <f>VLOOKUP($B113,食材マスタ!$A:$R,18,FALSE)</f>
        <v>#N/A</v>
      </c>
    </row>
    <row r="114" spans="1:38" ht="14.25" customHeight="1" x14ac:dyDescent="0.3">
      <c r="A114" s="38"/>
      <c r="B114" s="39"/>
      <c r="C114" s="40"/>
      <c r="D114" s="41" t="str">
        <f t="shared" si="51"/>
        <v/>
      </c>
      <c r="E114" s="42" t="e">
        <f t="shared" si="52"/>
        <v>#N/A</v>
      </c>
      <c r="F114" s="43" t="str">
        <f t="shared" si="53"/>
        <v/>
      </c>
      <c r="G114" s="29" t="str">
        <f t="shared" si="54"/>
        <v/>
      </c>
      <c r="H114" s="44" t="str">
        <f t="shared" si="55"/>
        <v/>
      </c>
      <c r="I114" s="45" t="str">
        <f t="shared" si="56"/>
        <v/>
      </c>
      <c r="J114" s="46"/>
      <c r="K114" s="37" t="str">
        <f t="shared" si="72"/>
        <v/>
      </c>
      <c r="L114" s="42" t="e">
        <f t="shared" si="58"/>
        <v>#N/A</v>
      </c>
      <c r="M114" s="47" t="str">
        <f t="shared" si="59"/>
        <v/>
      </c>
      <c r="N114" s="42" t="str">
        <f t="shared" si="60"/>
        <v/>
      </c>
      <c r="O114" s="43" t="str">
        <f t="shared" si="61"/>
        <v/>
      </c>
      <c r="P114" s="45" t="str">
        <f t="shared" si="62"/>
        <v/>
      </c>
      <c r="Q114" s="43" t="str">
        <f t="shared" si="63"/>
        <v/>
      </c>
      <c r="R114" s="45" t="str">
        <f t="shared" si="64"/>
        <v/>
      </c>
      <c r="S114" s="43" t="str">
        <f t="shared" si="65"/>
        <v/>
      </c>
      <c r="T114" s="45" t="str">
        <f t="shared" si="66"/>
        <v/>
      </c>
      <c r="U114" s="43" t="str">
        <f t="shared" si="67"/>
        <v/>
      </c>
      <c r="V114" s="45" t="str">
        <f t="shared" si="68"/>
        <v/>
      </c>
      <c r="W114" s="43" t="str">
        <f t="shared" si="69"/>
        <v/>
      </c>
      <c r="X114" s="42" t="str">
        <f t="shared" si="70"/>
        <v/>
      </c>
      <c r="Y114" s="56"/>
      <c r="Z114" s="57"/>
      <c r="AC114" s="37" t="e">
        <f>VLOOKUP($B114,食材マスタ!$A:$R,4,FALSE)</f>
        <v>#N/A</v>
      </c>
      <c r="AD114" s="37" t="e">
        <f>VLOOKUP($B114,食材マスタ!$A:$R,5,FALSE)</f>
        <v>#N/A</v>
      </c>
      <c r="AE114" s="37" t="e">
        <f>VLOOKUP($B114,食材マスタ!$A:$R,12,FALSE)</f>
        <v>#N/A</v>
      </c>
      <c r="AF114" s="37" t="e">
        <f>VLOOKUP($B114,食材マスタ!$A:$R,11,FALSE)</f>
        <v>#N/A</v>
      </c>
      <c r="AG114" s="37" t="e">
        <f>VLOOKUP($B114,食材マスタ!$A:$R,13,FALSE)</f>
        <v>#N/A</v>
      </c>
      <c r="AH114" s="37" t="e">
        <f>VLOOKUP($B114,食材マスタ!$A:$R,14,FALSE)</f>
        <v>#N/A</v>
      </c>
      <c r="AI114" s="37" t="e">
        <f>VLOOKUP($B114,食材マスタ!$A:$R,15,FALSE)</f>
        <v>#N/A</v>
      </c>
      <c r="AJ114" s="37" t="e">
        <f>VLOOKUP($B114,食材マスタ!$A:$R,16,FALSE)</f>
        <v>#N/A</v>
      </c>
      <c r="AK114" s="37" t="e">
        <f>VLOOKUP($B114,食材マスタ!$A:$R,17,FALSE)</f>
        <v>#N/A</v>
      </c>
      <c r="AL114" s="37" t="e">
        <f>VLOOKUP($B114,食材マスタ!$A:$R,18,FALSE)</f>
        <v>#N/A</v>
      </c>
    </row>
    <row r="115" spans="1:38" ht="14.25" customHeight="1" x14ac:dyDescent="0.3">
      <c r="A115" s="38"/>
      <c r="B115" s="39"/>
      <c r="C115" s="40"/>
      <c r="D115" s="41" t="str">
        <f t="shared" si="51"/>
        <v/>
      </c>
      <c r="E115" s="42" t="e">
        <f t="shared" si="52"/>
        <v>#N/A</v>
      </c>
      <c r="F115" s="43" t="str">
        <f t="shared" si="53"/>
        <v/>
      </c>
      <c r="G115" s="29" t="str">
        <f t="shared" si="54"/>
        <v/>
      </c>
      <c r="H115" s="44" t="str">
        <f t="shared" si="55"/>
        <v/>
      </c>
      <c r="I115" s="45" t="str">
        <f t="shared" si="56"/>
        <v/>
      </c>
      <c r="J115" s="46"/>
      <c r="K115" s="37" t="str">
        <f t="shared" si="72"/>
        <v/>
      </c>
      <c r="L115" s="42" t="e">
        <f t="shared" si="58"/>
        <v>#N/A</v>
      </c>
      <c r="M115" s="47" t="str">
        <f t="shared" si="59"/>
        <v/>
      </c>
      <c r="N115" s="42" t="str">
        <f t="shared" si="60"/>
        <v/>
      </c>
      <c r="O115" s="43" t="str">
        <f t="shared" si="61"/>
        <v/>
      </c>
      <c r="P115" s="45" t="str">
        <f t="shared" si="62"/>
        <v/>
      </c>
      <c r="Q115" s="43" t="str">
        <f t="shared" si="63"/>
        <v/>
      </c>
      <c r="R115" s="45" t="str">
        <f t="shared" si="64"/>
        <v/>
      </c>
      <c r="S115" s="43" t="str">
        <f t="shared" si="65"/>
        <v/>
      </c>
      <c r="T115" s="45" t="str">
        <f t="shared" si="66"/>
        <v/>
      </c>
      <c r="U115" s="43" t="str">
        <f t="shared" si="67"/>
        <v/>
      </c>
      <c r="V115" s="45" t="str">
        <f t="shared" si="68"/>
        <v/>
      </c>
      <c r="W115" s="43" t="str">
        <f t="shared" si="69"/>
        <v/>
      </c>
      <c r="X115" s="42" t="str">
        <f t="shared" si="70"/>
        <v/>
      </c>
      <c r="Y115" s="56"/>
      <c r="Z115" s="57"/>
      <c r="AC115" s="37" t="e">
        <f>VLOOKUP($B115,食材マスタ!$A:$R,4,FALSE)</f>
        <v>#N/A</v>
      </c>
      <c r="AD115" s="37" t="e">
        <f>VLOOKUP($B115,食材マスタ!$A:$R,5,FALSE)</f>
        <v>#N/A</v>
      </c>
      <c r="AE115" s="37" t="e">
        <f>VLOOKUP($B115,食材マスタ!$A:$R,12,FALSE)</f>
        <v>#N/A</v>
      </c>
      <c r="AF115" s="37" t="e">
        <f>VLOOKUP($B115,食材マスタ!$A:$R,11,FALSE)</f>
        <v>#N/A</v>
      </c>
      <c r="AG115" s="37" t="e">
        <f>VLOOKUP($B115,食材マスタ!$A:$R,13,FALSE)</f>
        <v>#N/A</v>
      </c>
      <c r="AH115" s="37" t="e">
        <f>VLOOKUP($B115,食材マスタ!$A:$R,14,FALSE)</f>
        <v>#N/A</v>
      </c>
      <c r="AI115" s="37" t="e">
        <f>VLOOKUP($B115,食材マスタ!$A:$R,15,FALSE)</f>
        <v>#N/A</v>
      </c>
      <c r="AJ115" s="37" t="e">
        <f>VLOOKUP($B115,食材マスタ!$A:$R,16,FALSE)</f>
        <v>#N/A</v>
      </c>
      <c r="AK115" s="37" t="e">
        <f>VLOOKUP($B115,食材マスタ!$A:$R,17,FALSE)</f>
        <v>#N/A</v>
      </c>
      <c r="AL115" s="37" t="e">
        <f>VLOOKUP($B115,食材マスタ!$A:$R,18,FALSE)</f>
        <v>#N/A</v>
      </c>
    </row>
    <row r="116" spans="1:38" ht="14.25" customHeight="1" x14ac:dyDescent="0.3">
      <c r="A116" s="38"/>
      <c r="B116" s="39"/>
      <c r="C116" s="40"/>
      <c r="D116" s="41" t="str">
        <f t="shared" si="51"/>
        <v/>
      </c>
      <c r="E116" s="42" t="e">
        <f t="shared" si="52"/>
        <v>#N/A</v>
      </c>
      <c r="F116" s="43" t="str">
        <f t="shared" si="53"/>
        <v/>
      </c>
      <c r="G116" s="29" t="str">
        <f t="shared" si="54"/>
        <v/>
      </c>
      <c r="H116" s="44" t="str">
        <f t="shared" si="55"/>
        <v/>
      </c>
      <c r="I116" s="45" t="str">
        <f t="shared" si="56"/>
        <v/>
      </c>
      <c r="J116" s="46"/>
      <c r="K116" s="37" t="str">
        <f t="shared" si="72"/>
        <v/>
      </c>
      <c r="L116" s="42" t="e">
        <f t="shared" si="58"/>
        <v>#N/A</v>
      </c>
      <c r="M116" s="47" t="str">
        <f t="shared" si="59"/>
        <v/>
      </c>
      <c r="N116" s="42" t="str">
        <f t="shared" si="60"/>
        <v/>
      </c>
      <c r="O116" s="43" t="str">
        <f t="shared" si="61"/>
        <v/>
      </c>
      <c r="P116" s="45" t="str">
        <f t="shared" si="62"/>
        <v/>
      </c>
      <c r="Q116" s="43" t="str">
        <f t="shared" si="63"/>
        <v/>
      </c>
      <c r="R116" s="45" t="str">
        <f t="shared" si="64"/>
        <v/>
      </c>
      <c r="S116" s="43" t="str">
        <f t="shared" si="65"/>
        <v/>
      </c>
      <c r="T116" s="45" t="str">
        <f t="shared" si="66"/>
        <v/>
      </c>
      <c r="U116" s="43" t="str">
        <f t="shared" si="67"/>
        <v/>
      </c>
      <c r="V116" s="45" t="str">
        <f t="shared" si="68"/>
        <v/>
      </c>
      <c r="W116" s="43" t="str">
        <f t="shared" si="69"/>
        <v/>
      </c>
      <c r="X116" s="42" t="str">
        <f t="shared" si="70"/>
        <v/>
      </c>
      <c r="Y116" s="56"/>
      <c r="Z116" s="57"/>
      <c r="AC116" s="37" t="e">
        <f>VLOOKUP($B116,食材マスタ!$A:$R,4,FALSE)</f>
        <v>#N/A</v>
      </c>
      <c r="AD116" s="37" t="e">
        <f>VLOOKUP($B116,食材マスタ!$A:$R,5,FALSE)</f>
        <v>#N/A</v>
      </c>
      <c r="AE116" s="37" t="e">
        <f>VLOOKUP($B116,食材マスタ!$A:$R,12,FALSE)</f>
        <v>#N/A</v>
      </c>
      <c r="AF116" s="37" t="e">
        <f>VLOOKUP($B116,食材マスタ!$A:$R,11,FALSE)</f>
        <v>#N/A</v>
      </c>
      <c r="AG116" s="37" t="e">
        <f>VLOOKUP($B116,食材マスタ!$A:$R,13,FALSE)</f>
        <v>#N/A</v>
      </c>
      <c r="AH116" s="37" t="e">
        <f>VLOOKUP($B116,食材マスタ!$A:$R,14,FALSE)</f>
        <v>#N/A</v>
      </c>
      <c r="AI116" s="37" t="e">
        <f>VLOOKUP($B116,食材マスタ!$A:$R,15,FALSE)</f>
        <v>#N/A</v>
      </c>
      <c r="AJ116" s="37" t="e">
        <f>VLOOKUP($B116,食材マスタ!$A:$R,16,FALSE)</f>
        <v>#N/A</v>
      </c>
      <c r="AK116" s="37" t="e">
        <f>VLOOKUP($B116,食材マスタ!$A:$R,17,FALSE)</f>
        <v>#N/A</v>
      </c>
      <c r="AL116" s="37" t="e">
        <f>VLOOKUP($B116,食材マスタ!$A:$R,18,FALSE)</f>
        <v>#N/A</v>
      </c>
    </row>
    <row r="117" spans="1:38" ht="14.25" customHeight="1" x14ac:dyDescent="0.3">
      <c r="A117" s="38"/>
      <c r="B117" s="39"/>
      <c r="C117" s="40"/>
      <c r="D117" s="41" t="str">
        <f t="shared" si="51"/>
        <v/>
      </c>
      <c r="E117" s="42" t="e">
        <f t="shared" si="52"/>
        <v>#N/A</v>
      </c>
      <c r="F117" s="43" t="str">
        <f t="shared" si="53"/>
        <v/>
      </c>
      <c r="G117" s="29" t="str">
        <f t="shared" si="54"/>
        <v/>
      </c>
      <c r="H117" s="44" t="str">
        <f t="shared" si="55"/>
        <v/>
      </c>
      <c r="I117" s="45" t="str">
        <f t="shared" si="56"/>
        <v/>
      </c>
      <c r="J117" s="46"/>
      <c r="K117" s="37" t="str">
        <f t="shared" si="72"/>
        <v/>
      </c>
      <c r="L117" s="42" t="e">
        <f t="shared" si="58"/>
        <v>#N/A</v>
      </c>
      <c r="M117" s="47" t="str">
        <f t="shared" si="59"/>
        <v/>
      </c>
      <c r="N117" s="42" t="str">
        <f t="shared" si="60"/>
        <v/>
      </c>
      <c r="O117" s="43" t="str">
        <f t="shared" si="61"/>
        <v/>
      </c>
      <c r="P117" s="45" t="str">
        <f t="shared" si="62"/>
        <v/>
      </c>
      <c r="Q117" s="43" t="str">
        <f t="shared" si="63"/>
        <v/>
      </c>
      <c r="R117" s="45" t="str">
        <f t="shared" si="64"/>
        <v/>
      </c>
      <c r="S117" s="43" t="str">
        <f t="shared" si="65"/>
        <v/>
      </c>
      <c r="T117" s="45" t="str">
        <f t="shared" si="66"/>
        <v/>
      </c>
      <c r="U117" s="43" t="str">
        <f t="shared" si="67"/>
        <v/>
      </c>
      <c r="V117" s="45" t="str">
        <f t="shared" si="68"/>
        <v/>
      </c>
      <c r="W117" s="43" t="str">
        <f t="shared" si="69"/>
        <v/>
      </c>
      <c r="X117" s="42" t="str">
        <f t="shared" si="70"/>
        <v/>
      </c>
      <c r="Y117" s="56"/>
      <c r="Z117" s="57"/>
      <c r="AC117" s="37" t="e">
        <f>VLOOKUP($B117,食材マスタ!$A:$R,4,FALSE)</f>
        <v>#N/A</v>
      </c>
      <c r="AD117" s="37" t="e">
        <f>VLOOKUP($B117,食材マスタ!$A:$R,5,FALSE)</f>
        <v>#N/A</v>
      </c>
      <c r="AE117" s="37" t="e">
        <f>VLOOKUP($B117,食材マスタ!$A:$R,12,FALSE)</f>
        <v>#N/A</v>
      </c>
      <c r="AF117" s="37" t="e">
        <f>VLOOKUP($B117,食材マスタ!$A:$R,11,FALSE)</f>
        <v>#N/A</v>
      </c>
      <c r="AG117" s="37" t="e">
        <f>VLOOKUP($B117,食材マスタ!$A:$R,13,FALSE)</f>
        <v>#N/A</v>
      </c>
      <c r="AH117" s="37" t="e">
        <f>VLOOKUP($B117,食材マスタ!$A:$R,14,FALSE)</f>
        <v>#N/A</v>
      </c>
      <c r="AI117" s="37" t="e">
        <f>VLOOKUP($B117,食材マスタ!$A:$R,15,FALSE)</f>
        <v>#N/A</v>
      </c>
      <c r="AJ117" s="37" t="e">
        <f>VLOOKUP($B117,食材マスタ!$A:$R,16,FALSE)</f>
        <v>#N/A</v>
      </c>
      <c r="AK117" s="37" t="e">
        <f>VLOOKUP($B117,食材マスタ!$A:$R,17,FALSE)</f>
        <v>#N/A</v>
      </c>
      <c r="AL117" s="37" t="e">
        <f>VLOOKUP($B117,食材マスタ!$A:$R,18,FALSE)</f>
        <v>#N/A</v>
      </c>
    </row>
    <row r="118" spans="1:38" ht="14.25" customHeight="1" thickBot="1" x14ac:dyDescent="0.35">
      <c r="A118" s="38"/>
      <c r="B118" s="39"/>
      <c r="C118" s="40"/>
      <c r="D118" s="41" t="str">
        <f t="shared" si="51"/>
        <v/>
      </c>
      <c r="E118" s="42" t="e">
        <f t="shared" si="52"/>
        <v>#N/A</v>
      </c>
      <c r="F118" s="43" t="str">
        <f t="shared" si="53"/>
        <v/>
      </c>
      <c r="G118" s="29" t="str">
        <f t="shared" si="54"/>
        <v/>
      </c>
      <c r="H118" s="44" t="str">
        <f t="shared" si="55"/>
        <v/>
      </c>
      <c r="I118" s="45" t="str">
        <f t="shared" si="56"/>
        <v/>
      </c>
      <c r="J118" s="46"/>
      <c r="K118" s="37" t="str">
        <f>IF(B118="","",L118)</f>
        <v/>
      </c>
      <c r="L118" s="42" t="e">
        <f t="shared" si="58"/>
        <v>#N/A</v>
      </c>
      <c r="M118" s="47" t="str">
        <f t="shared" si="59"/>
        <v/>
      </c>
      <c r="N118" s="42" t="str">
        <f t="shared" si="60"/>
        <v/>
      </c>
      <c r="O118" s="43" t="str">
        <f t="shared" si="61"/>
        <v/>
      </c>
      <c r="P118" s="45" t="str">
        <f t="shared" si="62"/>
        <v/>
      </c>
      <c r="Q118" s="43" t="str">
        <f t="shared" si="63"/>
        <v/>
      </c>
      <c r="R118" s="45" t="str">
        <f t="shared" si="64"/>
        <v/>
      </c>
      <c r="S118" s="43" t="str">
        <f t="shared" si="65"/>
        <v/>
      </c>
      <c r="T118" s="45" t="str">
        <f t="shared" si="66"/>
        <v/>
      </c>
      <c r="U118" s="43" t="str">
        <f t="shared" si="67"/>
        <v/>
      </c>
      <c r="V118" s="45" t="str">
        <f t="shared" si="68"/>
        <v/>
      </c>
      <c r="W118" s="43" t="str">
        <f t="shared" si="69"/>
        <v/>
      </c>
      <c r="X118" s="42" t="str">
        <f t="shared" si="70"/>
        <v/>
      </c>
      <c r="Y118" s="88"/>
      <c r="Z118" s="89"/>
      <c r="AC118" s="37" t="e">
        <f>VLOOKUP($B118,食材マスタ!$A:$R,4,FALSE)</f>
        <v>#N/A</v>
      </c>
      <c r="AD118" s="37" t="e">
        <f>VLOOKUP($B118,食材マスタ!$A:$R,5,FALSE)</f>
        <v>#N/A</v>
      </c>
      <c r="AE118" s="37" t="e">
        <f>VLOOKUP($B118,食材マスタ!$A:$R,12,FALSE)</f>
        <v>#N/A</v>
      </c>
      <c r="AF118" s="37" t="e">
        <f>VLOOKUP($B118,食材マスタ!$A:$R,11,FALSE)</f>
        <v>#N/A</v>
      </c>
      <c r="AG118" s="37" t="e">
        <f>VLOOKUP($B118,食材マスタ!$A:$R,13,FALSE)</f>
        <v>#N/A</v>
      </c>
      <c r="AH118" s="37" t="e">
        <f>VLOOKUP($B118,食材マスタ!$A:$R,14,FALSE)</f>
        <v>#N/A</v>
      </c>
      <c r="AI118" s="37" t="e">
        <f>VLOOKUP($B118,食材マスタ!$A:$R,15,FALSE)</f>
        <v>#N/A</v>
      </c>
      <c r="AJ118" s="37" t="e">
        <f>VLOOKUP($B118,食材マスタ!$A:$R,16,FALSE)</f>
        <v>#N/A</v>
      </c>
      <c r="AK118" s="37" t="e">
        <f>VLOOKUP($B118,食材マスタ!$A:$R,17,FALSE)</f>
        <v>#N/A</v>
      </c>
      <c r="AL118" s="37" t="e">
        <f>VLOOKUP($B118,食材マスタ!$A:$R,18,FALSE)</f>
        <v>#N/A</v>
      </c>
    </row>
    <row r="119" spans="1:38" s="151" customFormat="1" ht="14.25" customHeight="1" thickBot="1" x14ac:dyDescent="0.35">
      <c r="A119" s="143" t="s">
        <v>13</v>
      </c>
      <c r="B119" s="144"/>
      <c r="C119" s="145"/>
      <c r="D119" s="146"/>
      <c r="E119" s="146"/>
      <c r="F119" s="146"/>
      <c r="G119" s="146"/>
      <c r="H119" s="147">
        <f>SUM(H8:H118)</f>
        <v>0</v>
      </c>
      <c r="I119" s="148"/>
      <c r="J119" s="148"/>
      <c r="K119" s="148"/>
      <c r="L119" s="148"/>
      <c r="M119" s="149">
        <f>SUM(M8:M118)</f>
        <v>0</v>
      </c>
      <c r="N119" s="148">
        <f t="shared" ref="N119:X119" si="73">SUM(N8:N118)</f>
        <v>0</v>
      </c>
      <c r="O119" s="148">
        <f t="shared" si="73"/>
        <v>0</v>
      </c>
      <c r="P119" s="148">
        <f t="shared" si="73"/>
        <v>0</v>
      </c>
      <c r="Q119" s="148">
        <f t="shared" si="73"/>
        <v>0</v>
      </c>
      <c r="R119" s="148">
        <f t="shared" si="73"/>
        <v>0</v>
      </c>
      <c r="S119" s="148">
        <f t="shared" si="73"/>
        <v>0</v>
      </c>
      <c r="T119" s="148">
        <f t="shared" si="73"/>
        <v>0</v>
      </c>
      <c r="U119" s="148">
        <f t="shared" si="73"/>
        <v>0</v>
      </c>
      <c r="V119" s="148">
        <f t="shared" si="73"/>
        <v>0</v>
      </c>
      <c r="W119" s="148">
        <f t="shared" si="73"/>
        <v>0</v>
      </c>
      <c r="X119" s="148">
        <f t="shared" si="73"/>
        <v>0</v>
      </c>
      <c r="Y119" s="148"/>
      <c r="Z119" s="150"/>
      <c r="AC119" s="37" t="e">
        <f>VLOOKUP($B119,食材マスタ!$A:$R,4,FALSE)</f>
        <v>#N/A</v>
      </c>
      <c r="AD119" s="37" t="e">
        <f>VLOOKUP($B119,食材マスタ!$A:$R,5,FALSE)</f>
        <v>#N/A</v>
      </c>
      <c r="AE119" s="37" t="e">
        <f>VLOOKUP($B119,食材マスタ!$A:$R,12,FALSE)</f>
        <v>#N/A</v>
      </c>
      <c r="AF119" s="37" t="e">
        <f>VLOOKUP($B119,食材マスタ!$A:$R,11,FALSE)</f>
        <v>#N/A</v>
      </c>
      <c r="AG119" s="37" t="e">
        <f>VLOOKUP($B119,食材マスタ!$A:$R,13,FALSE)</f>
        <v>#N/A</v>
      </c>
      <c r="AH119" s="37" t="e">
        <f>VLOOKUP($B119,食材マスタ!$A:$R,14,FALSE)</f>
        <v>#N/A</v>
      </c>
      <c r="AI119" s="37" t="e">
        <f>VLOOKUP($B119,食材マスタ!$A:$R,15,FALSE)</f>
        <v>#N/A</v>
      </c>
      <c r="AJ119" s="37" t="e">
        <f>VLOOKUP($B119,食材マスタ!$A:$R,16,FALSE)</f>
        <v>#N/A</v>
      </c>
      <c r="AK119" s="37" t="e">
        <f>VLOOKUP($B119,食材マスタ!$A:$R,17,FALSE)</f>
        <v>#N/A</v>
      </c>
      <c r="AL119" s="37" t="e">
        <f>VLOOKUP($B119,食材マスタ!$A:$R,18,FALSE)</f>
        <v>#N/A</v>
      </c>
    </row>
    <row r="120" spans="1:38" x14ac:dyDescent="0.3"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x14ac:dyDescent="0.3"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x14ac:dyDescent="0.3"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x14ac:dyDescent="0.3"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x14ac:dyDescent="0.3"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x14ac:dyDescent="0.3"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x14ac:dyDescent="0.3"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x14ac:dyDescent="0.3"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x14ac:dyDescent="0.3"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29:38" x14ac:dyDescent="0.3"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29:38" x14ac:dyDescent="0.3"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29:38" x14ac:dyDescent="0.3"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29:38" x14ac:dyDescent="0.3"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29:38" x14ac:dyDescent="0.3"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29:38" x14ac:dyDescent="0.3"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29:38" x14ac:dyDescent="0.3"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29:38" x14ac:dyDescent="0.3"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29:38" x14ac:dyDescent="0.3"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29:38" x14ac:dyDescent="0.3"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29:38" x14ac:dyDescent="0.3"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29:38" x14ac:dyDescent="0.3"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29:38" x14ac:dyDescent="0.3"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29:38" x14ac:dyDescent="0.3"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29:38" x14ac:dyDescent="0.3"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29:38" x14ac:dyDescent="0.3"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9:38" x14ac:dyDescent="0.3"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29:38" x14ac:dyDescent="0.3"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29:38" x14ac:dyDescent="0.3"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29:38" x14ac:dyDescent="0.3"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29:38" x14ac:dyDescent="0.3"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29:38" x14ac:dyDescent="0.3"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29:38" x14ac:dyDescent="0.3"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29:38" x14ac:dyDescent="0.3"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29:38" x14ac:dyDescent="0.3"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29:38" x14ac:dyDescent="0.3"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29:38" x14ac:dyDescent="0.3"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29:38" x14ac:dyDescent="0.3"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29:38" x14ac:dyDescent="0.3"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29:38" x14ac:dyDescent="0.3"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29:38" x14ac:dyDescent="0.3"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29:38" x14ac:dyDescent="0.3"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29:38" x14ac:dyDescent="0.3"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29:38" x14ac:dyDescent="0.3"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29:38" x14ac:dyDescent="0.3"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29:38" x14ac:dyDescent="0.3"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29:38" x14ac:dyDescent="0.3"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29:38" x14ac:dyDescent="0.3"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29:38" x14ac:dyDescent="0.3"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29:38" x14ac:dyDescent="0.3"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29:38" x14ac:dyDescent="0.3"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29:38" x14ac:dyDescent="0.3"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29:38" x14ac:dyDescent="0.3"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29:38" x14ac:dyDescent="0.3"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29:38" x14ac:dyDescent="0.3"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29:38" x14ac:dyDescent="0.3"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29:38" x14ac:dyDescent="0.3"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29:38" x14ac:dyDescent="0.3"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29:38" x14ac:dyDescent="0.3"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29:38" x14ac:dyDescent="0.3"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29:38" x14ac:dyDescent="0.3"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29:38" x14ac:dyDescent="0.3"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29:38" x14ac:dyDescent="0.3"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29:38" x14ac:dyDescent="0.3"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29:38" x14ac:dyDescent="0.3"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29:38" x14ac:dyDescent="0.3"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29:38" x14ac:dyDescent="0.3"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29:38" x14ac:dyDescent="0.3"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29:38" x14ac:dyDescent="0.3"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29:38" x14ac:dyDescent="0.3"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29:38" x14ac:dyDescent="0.3"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29:38" x14ac:dyDescent="0.3"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29:38" x14ac:dyDescent="0.3"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29:38" x14ac:dyDescent="0.3"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29:38" x14ac:dyDescent="0.3"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29:38" x14ac:dyDescent="0.3"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29:38" x14ac:dyDescent="0.3"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29:38" x14ac:dyDescent="0.3"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29:38" x14ac:dyDescent="0.3"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29:38" x14ac:dyDescent="0.3"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29:38" x14ac:dyDescent="0.3"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29:38" x14ac:dyDescent="0.3"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29:38" x14ac:dyDescent="0.3"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29:38" x14ac:dyDescent="0.3"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29:38" x14ac:dyDescent="0.3"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29:38" x14ac:dyDescent="0.3"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29:38" x14ac:dyDescent="0.3"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29:38" x14ac:dyDescent="0.3"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29:38" x14ac:dyDescent="0.3"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29:38" x14ac:dyDescent="0.3"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29:38" x14ac:dyDescent="0.3"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29:38" x14ac:dyDescent="0.3"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29:38" x14ac:dyDescent="0.3"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29:38" x14ac:dyDescent="0.3"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29:38" x14ac:dyDescent="0.3"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29:38" x14ac:dyDescent="0.3"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29:38" x14ac:dyDescent="0.3"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29:38" x14ac:dyDescent="0.3"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29:38" x14ac:dyDescent="0.3"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29:38" x14ac:dyDescent="0.3"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29:38" x14ac:dyDescent="0.3"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  <row r="220" spans="29:38" x14ac:dyDescent="0.3"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</row>
    <row r="221" spans="29:38" x14ac:dyDescent="0.3"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29:38" x14ac:dyDescent="0.3"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</row>
    <row r="223" spans="29:38" x14ac:dyDescent="0.3"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</row>
    <row r="224" spans="29:38" x14ac:dyDescent="0.3"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</row>
    <row r="225" spans="29:38" x14ac:dyDescent="0.3"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</row>
    <row r="226" spans="29:38" x14ac:dyDescent="0.3"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</row>
    <row r="227" spans="29:38" x14ac:dyDescent="0.3"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</row>
    <row r="228" spans="29:38" x14ac:dyDescent="0.3"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</row>
    <row r="229" spans="29:38" x14ac:dyDescent="0.3"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</row>
    <row r="230" spans="29:38" x14ac:dyDescent="0.3"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</row>
    <row r="231" spans="29:38" x14ac:dyDescent="0.3"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</row>
    <row r="232" spans="29:38" x14ac:dyDescent="0.3"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</row>
    <row r="233" spans="29:38" x14ac:dyDescent="0.3"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</row>
    <row r="234" spans="29:38" x14ac:dyDescent="0.3"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</row>
    <row r="235" spans="29:38" x14ac:dyDescent="0.3"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</row>
    <row r="236" spans="29:38" x14ac:dyDescent="0.3"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29:38" x14ac:dyDescent="0.3"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</row>
    <row r="238" spans="29:38" x14ac:dyDescent="0.3"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</row>
    <row r="239" spans="29:38" x14ac:dyDescent="0.3"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</row>
    <row r="240" spans="29:38" x14ac:dyDescent="0.3"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</row>
    <row r="241" spans="29:38" x14ac:dyDescent="0.3"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</row>
    <row r="242" spans="29:38" x14ac:dyDescent="0.3"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</row>
    <row r="243" spans="29:38" x14ac:dyDescent="0.3"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</row>
    <row r="244" spans="29:38" x14ac:dyDescent="0.3"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</row>
    <row r="245" spans="29:38" x14ac:dyDescent="0.3"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</row>
    <row r="246" spans="29:38" x14ac:dyDescent="0.3"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</row>
    <row r="247" spans="29:38" x14ac:dyDescent="0.3"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</row>
    <row r="248" spans="29:38" x14ac:dyDescent="0.3"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</row>
    <row r="249" spans="29:38" x14ac:dyDescent="0.3"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</row>
    <row r="250" spans="29:38" x14ac:dyDescent="0.3"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</row>
    <row r="251" spans="29:38" x14ac:dyDescent="0.3"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</row>
    <row r="252" spans="29:38" x14ac:dyDescent="0.3"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</row>
    <row r="253" spans="29:38" x14ac:dyDescent="0.3"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</row>
    <row r="254" spans="29:38" x14ac:dyDescent="0.3"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</row>
    <row r="255" spans="29:38" x14ac:dyDescent="0.3"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</row>
    <row r="256" spans="29:38" x14ac:dyDescent="0.3"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</row>
    <row r="257" spans="29:38" x14ac:dyDescent="0.3"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</row>
    <row r="258" spans="29:38" x14ac:dyDescent="0.3"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</row>
    <row r="259" spans="29:38" x14ac:dyDescent="0.3"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</row>
    <row r="260" spans="29:38" x14ac:dyDescent="0.3"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</row>
    <row r="261" spans="29:38" x14ac:dyDescent="0.3"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</row>
    <row r="262" spans="29:38" x14ac:dyDescent="0.3"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</row>
    <row r="263" spans="29:38" x14ac:dyDescent="0.3"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</row>
    <row r="264" spans="29:38" x14ac:dyDescent="0.3"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</row>
    <row r="265" spans="29:38" x14ac:dyDescent="0.3"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</row>
    <row r="266" spans="29:38" x14ac:dyDescent="0.3"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</row>
    <row r="267" spans="29:38" x14ac:dyDescent="0.3"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29:38" x14ac:dyDescent="0.3"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</row>
    <row r="269" spans="29:38" x14ac:dyDescent="0.3"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</row>
    <row r="270" spans="29:38" x14ac:dyDescent="0.3"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</row>
    <row r="271" spans="29:38" x14ac:dyDescent="0.3"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</row>
    <row r="272" spans="29:38" x14ac:dyDescent="0.3"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</row>
    <row r="273" spans="29:38" x14ac:dyDescent="0.3"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</row>
    <row r="274" spans="29:38" x14ac:dyDescent="0.3"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</row>
    <row r="275" spans="29:38" x14ac:dyDescent="0.3"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</row>
    <row r="276" spans="29:38" x14ac:dyDescent="0.3"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</row>
    <row r="277" spans="29:38" x14ac:dyDescent="0.3"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</row>
    <row r="278" spans="29:38" x14ac:dyDescent="0.3"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</row>
    <row r="279" spans="29:38" x14ac:dyDescent="0.3"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</row>
    <row r="280" spans="29:38" x14ac:dyDescent="0.3"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</row>
    <row r="281" spans="29:38" x14ac:dyDescent="0.3"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</row>
    <row r="282" spans="29:38" x14ac:dyDescent="0.3"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</row>
    <row r="283" spans="29:38" x14ac:dyDescent="0.3"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</row>
    <row r="284" spans="29:38" x14ac:dyDescent="0.3"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</row>
    <row r="285" spans="29:38" x14ac:dyDescent="0.3"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</row>
    <row r="286" spans="29:38" x14ac:dyDescent="0.3"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</row>
    <row r="287" spans="29:38" x14ac:dyDescent="0.3"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</row>
    <row r="288" spans="29:38" x14ac:dyDescent="0.3"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</row>
    <row r="289" spans="29:38" x14ac:dyDescent="0.3"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</row>
    <row r="290" spans="29:38" x14ac:dyDescent="0.3"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</row>
    <row r="291" spans="29:38" x14ac:dyDescent="0.3"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</row>
    <row r="292" spans="29:38" x14ac:dyDescent="0.3"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</row>
    <row r="293" spans="29:38" x14ac:dyDescent="0.3"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</row>
    <row r="294" spans="29:38" x14ac:dyDescent="0.3"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</row>
    <row r="295" spans="29:38" x14ac:dyDescent="0.3"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</row>
    <row r="296" spans="29:38" x14ac:dyDescent="0.3"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</row>
    <row r="297" spans="29:38" x14ac:dyDescent="0.3"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</row>
    <row r="298" spans="29:38" x14ac:dyDescent="0.3"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</row>
    <row r="299" spans="29:38" x14ac:dyDescent="0.3"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</row>
    <row r="300" spans="29:38" x14ac:dyDescent="0.3"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</row>
    <row r="301" spans="29:38" x14ac:dyDescent="0.3"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29:38" x14ac:dyDescent="0.3"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</row>
    <row r="303" spans="29:38" x14ac:dyDescent="0.3"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</row>
    <row r="304" spans="29:38" x14ac:dyDescent="0.3"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</row>
    <row r="305" spans="29:38" x14ac:dyDescent="0.3"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</row>
    <row r="306" spans="29:38" x14ac:dyDescent="0.3"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</row>
    <row r="307" spans="29:38" x14ac:dyDescent="0.3"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</row>
    <row r="308" spans="29:38" x14ac:dyDescent="0.3"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</row>
    <row r="309" spans="29:38" x14ac:dyDescent="0.3"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</row>
    <row r="310" spans="29:38" x14ac:dyDescent="0.3"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</row>
    <row r="311" spans="29:38" x14ac:dyDescent="0.3"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</row>
    <row r="312" spans="29:38" x14ac:dyDescent="0.3"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</row>
    <row r="313" spans="29:38" x14ac:dyDescent="0.3"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</row>
    <row r="314" spans="29:38" x14ac:dyDescent="0.3"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</row>
    <row r="315" spans="29:38" x14ac:dyDescent="0.3"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</row>
    <row r="316" spans="29:38" x14ac:dyDescent="0.3"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</row>
    <row r="317" spans="29:38" x14ac:dyDescent="0.3"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</row>
    <row r="318" spans="29:38" x14ac:dyDescent="0.3"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</row>
    <row r="319" spans="29:38" x14ac:dyDescent="0.3"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</row>
    <row r="320" spans="29:38" x14ac:dyDescent="0.3"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</row>
    <row r="321" spans="29:38" x14ac:dyDescent="0.3"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</row>
    <row r="322" spans="29:38" x14ac:dyDescent="0.3"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</row>
    <row r="323" spans="29:38" x14ac:dyDescent="0.3"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</row>
    <row r="324" spans="29:38" x14ac:dyDescent="0.3"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</row>
    <row r="325" spans="29:38" x14ac:dyDescent="0.3"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</row>
    <row r="326" spans="29:38" x14ac:dyDescent="0.3"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</row>
    <row r="327" spans="29:38" x14ac:dyDescent="0.3"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</row>
    <row r="328" spans="29:38" x14ac:dyDescent="0.3"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</row>
    <row r="329" spans="29:38" x14ac:dyDescent="0.3"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</row>
    <row r="330" spans="29:38" x14ac:dyDescent="0.3"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29:38" x14ac:dyDescent="0.3"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</row>
    <row r="332" spans="29:38" x14ac:dyDescent="0.3"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</row>
    <row r="333" spans="29:38" x14ac:dyDescent="0.3"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</row>
    <row r="334" spans="29:38" x14ac:dyDescent="0.3"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</row>
    <row r="335" spans="29:38" x14ac:dyDescent="0.3"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</row>
    <row r="336" spans="29:38" x14ac:dyDescent="0.3"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</row>
    <row r="337" spans="29:38" x14ac:dyDescent="0.3"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</row>
    <row r="338" spans="29:38" x14ac:dyDescent="0.3"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</row>
    <row r="339" spans="29:38" x14ac:dyDescent="0.3"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</row>
    <row r="340" spans="29:38" x14ac:dyDescent="0.3"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</row>
    <row r="341" spans="29:38" x14ac:dyDescent="0.3"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</row>
    <row r="342" spans="29:38" x14ac:dyDescent="0.3"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</row>
    <row r="343" spans="29:38" x14ac:dyDescent="0.3"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</row>
    <row r="344" spans="29:38" x14ac:dyDescent="0.3"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</row>
    <row r="345" spans="29:38" x14ac:dyDescent="0.3"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</row>
    <row r="346" spans="29:38" x14ac:dyDescent="0.3"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</row>
    <row r="347" spans="29:38" x14ac:dyDescent="0.3"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</row>
    <row r="348" spans="29:38" x14ac:dyDescent="0.3"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</row>
    <row r="349" spans="29:38" x14ac:dyDescent="0.3"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</row>
    <row r="350" spans="29:38" x14ac:dyDescent="0.3"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</row>
    <row r="351" spans="29:38" x14ac:dyDescent="0.3"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</row>
    <row r="352" spans="29:38" x14ac:dyDescent="0.3"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</row>
    <row r="353" spans="29:38" x14ac:dyDescent="0.3"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</row>
    <row r="354" spans="29:38" x14ac:dyDescent="0.3"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</row>
    <row r="355" spans="29:38" x14ac:dyDescent="0.3"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</row>
    <row r="356" spans="29:38" x14ac:dyDescent="0.3"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</row>
    <row r="357" spans="29:38" x14ac:dyDescent="0.3"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</row>
    <row r="358" spans="29:38" x14ac:dyDescent="0.3"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29:38" x14ac:dyDescent="0.3"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</row>
    <row r="360" spans="29:38" x14ac:dyDescent="0.3"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</row>
    <row r="361" spans="29:38" x14ac:dyDescent="0.3"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</row>
    <row r="362" spans="29:38" x14ac:dyDescent="0.3"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</row>
    <row r="363" spans="29:38" x14ac:dyDescent="0.3"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</row>
    <row r="364" spans="29:38" x14ac:dyDescent="0.3"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</row>
    <row r="365" spans="29:38" x14ac:dyDescent="0.3"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</row>
    <row r="366" spans="29:38" x14ac:dyDescent="0.3"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</row>
    <row r="367" spans="29:38" x14ac:dyDescent="0.3"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</row>
    <row r="368" spans="29:38" x14ac:dyDescent="0.3"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</row>
    <row r="369" spans="29:38" x14ac:dyDescent="0.3"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</row>
    <row r="370" spans="29:38" x14ac:dyDescent="0.3"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</row>
    <row r="371" spans="29:38" x14ac:dyDescent="0.3"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</row>
    <row r="372" spans="29:38" x14ac:dyDescent="0.3"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</row>
    <row r="373" spans="29:38" x14ac:dyDescent="0.3"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</row>
    <row r="374" spans="29:38" x14ac:dyDescent="0.3"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</row>
    <row r="375" spans="29:38" x14ac:dyDescent="0.3"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</row>
    <row r="376" spans="29:38" x14ac:dyDescent="0.3"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</row>
    <row r="377" spans="29:38" x14ac:dyDescent="0.3"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</row>
    <row r="378" spans="29:38" x14ac:dyDescent="0.3"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</row>
    <row r="379" spans="29:38" x14ac:dyDescent="0.3"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</row>
    <row r="380" spans="29:38" x14ac:dyDescent="0.3"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</row>
    <row r="381" spans="29:38" x14ac:dyDescent="0.3"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</row>
    <row r="382" spans="29:38" x14ac:dyDescent="0.3"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</row>
    <row r="383" spans="29:38" x14ac:dyDescent="0.3"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</row>
    <row r="384" spans="29:38" x14ac:dyDescent="0.3"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</row>
    <row r="385" spans="29:38" x14ac:dyDescent="0.3"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</row>
    <row r="386" spans="29:38" x14ac:dyDescent="0.3"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</row>
    <row r="387" spans="29:38" x14ac:dyDescent="0.3"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</row>
    <row r="388" spans="29:38" x14ac:dyDescent="0.3"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</row>
    <row r="389" spans="29:38" x14ac:dyDescent="0.3"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</row>
    <row r="390" spans="29:38" x14ac:dyDescent="0.3"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</row>
    <row r="391" spans="29:38" x14ac:dyDescent="0.3"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</row>
    <row r="392" spans="29:38" x14ac:dyDescent="0.3"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</row>
    <row r="393" spans="29:38" x14ac:dyDescent="0.3"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</row>
    <row r="394" spans="29:38" x14ac:dyDescent="0.3"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</row>
    <row r="395" spans="29:38" x14ac:dyDescent="0.3"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</row>
    <row r="396" spans="29:38" x14ac:dyDescent="0.3"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</row>
    <row r="397" spans="29:38" x14ac:dyDescent="0.3"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</row>
    <row r="398" spans="29:38" x14ac:dyDescent="0.3"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</row>
    <row r="399" spans="29:38" x14ac:dyDescent="0.3"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</row>
    <row r="400" spans="29:38" x14ac:dyDescent="0.3"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</row>
    <row r="401" spans="29:38" x14ac:dyDescent="0.3"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</row>
    <row r="402" spans="29:38" x14ac:dyDescent="0.3"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</row>
    <row r="403" spans="29:38" x14ac:dyDescent="0.3"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</row>
    <row r="404" spans="29:38" x14ac:dyDescent="0.3"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</row>
    <row r="405" spans="29:38" x14ac:dyDescent="0.3"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</row>
    <row r="406" spans="29:38" x14ac:dyDescent="0.3"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</row>
    <row r="407" spans="29:38" x14ac:dyDescent="0.3"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</row>
    <row r="408" spans="29:38" x14ac:dyDescent="0.3"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</row>
    <row r="409" spans="29:38" x14ac:dyDescent="0.3"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</row>
    <row r="410" spans="29:38" x14ac:dyDescent="0.3"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</row>
    <row r="411" spans="29:38" x14ac:dyDescent="0.3"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</row>
    <row r="412" spans="29:38" x14ac:dyDescent="0.3"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</row>
    <row r="413" spans="29:38" x14ac:dyDescent="0.3"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</row>
    <row r="414" spans="29:38" x14ac:dyDescent="0.3"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</row>
    <row r="415" spans="29:38" x14ac:dyDescent="0.3"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</row>
    <row r="416" spans="29:38" x14ac:dyDescent="0.3"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</row>
    <row r="417" spans="29:38" x14ac:dyDescent="0.3"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</row>
    <row r="418" spans="29:38" x14ac:dyDescent="0.3"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</row>
    <row r="419" spans="29:38" x14ac:dyDescent="0.3"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</row>
    <row r="420" spans="29:38" x14ac:dyDescent="0.3"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</row>
    <row r="421" spans="29:38" x14ac:dyDescent="0.3"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</row>
    <row r="422" spans="29:38" x14ac:dyDescent="0.3"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</row>
    <row r="423" spans="29:38" x14ac:dyDescent="0.3"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</row>
    <row r="424" spans="29:38" x14ac:dyDescent="0.3"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</row>
    <row r="425" spans="29:38" x14ac:dyDescent="0.3"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</row>
    <row r="426" spans="29:38" x14ac:dyDescent="0.3"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</row>
    <row r="427" spans="29:38" x14ac:dyDescent="0.3"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</row>
    <row r="428" spans="29:38" x14ac:dyDescent="0.3"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</row>
    <row r="429" spans="29:38" x14ac:dyDescent="0.3"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</row>
    <row r="430" spans="29:38" x14ac:dyDescent="0.3"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</row>
    <row r="431" spans="29:38" x14ac:dyDescent="0.3"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</row>
    <row r="432" spans="29:38" x14ac:dyDescent="0.3"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</row>
    <row r="433" spans="29:38" x14ac:dyDescent="0.3"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</row>
    <row r="434" spans="29:38" x14ac:dyDescent="0.3"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</row>
    <row r="435" spans="29:38" x14ac:dyDescent="0.3"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</row>
    <row r="436" spans="29:38" x14ac:dyDescent="0.3"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</row>
    <row r="437" spans="29:38" x14ac:dyDescent="0.3"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</row>
    <row r="438" spans="29:38" x14ac:dyDescent="0.3"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</row>
    <row r="439" spans="29:38" x14ac:dyDescent="0.3"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</row>
    <row r="440" spans="29:38" x14ac:dyDescent="0.3"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</row>
    <row r="441" spans="29:38" x14ac:dyDescent="0.3"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</row>
    <row r="442" spans="29:38" x14ac:dyDescent="0.3"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</row>
    <row r="443" spans="29:38" x14ac:dyDescent="0.3"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</row>
    <row r="444" spans="29:38" x14ac:dyDescent="0.3"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</row>
    <row r="445" spans="29:38" x14ac:dyDescent="0.3"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</row>
    <row r="446" spans="29:38" x14ac:dyDescent="0.3"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</row>
    <row r="447" spans="29:38" x14ac:dyDescent="0.3"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</row>
    <row r="448" spans="29:38" x14ac:dyDescent="0.3"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</row>
    <row r="449" spans="29:38" x14ac:dyDescent="0.3"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</row>
    <row r="450" spans="29:38" x14ac:dyDescent="0.3"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</row>
    <row r="451" spans="29:38" x14ac:dyDescent="0.3"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</row>
    <row r="452" spans="29:38" x14ac:dyDescent="0.3"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</row>
    <row r="453" spans="29:38" x14ac:dyDescent="0.3"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</row>
    <row r="454" spans="29:38" x14ac:dyDescent="0.3"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</row>
    <row r="455" spans="29:38" x14ac:dyDescent="0.3"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</row>
    <row r="456" spans="29:38" x14ac:dyDescent="0.3"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</row>
    <row r="457" spans="29:38" x14ac:dyDescent="0.3"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</row>
    <row r="458" spans="29:38" x14ac:dyDescent="0.3"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</row>
    <row r="459" spans="29:38" x14ac:dyDescent="0.3"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</row>
    <row r="460" spans="29:38" x14ac:dyDescent="0.3"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</row>
    <row r="461" spans="29:38" x14ac:dyDescent="0.3"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</row>
    <row r="462" spans="29:38" x14ac:dyDescent="0.3"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</row>
    <row r="463" spans="29:38" x14ac:dyDescent="0.3"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</row>
    <row r="464" spans="29:38" x14ac:dyDescent="0.3"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</row>
    <row r="465" spans="29:38" x14ac:dyDescent="0.3"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</row>
    <row r="466" spans="29:38" x14ac:dyDescent="0.3"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</row>
    <row r="467" spans="29:38" x14ac:dyDescent="0.3"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</row>
    <row r="468" spans="29:38" x14ac:dyDescent="0.3"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</row>
    <row r="469" spans="29:38" x14ac:dyDescent="0.3"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</row>
    <row r="470" spans="29:38" x14ac:dyDescent="0.3"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</row>
    <row r="471" spans="29:38" x14ac:dyDescent="0.3"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</row>
    <row r="472" spans="29:38" x14ac:dyDescent="0.3"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</row>
    <row r="473" spans="29:38" x14ac:dyDescent="0.3"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</row>
    <row r="474" spans="29:38" x14ac:dyDescent="0.3"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</row>
    <row r="475" spans="29:38" x14ac:dyDescent="0.3"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</row>
    <row r="476" spans="29:38" x14ac:dyDescent="0.3"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</row>
    <row r="477" spans="29:38" x14ac:dyDescent="0.3"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</row>
    <row r="478" spans="29:38" x14ac:dyDescent="0.3"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</row>
    <row r="479" spans="29:38" x14ac:dyDescent="0.3"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</row>
    <row r="480" spans="29:38" x14ac:dyDescent="0.3"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</row>
    <row r="481" spans="29:38" x14ac:dyDescent="0.3"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</row>
    <row r="482" spans="29:38" x14ac:dyDescent="0.3"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</row>
    <row r="483" spans="29:38" x14ac:dyDescent="0.3"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</row>
    <row r="484" spans="29:38" x14ac:dyDescent="0.3"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</row>
    <row r="485" spans="29:38" x14ac:dyDescent="0.3"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</row>
    <row r="486" spans="29:38" x14ac:dyDescent="0.3"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</row>
    <row r="487" spans="29:38" x14ac:dyDescent="0.3"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</row>
    <row r="488" spans="29:38" x14ac:dyDescent="0.3"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</row>
    <row r="489" spans="29:38" x14ac:dyDescent="0.3"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</row>
    <row r="490" spans="29:38" x14ac:dyDescent="0.3"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</row>
    <row r="491" spans="29:38" x14ac:dyDescent="0.3"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</row>
    <row r="492" spans="29:38" x14ac:dyDescent="0.3"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</row>
    <row r="493" spans="29:38" x14ac:dyDescent="0.3"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</row>
    <row r="494" spans="29:38" x14ac:dyDescent="0.3"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</row>
    <row r="495" spans="29:38" x14ac:dyDescent="0.3"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</row>
    <row r="496" spans="29:38" x14ac:dyDescent="0.3"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</row>
    <row r="497" spans="29:38" x14ac:dyDescent="0.3"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</row>
    <row r="498" spans="29:38" x14ac:dyDescent="0.3"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</row>
    <row r="499" spans="29:38" x14ac:dyDescent="0.3"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</row>
    <row r="500" spans="29:38" x14ac:dyDescent="0.3"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</row>
    <row r="501" spans="29:38" x14ac:dyDescent="0.3"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</row>
    <row r="502" spans="29:38" x14ac:dyDescent="0.3"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</row>
    <row r="503" spans="29:38" x14ac:dyDescent="0.3"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</row>
    <row r="504" spans="29:38" x14ac:dyDescent="0.3"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</row>
    <row r="505" spans="29:38" x14ac:dyDescent="0.3"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</row>
    <row r="506" spans="29:38" x14ac:dyDescent="0.3"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</row>
    <row r="507" spans="29:38" x14ac:dyDescent="0.3"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</row>
    <row r="508" spans="29:38" x14ac:dyDescent="0.3"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</row>
    <row r="509" spans="29:38" x14ac:dyDescent="0.3"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</row>
    <row r="510" spans="29:38" x14ac:dyDescent="0.3"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</row>
    <row r="511" spans="29:38" x14ac:dyDescent="0.3"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</row>
    <row r="512" spans="29:38" x14ac:dyDescent="0.3"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</row>
    <row r="513" spans="29:38" x14ac:dyDescent="0.3"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</row>
    <row r="514" spans="29:38" x14ac:dyDescent="0.3"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</row>
    <row r="515" spans="29:38" x14ac:dyDescent="0.3"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</row>
    <row r="516" spans="29:38" x14ac:dyDescent="0.3"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</row>
    <row r="517" spans="29:38" x14ac:dyDescent="0.3"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</row>
    <row r="518" spans="29:38" x14ac:dyDescent="0.3"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</row>
    <row r="519" spans="29:38" x14ac:dyDescent="0.3"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</row>
    <row r="520" spans="29:38" x14ac:dyDescent="0.3"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</row>
    <row r="521" spans="29:38" x14ac:dyDescent="0.3"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</row>
    <row r="522" spans="29:38" x14ac:dyDescent="0.3"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</row>
    <row r="523" spans="29:38" x14ac:dyDescent="0.3"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</row>
    <row r="524" spans="29:38" x14ac:dyDescent="0.3"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</row>
    <row r="525" spans="29:38" x14ac:dyDescent="0.3"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</row>
    <row r="526" spans="29:38" x14ac:dyDescent="0.3"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</row>
    <row r="527" spans="29:38" x14ac:dyDescent="0.3"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</row>
    <row r="528" spans="29:38" x14ac:dyDescent="0.3"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</row>
    <row r="529" spans="29:38" x14ac:dyDescent="0.3"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</row>
    <row r="530" spans="29:38" x14ac:dyDescent="0.3"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</row>
    <row r="531" spans="29:38" x14ac:dyDescent="0.3"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</row>
    <row r="532" spans="29:38" x14ac:dyDescent="0.3"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</row>
    <row r="533" spans="29:38" x14ac:dyDescent="0.3"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</row>
    <row r="534" spans="29:38" x14ac:dyDescent="0.3"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</row>
    <row r="535" spans="29:38" x14ac:dyDescent="0.3"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</row>
    <row r="536" spans="29:38" x14ac:dyDescent="0.3"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</row>
    <row r="537" spans="29:38" x14ac:dyDescent="0.3"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</row>
    <row r="538" spans="29:38" x14ac:dyDescent="0.3"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</row>
    <row r="539" spans="29:38" x14ac:dyDescent="0.3"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</row>
    <row r="540" spans="29:38" x14ac:dyDescent="0.3"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</row>
    <row r="541" spans="29:38" x14ac:dyDescent="0.3"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</row>
    <row r="542" spans="29:38" x14ac:dyDescent="0.3"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</row>
    <row r="543" spans="29:38" x14ac:dyDescent="0.3"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</row>
    <row r="544" spans="29:38" x14ac:dyDescent="0.3"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</row>
    <row r="545" spans="29:38" x14ac:dyDescent="0.3"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</row>
    <row r="546" spans="29:38" x14ac:dyDescent="0.3"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</row>
    <row r="547" spans="29:38" x14ac:dyDescent="0.3"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</row>
    <row r="548" spans="29:38" x14ac:dyDescent="0.3"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</row>
    <row r="549" spans="29:38" x14ac:dyDescent="0.3"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</row>
    <row r="550" spans="29:38" x14ac:dyDescent="0.3"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</row>
    <row r="551" spans="29:38" x14ac:dyDescent="0.3"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</row>
    <row r="552" spans="29:38" x14ac:dyDescent="0.3"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</row>
    <row r="553" spans="29:38" x14ac:dyDescent="0.3"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</row>
    <row r="554" spans="29:38" x14ac:dyDescent="0.3"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</row>
    <row r="555" spans="29:38" x14ac:dyDescent="0.3"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</row>
    <row r="556" spans="29:38" x14ac:dyDescent="0.3"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</row>
    <row r="557" spans="29:38" x14ac:dyDescent="0.3"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</row>
    <row r="558" spans="29:38" x14ac:dyDescent="0.3"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</row>
    <row r="559" spans="29:38" x14ac:dyDescent="0.3"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</row>
    <row r="560" spans="29:38" x14ac:dyDescent="0.3"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</row>
    <row r="561" spans="29:38" x14ac:dyDescent="0.3"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</row>
    <row r="562" spans="29:38" x14ac:dyDescent="0.3"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</row>
    <row r="563" spans="29:38" x14ac:dyDescent="0.3"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</row>
    <row r="564" spans="29:38" x14ac:dyDescent="0.3"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</row>
    <row r="565" spans="29:38" x14ac:dyDescent="0.3"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</row>
    <row r="566" spans="29:38" x14ac:dyDescent="0.3"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</row>
    <row r="567" spans="29:38" x14ac:dyDescent="0.3"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</row>
    <row r="568" spans="29:38" x14ac:dyDescent="0.3"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</row>
    <row r="569" spans="29:38" x14ac:dyDescent="0.3"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</row>
    <row r="570" spans="29:38" x14ac:dyDescent="0.3"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</row>
    <row r="571" spans="29:38" x14ac:dyDescent="0.3"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</row>
    <row r="572" spans="29:38" x14ac:dyDescent="0.3"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</row>
    <row r="573" spans="29:38" x14ac:dyDescent="0.3"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</row>
    <row r="574" spans="29:38" x14ac:dyDescent="0.3"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</row>
    <row r="575" spans="29:38" x14ac:dyDescent="0.3"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</row>
    <row r="576" spans="29:38" x14ac:dyDescent="0.3"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</row>
    <row r="577" spans="29:38" x14ac:dyDescent="0.3"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</row>
    <row r="578" spans="29:38" x14ac:dyDescent="0.3"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</row>
    <row r="579" spans="29:38" x14ac:dyDescent="0.3"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</row>
    <row r="580" spans="29:38" x14ac:dyDescent="0.3"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</row>
    <row r="581" spans="29:38" x14ac:dyDescent="0.3"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</row>
    <row r="582" spans="29:38" x14ac:dyDescent="0.3"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</row>
    <row r="583" spans="29:38" x14ac:dyDescent="0.3"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</row>
    <row r="584" spans="29:38" x14ac:dyDescent="0.3"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</row>
    <row r="585" spans="29:38" x14ac:dyDescent="0.3"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</row>
    <row r="586" spans="29:38" x14ac:dyDescent="0.3"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</row>
    <row r="587" spans="29:38" x14ac:dyDescent="0.3"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</row>
    <row r="588" spans="29:38" x14ac:dyDescent="0.3"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</row>
    <row r="589" spans="29:38" x14ac:dyDescent="0.3"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</row>
    <row r="590" spans="29:38" x14ac:dyDescent="0.3"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</row>
    <row r="591" spans="29:38" x14ac:dyDescent="0.3"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</row>
    <row r="592" spans="29:38" x14ac:dyDescent="0.3"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</row>
    <row r="593" spans="29:38" x14ac:dyDescent="0.3"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</row>
    <row r="594" spans="29:38" x14ac:dyDescent="0.3"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</row>
    <row r="595" spans="29:38" x14ac:dyDescent="0.3"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</row>
    <row r="596" spans="29:38" x14ac:dyDescent="0.3"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</row>
    <row r="597" spans="29:38" x14ac:dyDescent="0.3"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</row>
    <row r="598" spans="29:38" x14ac:dyDescent="0.3"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</row>
    <row r="599" spans="29:38" x14ac:dyDescent="0.3"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</row>
    <row r="600" spans="29:38" x14ac:dyDescent="0.3"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</row>
    <row r="601" spans="29:38" x14ac:dyDescent="0.3"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</row>
    <row r="602" spans="29:38" x14ac:dyDescent="0.3"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</row>
    <row r="603" spans="29:38" x14ac:dyDescent="0.3"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</row>
    <row r="604" spans="29:38" x14ac:dyDescent="0.3"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</row>
    <row r="605" spans="29:38" x14ac:dyDescent="0.3"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</row>
    <row r="606" spans="29:38" x14ac:dyDescent="0.3"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</row>
    <row r="607" spans="29:38" x14ac:dyDescent="0.3"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</row>
    <row r="608" spans="29:38" x14ac:dyDescent="0.3"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</row>
    <row r="609" spans="29:38" x14ac:dyDescent="0.3"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</row>
    <row r="610" spans="29:38" x14ac:dyDescent="0.3"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</row>
    <row r="611" spans="29:38" x14ac:dyDescent="0.3"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</row>
    <row r="612" spans="29:38" x14ac:dyDescent="0.3"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</row>
    <row r="613" spans="29:38" x14ac:dyDescent="0.3"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</row>
    <row r="614" spans="29:38" x14ac:dyDescent="0.3"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</row>
    <row r="615" spans="29:38" x14ac:dyDescent="0.3"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</row>
    <row r="616" spans="29:38" x14ac:dyDescent="0.3"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</row>
    <row r="617" spans="29:38" x14ac:dyDescent="0.3"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</row>
    <row r="618" spans="29:38" x14ac:dyDescent="0.3"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</row>
    <row r="619" spans="29:38" x14ac:dyDescent="0.3"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</row>
    <row r="620" spans="29:38" x14ac:dyDescent="0.3"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</row>
    <row r="621" spans="29:38" x14ac:dyDescent="0.3"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</row>
    <row r="622" spans="29:38" x14ac:dyDescent="0.3"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</row>
    <row r="623" spans="29:38" x14ac:dyDescent="0.3"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</row>
    <row r="624" spans="29:38" x14ac:dyDescent="0.3"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</row>
    <row r="625" spans="29:38" x14ac:dyDescent="0.3"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</row>
    <row r="626" spans="29:38" x14ac:dyDescent="0.3"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</row>
    <row r="627" spans="29:38" x14ac:dyDescent="0.3"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</row>
    <row r="628" spans="29:38" x14ac:dyDescent="0.3"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</row>
    <row r="629" spans="29:38" x14ac:dyDescent="0.3"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</row>
    <row r="630" spans="29:38" x14ac:dyDescent="0.3"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</row>
    <row r="631" spans="29:38" x14ac:dyDescent="0.3"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</row>
    <row r="632" spans="29:38" x14ac:dyDescent="0.3"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</row>
    <row r="633" spans="29:38" x14ac:dyDescent="0.3"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</row>
    <row r="634" spans="29:38" x14ac:dyDescent="0.3"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</row>
    <row r="635" spans="29:38" x14ac:dyDescent="0.3"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</row>
    <row r="636" spans="29:38" x14ac:dyDescent="0.3"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</row>
    <row r="637" spans="29:38" x14ac:dyDescent="0.3"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</row>
    <row r="638" spans="29:38" x14ac:dyDescent="0.3"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</row>
    <row r="639" spans="29:38" x14ac:dyDescent="0.3"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</row>
    <row r="640" spans="29:38" x14ac:dyDescent="0.3"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</row>
    <row r="641" spans="29:38" x14ac:dyDescent="0.3"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</row>
    <row r="642" spans="29:38" x14ac:dyDescent="0.3"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</row>
    <row r="643" spans="29:38" x14ac:dyDescent="0.3"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</row>
    <row r="644" spans="29:38" x14ac:dyDescent="0.3"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</row>
    <row r="645" spans="29:38" x14ac:dyDescent="0.3"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</row>
    <row r="646" spans="29:38" x14ac:dyDescent="0.3"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</row>
    <row r="647" spans="29:38" x14ac:dyDescent="0.3"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</row>
    <row r="648" spans="29:38" x14ac:dyDescent="0.3"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</row>
    <row r="649" spans="29:38" x14ac:dyDescent="0.3"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</row>
    <row r="650" spans="29:38" x14ac:dyDescent="0.3"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</row>
    <row r="651" spans="29:38" x14ac:dyDescent="0.3"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</row>
    <row r="652" spans="29:38" x14ac:dyDescent="0.3"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</row>
    <row r="653" spans="29:38" x14ac:dyDescent="0.3"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</row>
    <row r="654" spans="29:38" x14ac:dyDescent="0.3"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</row>
    <row r="655" spans="29:38" x14ac:dyDescent="0.3"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</row>
    <row r="656" spans="29:38" x14ac:dyDescent="0.3"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</row>
    <row r="657" spans="29:38" x14ac:dyDescent="0.3"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</row>
    <row r="658" spans="29:38" x14ac:dyDescent="0.3"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</row>
    <row r="659" spans="29:38" x14ac:dyDescent="0.3"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</row>
    <row r="660" spans="29:38" x14ac:dyDescent="0.3"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</row>
    <row r="661" spans="29:38" x14ac:dyDescent="0.3"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</row>
    <row r="662" spans="29:38" x14ac:dyDescent="0.3"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</row>
    <row r="663" spans="29:38" x14ac:dyDescent="0.3"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</row>
    <row r="664" spans="29:38" x14ac:dyDescent="0.3"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</row>
    <row r="665" spans="29:38" x14ac:dyDescent="0.3"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</row>
    <row r="666" spans="29:38" x14ac:dyDescent="0.3"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</row>
    <row r="667" spans="29:38" x14ac:dyDescent="0.3"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</row>
    <row r="668" spans="29:38" x14ac:dyDescent="0.3"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</row>
    <row r="669" spans="29:38" x14ac:dyDescent="0.3"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</row>
    <row r="670" spans="29:38" x14ac:dyDescent="0.3"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</row>
    <row r="671" spans="29:38" x14ac:dyDescent="0.3"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</row>
    <row r="672" spans="29:38" x14ac:dyDescent="0.3"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</row>
    <row r="673" spans="29:38" x14ac:dyDescent="0.3"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</row>
    <row r="674" spans="29:38" x14ac:dyDescent="0.3"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</row>
    <row r="675" spans="29:38" x14ac:dyDescent="0.3"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</row>
    <row r="676" spans="29:38" x14ac:dyDescent="0.3"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</row>
    <row r="677" spans="29:38" x14ac:dyDescent="0.3"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</row>
    <row r="678" spans="29:38" x14ac:dyDescent="0.3"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</row>
    <row r="679" spans="29:38" x14ac:dyDescent="0.3"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</row>
    <row r="680" spans="29:38" x14ac:dyDescent="0.3"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</row>
    <row r="681" spans="29:38" x14ac:dyDescent="0.3"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</row>
    <row r="682" spans="29:38" x14ac:dyDescent="0.3"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</row>
    <row r="683" spans="29:38" x14ac:dyDescent="0.3"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</row>
    <row r="684" spans="29:38" x14ac:dyDescent="0.3"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</row>
    <row r="685" spans="29:38" x14ac:dyDescent="0.3"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</row>
    <row r="686" spans="29:38" x14ac:dyDescent="0.3"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</row>
    <row r="687" spans="29:38" x14ac:dyDescent="0.3"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</row>
    <row r="688" spans="29:38" x14ac:dyDescent="0.3"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</row>
    <row r="689" spans="29:38" x14ac:dyDescent="0.3"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</row>
    <row r="690" spans="29:38" x14ac:dyDescent="0.3"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</row>
    <row r="691" spans="29:38" x14ac:dyDescent="0.3"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</row>
    <row r="692" spans="29:38" x14ac:dyDescent="0.3"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</row>
    <row r="693" spans="29:38" x14ac:dyDescent="0.3"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</row>
    <row r="694" spans="29:38" x14ac:dyDescent="0.3"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</row>
    <row r="695" spans="29:38" x14ac:dyDescent="0.3"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</row>
    <row r="696" spans="29:38" x14ac:dyDescent="0.3"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</row>
    <row r="697" spans="29:38" x14ac:dyDescent="0.3"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</row>
    <row r="698" spans="29:38" x14ac:dyDescent="0.3"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</row>
    <row r="699" spans="29:38" x14ac:dyDescent="0.3"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</row>
    <row r="700" spans="29:38" x14ac:dyDescent="0.3"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</row>
    <row r="701" spans="29:38" x14ac:dyDescent="0.3"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</row>
    <row r="702" spans="29:38" x14ac:dyDescent="0.3"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</row>
    <row r="703" spans="29:38" x14ac:dyDescent="0.3"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</row>
    <row r="704" spans="29:38" x14ac:dyDescent="0.3"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</row>
    <row r="705" spans="29:38" x14ac:dyDescent="0.3"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</row>
    <row r="706" spans="29:38" x14ac:dyDescent="0.3"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</row>
    <row r="707" spans="29:38" x14ac:dyDescent="0.3"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</row>
    <row r="708" spans="29:38" x14ac:dyDescent="0.3"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</row>
    <row r="709" spans="29:38" x14ac:dyDescent="0.3"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</row>
    <row r="710" spans="29:38" x14ac:dyDescent="0.3"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</row>
    <row r="711" spans="29:38" x14ac:dyDescent="0.3"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</row>
    <row r="712" spans="29:38" x14ac:dyDescent="0.3"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</row>
    <row r="713" spans="29:38" x14ac:dyDescent="0.3"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</row>
    <row r="714" spans="29:38" x14ac:dyDescent="0.3"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</row>
    <row r="715" spans="29:38" x14ac:dyDescent="0.3"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</row>
    <row r="716" spans="29:38" x14ac:dyDescent="0.3"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</row>
    <row r="717" spans="29:38" x14ac:dyDescent="0.3"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</row>
    <row r="718" spans="29:38" x14ac:dyDescent="0.3"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</row>
    <row r="719" spans="29:38" x14ac:dyDescent="0.3"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</row>
    <row r="720" spans="29:38" x14ac:dyDescent="0.3"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</row>
    <row r="721" spans="29:38" x14ac:dyDescent="0.3"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</row>
    <row r="722" spans="29:38" x14ac:dyDescent="0.3"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</row>
    <row r="723" spans="29:38" x14ac:dyDescent="0.3"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</row>
    <row r="724" spans="29:38" x14ac:dyDescent="0.3"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</row>
    <row r="725" spans="29:38" x14ac:dyDescent="0.3"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</row>
    <row r="726" spans="29:38" x14ac:dyDescent="0.3"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</row>
    <row r="727" spans="29:38" x14ac:dyDescent="0.3"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</row>
    <row r="728" spans="29:38" x14ac:dyDescent="0.3"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</row>
    <row r="729" spans="29:38" x14ac:dyDescent="0.3"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</row>
    <row r="730" spans="29:38" x14ac:dyDescent="0.3"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</row>
    <row r="731" spans="29:38" x14ac:dyDescent="0.3"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</row>
    <row r="732" spans="29:38" x14ac:dyDescent="0.3"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</row>
    <row r="733" spans="29:38" x14ac:dyDescent="0.3"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</row>
    <row r="734" spans="29:38" x14ac:dyDescent="0.3"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</row>
    <row r="735" spans="29:38" x14ac:dyDescent="0.3"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</row>
    <row r="736" spans="29:38" x14ac:dyDescent="0.3"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</row>
    <row r="737" spans="29:38" x14ac:dyDescent="0.3"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</row>
    <row r="738" spans="29:38" x14ac:dyDescent="0.3"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</row>
    <row r="739" spans="29:38" x14ac:dyDescent="0.3"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</row>
    <row r="740" spans="29:38" x14ac:dyDescent="0.3"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</row>
    <row r="741" spans="29:38" x14ac:dyDescent="0.3"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</row>
    <row r="742" spans="29:38" x14ac:dyDescent="0.3"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</row>
    <row r="743" spans="29:38" x14ac:dyDescent="0.3"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</row>
    <row r="744" spans="29:38" x14ac:dyDescent="0.3"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</row>
    <row r="745" spans="29:38" x14ac:dyDescent="0.3"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</row>
    <row r="746" spans="29:38" x14ac:dyDescent="0.3"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</row>
    <row r="747" spans="29:38" x14ac:dyDescent="0.3"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</row>
    <row r="748" spans="29:38" x14ac:dyDescent="0.3"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</row>
    <row r="749" spans="29:38" x14ac:dyDescent="0.3"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</row>
    <row r="750" spans="29:38" x14ac:dyDescent="0.3"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</row>
    <row r="751" spans="29:38" x14ac:dyDescent="0.3"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</row>
    <row r="752" spans="29:38" x14ac:dyDescent="0.3"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</row>
    <row r="753" spans="29:38" x14ac:dyDescent="0.3"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</row>
    <row r="754" spans="29:38" x14ac:dyDescent="0.3"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</row>
    <row r="755" spans="29:38" x14ac:dyDescent="0.3"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</row>
    <row r="756" spans="29:38" x14ac:dyDescent="0.3"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</row>
    <row r="757" spans="29:38" x14ac:dyDescent="0.3"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</row>
    <row r="758" spans="29:38" x14ac:dyDescent="0.3"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</row>
    <row r="759" spans="29:38" x14ac:dyDescent="0.3"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</row>
    <row r="760" spans="29:38" x14ac:dyDescent="0.3"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</row>
    <row r="761" spans="29:38" x14ac:dyDescent="0.3"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</row>
    <row r="762" spans="29:38" x14ac:dyDescent="0.3"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</row>
    <row r="763" spans="29:38" x14ac:dyDescent="0.3"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</row>
    <row r="764" spans="29:38" x14ac:dyDescent="0.3"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</row>
    <row r="765" spans="29:38" x14ac:dyDescent="0.3"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</row>
    <row r="766" spans="29:38" x14ac:dyDescent="0.3"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</row>
    <row r="767" spans="29:38" x14ac:dyDescent="0.3"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</row>
    <row r="768" spans="29:38" x14ac:dyDescent="0.3"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</row>
    <row r="769" spans="29:38" x14ac:dyDescent="0.3"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</row>
    <row r="770" spans="29:38" x14ac:dyDescent="0.3"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</row>
    <row r="771" spans="29:38" x14ac:dyDescent="0.3"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</row>
    <row r="772" spans="29:38" x14ac:dyDescent="0.3"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</row>
    <row r="773" spans="29:38" x14ac:dyDescent="0.3"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</row>
    <row r="774" spans="29:38" x14ac:dyDescent="0.3"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</row>
    <row r="775" spans="29:38" x14ac:dyDescent="0.3"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</row>
    <row r="776" spans="29:38" x14ac:dyDescent="0.3"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</row>
    <row r="777" spans="29:38" x14ac:dyDescent="0.3"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</row>
    <row r="778" spans="29:38" x14ac:dyDescent="0.3"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</row>
    <row r="779" spans="29:38" x14ac:dyDescent="0.3"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</row>
    <row r="780" spans="29:38" x14ac:dyDescent="0.3"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</row>
    <row r="781" spans="29:38" x14ac:dyDescent="0.3"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</row>
    <row r="782" spans="29:38" x14ac:dyDescent="0.3"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</row>
    <row r="783" spans="29:38" x14ac:dyDescent="0.3"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</row>
    <row r="784" spans="29:38" x14ac:dyDescent="0.3"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</row>
    <row r="785" spans="29:38" x14ac:dyDescent="0.3"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</row>
    <row r="786" spans="29:38" x14ac:dyDescent="0.3"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</row>
    <row r="787" spans="29:38" x14ac:dyDescent="0.3"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</row>
    <row r="788" spans="29:38" x14ac:dyDescent="0.3"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</row>
    <row r="789" spans="29:38" x14ac:dyDescent="0.3"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</row>
    <row r="790" spans="29:38" x14ac:dyDescent="0.3"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</row>
    <row r="791" spans="29:38" x14ac:dyDescent="0.3"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</row>
    <row r="792" spans="29:38" x14ac:dyDescent="0.3"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</row>
    <row r="793" spans="29:38" x14ac:dyDescent="0.3"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</row>
    <row r="794" spans="29:38" x14ac:dyDescent="0.3"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</row>
    <row r="795" spans="29:38" x14ac:dyDescent="0.3"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</row>
    <row r="796" spans="29:38" x14ac:dyDescent="0.3"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</row>
    <row r="797" spans="29:38" x14ac:dyDescent="0.3"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</row>
    <row r="798" spans="29:38" x14ac:dyDescent="0.3"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</row>
    <row r="799" spans="29:38" x14ac:dyDescent="0.3"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</row>
    <row r="800" spans="29:38" x14ac:dyDescent="0.3"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</row>
    <row r="801" spans="29:38" x14ac:dyDescent="0.3"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</row>
    <row r="802" spans="29:38" x14ac:dyDescent="0.3"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</row>
    <row r="803" spans="29:38" x14ac:dyDescent="0.3"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</row>
    <row r="804" spans="29:38" x14ac:dyDescent="0.3"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</row>
    <row r="805" spans="29:38" x14ac:dyDescent="0.3"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</row>
    <row r="806" spans="29:38" x14ac:dyDescent="0.3"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</row>
    <row r="807" spans="29:38" x14ac:dyDescent="0.3"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</row>
    <row r="808" spans="29:38" x14ac:dyDescent="0.3"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</row>
    <row r="809" spans="29:38" x14ac:dyDescent="0.3"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</row>
    <row r="810" spans="29:38" x14ac:dyDescent="0.3"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</row>
    <row r="811" spans="29:38" x14ac:dyDescent="0.3"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</row>
    <row r="812" spans="29:38" x14ac:dyDescent="0.3"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</row>
    <row r="813" spans="29:38" x14ac:dyDescent="0.3"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</row>
    <row r="814" spans="29:38" x14ac:dyDescent="0.3"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</row>
    <row r="815" spans="29:38" x14ac:dyDescent="0.3"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</row>
    <row r="816" spans="29:38" x14ac:dyDescent="0.3"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</row>
    <row r="817" spans="29:38" x14ac:dyDescent="0.3"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</row>
    <row r="818" spans="29:38" x14ac:dyDescent="0.3"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</row>
    <row r="819" spans="29:38" x14ac:dyDescent="0.3"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</row>
    <row r="820" spans="29:38" x14ac:dyDescent="0.3"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</row>
    <row r="821" spans="29:38" x14ac:dyDescent="0.3"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</row>
    <row r="822" spans="29:38" x14ac:dyDescent="0.3"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</row>
    <row r="823" spans="29:38" x14ac:dyDescent="0.3"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</row>
    <row r="824" spans="29:38" x14ac:dyDescent="0.3"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</row>
    <row r="825" spans="29:38" x14ac:dyDescent="0.3"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</row>
    <row r="826" spans="29:38" x14ac:dyDescent="0.3"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</row>
    <row r="827" spans="29:38" x14ac:dyDescent="0.3"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</row>
    <row r="828" spans="29:38" x14ac:dyDescent="0.3"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</row>
    <row r="829" spans="29:38" x14ac:dyDescent="0.3"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</row>
    <row r="830" spans="29:38" x14ac:dyDescent="0.3"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</row>
    <row r="831" spans="29:38" x14ac:dyDescent="0.3"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</row>
    <row r="832" spans="29:38" x14ac:dyDescent="0.3"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</row>
    <row r="833" spans="29:38" x14ac:dyDescent="0.3"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</row>
    <row r="834" spans="29:38" x14ac:dyDescent="0.3"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</row>
    <row r="835" spans="29:38" x14ac:dyDescent="0.3"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</row>
    <row r="836" spans="29:38" x14ac:dyDescent="0.3"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</row>
    <row r="837" spans="29:38" x14ac:dyDescent="0.3"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</row>
    <row r="838" spans="29:38" x14ac:dyDescent="0.3"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</row>
    <row r="839" spans="29:38" x14ac:dyDescent="0.3"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</row>
    <row r="840" spans="29:38" x14ac:dyDescent="0.3"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</row>
    <row r="841" spans="29:38" x14ac:dyDescent="0.3"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</row>
    <row r="842" spans="29:38" x14ac:dyDescent="0.3"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</row>
    <row r="843" spans="29:38" x14ac:dyDescent="0.3"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</row>
    <row r="844" spans="29:38" x14ac:dyDescent="0.3"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</row>
    <row r="845" spans="29:38" x14ac:dyDescent="0.3"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</row>
    <row r="846" spans="29:38" x14ac:dyDescent="0.3"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</row>
    <row r="847" spans="29:38" x14ac:dyDescent="0.3"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</row>
    <row r="848" spans="29:38" x14ac:dyDescent="0.3"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</row>
    <row r="849" spans="29:38" x14ac:dyDescent="0.3"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</row>
    <row r="850" spans="29:38" x14ac:dyDescent="0.3"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</row>
    <row r="851" spans="29:38" x14ac:dyDescent="0.3"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</row>
    <row r="852" spans="29:38" x14ac:dyDescent="0.3"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</row>
    <row r="853" spans="29:38" x14ac:dyDescent="0.3"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</row>
    <row r="854" spans="29:38" x14ac:dyDescent="0.3"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</row>
    <row r="855" spans="29:38" x14ac:dyDescent="0.3"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</row>
    <row r="856" spans="29:38" x14ac:dyDescent="0.3"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</row>
    <row r="857" spans="29:38" x14ac:dyDescent="0.3"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</row>
    <row r="858" spans="29:38" x14ac:dyDescent="0.3"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</row>
    <row r="859" spans="29:38" x14ac:dyDescent="0.3"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</row>
    <row r="860" spans="29:38" x14ac:dyDescent="0.3"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</row>
    <row r="861" spans="29:38" x14ac:dyDescent="0.3"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</row>
    <row r="862" spans="29:38" x14ac:dyDescent="0.3"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</row>
    <row r="863" spans="29:38" x14ac:dyDescent="0.3"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</row>
    <row r="864" spans="29:38" x14ac:dyDescent="0.3"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</row>
    <row r="865" spans="29:38" x14ac:dyDescent="0.3"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</row>
    <row r="866" spans="29:38" x14ac:dyDescent="0.3"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</row>
    <row r="867" spans="29:38" x14ac:dyDescent="0.3"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</row>
    <row r="868" spans="29:38" x14ac:dyDescent="0.3"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</row>
    <row r="869" spans="29:38" x14ac:dyDescent="0.3"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</row>
    <row r="870" spans="29:38" x14ac:dyDescent="0.3"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</row>
    <row r="871" spans="29:38" x14ac:dyDescent="0.3"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</row>
    <row r="872" spans="29:38" x14ac:dyDescent="0.3"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</row>
    <row r="873" spans="29:38" x14ac:dyDescent="0.3"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</row>
    <row r="874" spans="29:38" x14ac:dyDescent="0.3"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</row>
    <row r="875" spans="29:38" x14ac:dyDescent="0.3"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</row>
    <row r="876" spans="29:38" x14ac:dyDescent="0.3"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</row>
    <row r="877" spans="29:38" x14ac:dyDescent="0.3"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</row>
    <row r="878" spans="29:38" x14ac:dyDescent="0.3"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</row>
    <row r="879" spans="29:38" x14ac:dyDescent="0.3"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</row>
    <row r="880" spans="29:38" x14ac:dyDescent="0.3"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</row>
    <row r="881" spans="29:38" x14ac:dyDescent="0.3"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</row>
    <row r="882" spans="29:38" x14ac:dyDescent="0.3"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</row>
    <row r="883" spans="29:38" x14ac:dyDescent="0.3"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</row>
    <row r="884" spans="29:38" x14ac:dyDescent="0.3"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</row>
    <row r="885" spans="29:38" x14ac:dyDescent="0.3"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</row>
    <row r="886" spans="29:38" x14ac:dyDescent="0.3"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</row>
    <row r="887" spans="29:38" x14ac:dyDescent="0.3"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</row>
    <row r="888" spans="29:38" x14ac:dyDescent="0.3"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</row>
    <row r="889" spans="29:38" x14ac:dyDescent="0.3"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</row>
    <row r="890" spans="29:38" x14ac:dyDescent="0.3"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</row>
    <row r="891" spans="29:38" x14ac:dyDescent="0.3"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</row>
    <row r="892" spans="29:38" x14ac:dyDescent="0.3"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</row>
    <row r="893" spans="29:38" x14ac:dyDescent="0.3"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</row>
    <row r="894" spans="29:38" x14ac:dyDescent="0.3"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</row>
    <row r="895" spans="29:38" x14ac:dyDescent="0.3"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</row>
    <row r="896" spans="29:38" x14ac:dyDescent="0.3"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</row>
    <row r="897" spans="29:38" x14ac:dyDescent="0.3"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</row>
    <row r="898" spans="29:38" x14ac:dyDescent="0.3"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</row>
    <row r="899" spans="29:38" x14ac:dyDescent="0.3"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</row>
    <row r="900" spans="29:38" x14ac:dyDescent="0.3"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</row>
    <row r="901" spans="29:38" x14ac:dyDescent="0.3"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</row>
    <row r="902" spans="29:38" x14ac:dyDescent="0.3"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</row>
    <row r="903" spans="29:38" x14ac:dyDescent="0.3"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</row>
    <row r="904" spans="29:38" x14ac:dyDescent="0.3"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</row>
    <row r="905" spans="29:38" x14ac:dyDescent="0.3"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</row>
    <row r="906" spans="29:38" x14ac:dyDescent="0.3"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</row>
    <row r="907" spans="29:38" x14ac:dyDescent="0.3"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</row>
    <row r="908" spans="29:38" x14ac:dyDescent="0.3"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</row>
    <row r="909" spans="29:38" x14ac:dyDescent="0.3"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</row>
    <row r="910" spans="29:38" x14ac:dyDescent="0.3"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</row>
    <row r="911" spans="29:38" x14ac:dyDescent="0.3"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</row>
    <row r="912" spans="29:38" x14ac:dyDescent="0.3"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</row>
    <row r="913" spans="29:38" x14ac:dyDescent="0.3"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</row>
    <row r="914" spans="29:38" x14ac:dyDescent="0.3"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</row>
    <row r="915" spans="29:38" x14ac:dyDescent="0.3"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</row>
    <row r="916" spans="29:38" x14ac:dyDescent="0.3"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</row>
    <row r="917" spans="29:38" x14ac:dyDescent="0.3"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</row>
    <row r="918" spans="29:38" x14ac:dyDescent="0.3"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</row>
    <row r="919" spans="29:38" x14ac:dyDescent="0.3"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</row>
    <row r="920" spans="29:38" x14ac:dyDescent="0.3"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</row>
    <row r="921" spans="29:38" x14ac:dyDescent="0.3"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</row>
    <row r="922" spans="29:38" x14ac:dyDescent="0.3"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</row>
    <row r="923" spans="29:38" x14ac:dyDescent="0.3"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</row>
    <row r="924" spans="29:38" x14ac:dyDescent="0.3"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</row>
    <row r="925" spans="29:38" x14ac:dyDescent="0.3"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</row>
    <row r="926" spans="29:38" x14ac:dyDescent="0.3"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</row>
    <row r="927" spans="29:38" x14ac:dyDescent="0.3"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</row>
    <row r="928" spans="29:38" x14ac:dyDescent="0.3"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</row>
    <row r="929" spans="29:38" x14ac:dyDescent="0.3"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</row>
    <row r="930" spans="29:38" x14ac:dyDescent="0.3"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</row>
    <row r="931" spans="29:38" x14ac:dyDescent="0.3"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</row>
    <row r="932" spans="29:38" x14ac:dyDescent="0.3"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</row>
    <row r="933" spans="29:38" x14ac:dyDescent="0.3"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</row>
    <row r="934" spans="29:38" x14ac:dyDescent="0.3"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</row>
    <row r="935" spans="29:38" x14ac:dyDescent="0.3"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</row>
    <row r="936" spans="29:38" x14ac:dyDescent="0.3"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</row>
    <row r="937" spans="29:38" x14ac:dyDescent="0.3"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</row>
    <row r="938" spans="29:38" x14ac:dyDescent="0.3"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</row>
    <row r="939" spans="29:38" x14ac:dyDescent="0.3"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</row>
    <row r="940" spans="29:38" x14ac:dyDescent="0.3"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</row>
    <row r="941" spans="29:38" x14ac:dyDescent="0.3"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</row>
    <row r="942" spans="29:38" x14ac:dyDescent="0.3"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</row>
    <row r="943" spans="29:38" x14ac:dyDescent="0.3"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</row>
    <row r="944" spans="29:38" x14ac:dyDescent="0.3"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</row>
    <row r="945" spans="29:38" x14ac:dyDescent="0.3"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</row>
    <row r="946" spans="29:38" x14ac:dyDescent="0.3"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</row>
    <row r="947" spans="29:38" x14ac:dyDescent="0.3"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</row>
    <row r="948" spans="29:38" x14ac:dyDescent="0.3"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</row>
    <row r="949" spans="29:38" x14ac:dyDescent="0.3"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</row>
    <row r="950" spans="29:38" x14ac:dyDescent="0.3"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</row>
    <row r="951" spans="29:38" x14ac:dyDescent="0.3"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</row>
    <row r="952" spans="29:38" x14ac:dyDescent="0.3"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</row>
    <row r="953" spans="29:38" x14ac:dyDescent="0.3"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</row>
    <row r="954" spans="29:38" x14ac:dyDescent="0.3"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</row>
    <row r="955" spans="29:38" x14ac:dyDescent="0.3"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</row>
    <row r="956" spans="29:38" x14ac:dyDescent="0.3"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</row>
    <row r="957" spans="29:38" x14ac:dyDescent="0.3"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</row>
    <row r="958" spans="29:38" x14ac:dyDescent="0.3"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</row>
    <row r="959" spans="29:38" x14ac:dyDescent="0.3"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</row>
    <row r="960" spans="29:38" x14ac:dyDescent="0.3"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</row>
    <row r="961" spans="29:38" x14ac:dyDescent="0.3"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</row>
    <row r="962" spans="29:38" x14ac:dyDescent="0.3"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</row>
    <row r="963" spans="29:38" x14ac:dyDescent="0.3"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</row>
    <row r="964" spans="29:38" x14ac:dyDescent="0.3"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</row>
    <row r="965" spans="29:38" x14ac:dyDescent="0.3"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</row>
    <row r="966" spans="29:38" x14ac:dyDescent="0.3"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</row>
    <row r="967" spans="29:38" x14ac:dyDescent="0.3"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</row>
    <row r="968" spans="29:38" x14ac:dyDescent="0.3"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</row>
    <row r="969" spans="29:38" x14ac:dyDescent="0.3"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</row>
    <row r="970" spans="29:38" x14ac:dyDescent="0.3"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</row>
    <row r="971" spans="29:38" x14ac:dyDescent="0.3"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</row>
    <row r="972" spans="29:38" x14ac:dyDescent="0.3"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</row>
    <row r="973" spans="29:38" x14ac:dyDescent="0.3"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</row>
    <row r="974" spans="29:38" x14ac:dyDescent="0.3"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</row>
    <row r="975" spans="29:38" x14ac:dyDescent="0.3"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</row>
    <row r="976" spans="29:38" x14ac:dyDescent="0.3"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</row>
    <row r="977" spans="29:38" x14ac:dyDescent="0.3"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</row>
    <row r="978" spans="29:38" x14ac:dyDescent="0.3"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</row>
    <row r="979" spans="29:38" x14ac:dyDescent="0.3"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</row>
    <row r="980" spans="29:38" x14ac:dyDescent="0.3"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</row>
    <row r="981" spans="29:38" x14ac:dyDescent="0.3"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</row>
    <row r="982" spans="29:38" x14ac:dyDescent="0.3"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</row>
    <row r="983" spans="29:38" x14ac:dyDescent="0.3"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</row>
    <row r="984" spans="29:38" x14ac:dyDescent="0.3"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</row>
    <row r="985" spans="29:38" x14ac:dyDescent="0.3"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</row>
    <row r="986" spans="29:38" x14ac:dyDescent="0.3"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</row>
    <row r="987" spans="29:38" x14ac:dyDescent="0.3"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</row>
    <row r="988" spans="29:38" x14ac:dyDescent="0.3"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</row>
    <row r="989" spans="29:38" x14ac:dyDescent="0.3"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</row>
    <row r="990" spans="29:38" x14ac:dyDescent="0.3"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</row>
    <row r="991" spans="29:38" x14ac:dyDescent="0.3"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</row>
    <row r="992" spans="29:38" x14ac:dyDescent="0.3"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</row>
    <row r="993" spans="29:38" x14ac:dyDescent="0.3"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</row>
    <row r="994" spans="29:38" x14ac:dyDescent="0.3"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</row>
    <row r="995" spans="29:38" x14ac:dyDescent="0.3"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</row>
    <row r="996" spans="29:38" x14ac:dyDescent="0.3"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</row>
    <row r="997" spans="29:38" x14ac:dyDescent="0.3"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</row>
    <row r="998" spans="29:38" x14ac:dyDescent="0.3"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</row>
    <row r="999" spans="29:38" x14ac:dyDescent="0.3"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</row>
    <row r="1000" spans="29:38" x14ac:dyDescent="0.3"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</row>
    <row r="1001" spans="29:38" x14ac:dyDescent="0.3"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</row>
    <row r="1002" spans="29:38" x14ac:dyDescent="0.3"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</row>
    <row r="1003" spans="29:38" x14ac:dyDescent="0.3"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</row>
    <row r="1004" spans="29:38" x14ac:dyDescent="0.3"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</row>
    <row r="1005" spans="29:38" x14ac:dyDescent="0.3"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</row>
    <row r="1006" spans="29:38" x14ac:dyDescent="0.3"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</row>
    <row r="1007" spans="29:38" x14ac:dyDescent="0.3"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</row>
    <row r="1008" spans="29:38" x14ac:dyDescent="0.3"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</row>
    <row r="1009" spans="29:38" x14ac:dyDescent="0.3"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</row>
    <row r="1010" spans="29:38" x14ac:dyDescent="0.3"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</row>
    <row r="1011" spans="29:38" x14ac:dyDescent="0.3"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</row>
    <row r="1012" spans="29:38" x14ac:dyDescent="0.3"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</row>
    <row r="1013" spans="29:38" x14ac:dyDescent="0.3"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</row>
    <row r="1014" spans="29:38" x14ac:dyDescent="0.3"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</row>
    <row r="1015" spans="29:38" x14ac:dyDescent="0.3"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</row>
    <row r="1016" spans="29:38" x14ac:dyDescent="0.3"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</row>
    <row r="1017" spans="29:38" x14ac:dyDescent="0.3"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</row>
    <row r="1018" spans="29:38" x14ac:dyDescent="0.3"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</row>
    <row r="1019" spans="29:38" x14ac:dyDescent="0.3"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</row>
    <row r="1020" spans="29:38" x14ac:dyDescent="0.3"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</row>
    <row r="1021" spans="29:38" x14ac:dyDescent="0.3"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</row>
    <row r="1022" spans="29:38" x14ac:dyDescent="0.3"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</row>
    <row r="1023" spans="29:38" x14ac:dyDescent="0.3"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</row>
    <row r="1024" spans="29:38" x14ac:dyDescent="0.3"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</row>
    <row r="1025" spans="29:38" x14ac:dyDescent="0.3"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</row>
    <row r="1026" spans="29:38" x14ac:dyDescent="0.3"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</row>
    <row r="1027" spans="29:38" x14ac:dyDescent="0.3"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</row>
    <row r="1028" spans="29:38" x14ac:dyDescent="0.3"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</row>
    <row r="1029" spans="29:38" x14ac:dyDescent="0.3"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</row>
    <row r="1030" spans="29:38" x14ac:dyDescent="0.3"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</row>
    <row r="1031" spans="29:38" x14ac:dyDescent="0.3"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</row>
    <row r="1032" spans="29:38" x14ac:dyDescent="0.3"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</row>
    <row r="1033" spans="29:38" x14ac:dyDescent="0.3"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</row>
    <row r="1034" spans="29:38" x14ac:dyDescent="0.3"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</row>
    <row r="1035" spans="29:38" x14ac:dyDescent="0.3"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</row>
    <row r="1036" spans="29:38" x14ac:dyDescent="0.3"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</row>
    <row r="1037" spans="29:38" x14ac:dyDescent="0.3"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</row>
    <row r="1038" spans="29:38" x14ac:dyDescent="0.3"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</row>
    <row r="1039" spans="29:38" x14ac:dyDescent="0.3"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</row>
    <row r="1040" spans="29:38" x14ac:dyDescent="0.3"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</row>
    <row r="1041" spans="29:38" x14ac:dyDescent="0.3"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</row>
    <row r="1042" spans="29:38" x14ac:dyDescent="0.3"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</row>
    <row r="1043" spans="29:38" x14ac:dyDescent="0.3"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</row>
    <row r="1044" spans="29:38" x14ac:dyDescent="0.3"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</row>
    <row r="1045" spans="29:38" x14ac:dyDescent="0.3"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</row>
    <row r="1046" spans="29:38" x14ac:dyDescent="0.3"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</row>
    <row r="1047" spans="29:38" x14ac:dyDescent="0.3"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</row>
    <row r="1048" spans="29:38" x14ac:dyDescent="0.3"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</row>
    <row r="1049" spans="29:38" x14ac:dyDescent="0.3"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</row>
    <row r="1050" spans="29:38" x14ac:dyDescent="0.3"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</row>
    <row r="1051" spans="29:38" x14ac:dyDescent="0.3"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</row>
    <row r="1052" spans="29:38" x14ac:dyDescent="0.3"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</row>
    <row r="1053" spans="29:38" x14ac:dyDescent="0.3"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</row>
    <row r="1054" spans="29:38" x14ac:dyDescent="0.3"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</row>
    <row r="1055" spans="29:38" x14ac:dyDescent="0.3"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</row>
    <row r="1056" spans="29:38" x14ac:dyDescent="0.3"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</row>
    <row r="1057" spans="29:38" x14ac:dyDescent="0.3"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</row>
    <row r="1058" spans="29:38" x14ac:dyDescent="0.3"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</row>
    <row r="1059" spans="29:38" x14ac:dyDescent="0.3"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</row>
    <row r="1060" spans="29:38" x14ac:dyDescent="0.3"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</row>
    <row r="1061" spans="29:38" x14ac:dyDescent="0.3"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</row>
    <row r="1062" spans="29:38" x14ac:dyDescent="0.3"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</row>
    <row r="1063" spans="29:38" x14ac:dyDescent="0.3"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</row>
    <row r="1064" spans="29:38" x14ac:dyDescent="0.3"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</row>
    <row r="1065" spans="29:38" x14ac:dyDescent="0.3"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</row>
    <row r="1066" spans="29:38" x14ac:dyDescent="0.3"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</row>
    <row r="1067" spans="29:38" x14ac:dyDescent="0.3"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</row>
    <row r="1068" spans="29:38" x14ac:dyDescent="0.3"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</row>
    <row r="1069" spans="29:38" x14ac:dyDescent="0.3"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</row>
    <row r="1070" spans="29:38" x14ac:dyDescent="0.3"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</row>
    <row r="1071" spans="29:38" x14ac:dyDescent="0.3"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</row>
    <row r="1072" spans="29:38" x14ac:dyDescent="0.3"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</row>
    <row r="1073" spans="29:38" x14ac:dyDescent="0.3"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</row>
    <row r="1074" spans="29:38" x14ac:dyDescent="0.3"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</row>
    <row r="1075" spans="29:38" x14ac:dyDescent="0.3"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</row>
    <row r="1076" spans="29:38" x14ac:dyDescent="0.3"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</row>
    <row r="1077" spans="29:38" x14ac:dyDescent="0.3"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</row>
    <row r="1078" spans="29:38" x14ac:dyDescent="0.3"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</row>
    <row r="1079" spans="29:38" x14ac:dyDescent="0.3"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</row>
    <row r="1080" spans="29:38" x14ac:dyDescent="0.3"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</row>
    <row r="1081" spans="29:38" x14ac:dyDescent="0.3"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</row>
    <row r="1082" spans="29:38" x14ac:dyDescent="0.3"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</row>
    <row r="1083" spans="29:38" x14ac:dyDescent="0.3"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</row>
    <row r="1084" spans="29:38" x14ac:dyDescent="0.3"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</row>
    <row r="1085" spans="29:38" x14ac:dyDescent="0.3"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</row>
    <row r="1086" spans="29:38" x14ac:dyDescent="0.3"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</row>
    <row r="1087" spans="29:38" x14ac:dyDescent="0.3"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</row>
    <row r="1088" spans="29:38" x14ac:dyDescent="0.3"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</row>
    <row r="1089" spans="29:38" x14ac:dyDescent="0.3"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</row>
    <row r="1090" spans="29:38" x14ac:dyDescent="0.3"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</row>
    <row r="1091" spans="29:38" x14ac:dyDescent="0.3"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</row>
    <row r="1092" spans="29:38" x14ac:dyDescent="0.3"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</row>
    <row r="1093" spans="29:38" x14ac:dyDescent="0.3"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</row>
    <row r="1094" spans="29:38" x14ac:dyDescent="0.3"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</row>
    <row r="1095" spans="29:38" x14ac:dyDescent="0.3"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</row>
    <row r="1096" spans="29:38" x14ac:dyDescent="0.3"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</row>
    <row r="1097" spans="29:38" x14ac:dyDescent="0.3"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</row>
    <row r="1098" spans="29:38" x14ac:dyDescent="0.3"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</row>
    <row r="1099" spans="29:38" x14ac:dyDescent="0.3"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</row>
    <row r="1100" spans="29:38" x14ac:dyDescent="0.3"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</row>
    <row r="1101" spans="29:38" x14ac:dyDescent="0.3"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</row>
    <row r="1102" spans="29:38" x14ac:dyDescent="0.3"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</row>
    <row r="1103" spans="29:38" x14ac:dyDescent="0.3"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</row>
    <row r="1104" spans="29:38" x14ac:dyDescent="0.3"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</row>
    <row r="1105" spans="29:38" x14ac:dyDescent="0.3"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</row>
    <row r="1106" spans="29:38" x14ac:dyDescent="0.3"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</row>
    <row r="1107" spans="29:38" x14ac:dyDescent="0.3"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</row>
    <row r="1108" spans="29:38" x14ac:dyDescent="0.3"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</row>
    <row r="1109" spans="29:38" x14ac:dyDescent="0.3"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</row>
    <row r="1110" spans="29:38" x14ac:dyDescent="0.3"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</row>
    <row r="1111" spans="29:38" x14ac:dyDescent="0.3"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</row>
    <row r="1112" spans="29:38" x14ac:dyDescent="0.3"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</row>
    <row r="1113" spans="29:38" x14ac:dyDescent="0.3"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</row>
    <row r="1114" spans="29:38" x14ac:dyDescent="0.3"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</row>
    <row r="1115" spans="29:38" x14ac:dyDescent="0.3"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</row>
    <row r="1116" spans="29:38" x14ac:dyDescent="0.3"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</row>
    <row r="1117" spans="29:38" x14ac:dyDescent="0.3"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</row>
    <row r="1118" spans="29:38" x14ac:dyDescent="0.3"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</row>
    <row r="1119" spans="29:38" x14ac:dyDescent="0.3"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</row>
    <row r="1120" spans="29:38" x14ac:dyDescent="0.3"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</row>
    <row r="1121" spans="29:38" x14ac:dyDescent="0.3"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</row>
    <row r="1122" spans="29:38" x14ac:dyDescent="0.3"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</row>
    <row r="1123" spans="29:38" x14ac:dyDescent="0.3"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</row>
    <row r="1124" spans="29:38" x14ac:dyDescent="0.3"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</row>
    <row r="1125" spans="29:38" x14ac:dyDescent="0.3"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</row>
    <row r="1126" spans="29:38" x14ac:dyDescent="0.3"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</row>
    <row r="1127" spans="29:38" x14ac:dyDescent="0.3"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</row>
    <row r="1128" spans="29:38" x14ac:dyDescent="0.3"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</row>
    <row r="1129" spans="29:38" x14ac:dyDescent="0.3"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</row>
    <row r="1130" spans="29:38" x14ac:dyDescent="0.3"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</row>
    <row r="1131" spans="29:38" x14ac:dyDescent="0.3"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</row>
    <row r="1132" spans="29:38" x14ac:dyDescent="0.3"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</row>
    <row r="1133" spans="29:38" x14ac:dyDescent="0.3"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</row>
    <row r="1134" spans="29:38" x14ac:dyDescent="0.3"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</row>
    <row r="1135" spans="29:38" x14ac:dyDescent="0.3"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</row>
    <row r="1136" spans="29:38" x14ac:dyDescent="0.3"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</row>
    <row r="1137" spans="29:38" x14ac:dyDescent="0.3"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</row>
    <row r="1138" spans="29:38" x14ac:dyDescent="0.3"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</row>
    <row r="1139" spans="29:38" x14ac:dyDescent="0.3"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</row>
    <row r="1140" spans="29:38" x14ac:dyDescent="0.3"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</row>
    <row r="1141" spans="29:38" x14ac:dyDescent="0.3"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</row>
    <row r="1142" spans="29:38" x14ac:dyDescent="0.3"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</row>
    <row r="1143" spans="29:38" x14ac:dyDescent="0.3"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</row>
    <row r="1144" spans="29:38" x14ac:dyDescent="0.3"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</row>
    <row r="1145" spans="29:38" x14ac:dyDescent="0.3"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</row>
    <row r="1146" spans="29:38" x14ac:dyDescent="0.3"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</row>
    <row r="1147" spans="29:38" x14ac:dyDescent="0.3"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</row>
    <row r="1148" spans="29:38" x14ac:dyDescent="0.3"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</row>
    <row r="1149" spans="29:38" x14ac:dyDescent="0.3"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</row>
    <row r="1150" spans="29:38" x14ac:dyDescent="0.3"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</row>
    <row r="1151" spans="29:38" x14ac:dyDescent="0.3"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</row>
    <row r="1152" spans="29:38" x14ac:dyDescent="0.3"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</row>
    <row r="1153" spans="29:38" x14ac:dyDescent="0.3"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</row>
    <row r="1154" spans="29:38" x14ac:dyDescent="0.3"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</row>
    <row r="1155" spans="29:38" x14ac:dyDescent="0.3"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</row>
    <row r="1156" spans="29:38" x14ac:dyDescent="0.3"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</row>
    <row r="1157" spans="29:38" x14ac:dyDescent="0.3"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</row>
    <row r="1158" spans="29:38" x14ac:dyDescent="0.3"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</row>
    <row r="1159" spans="29:38" x14ac:dyDescent="0.3"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</row>
    <row r="1160" spans="29:38" x14ac:dyDescent="0.3"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</row>
    <row r="1161" spans="29:38" x14ac:dyDescent="0.3"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</row>
    <row r="1162" spans="29:38" x14ac:dyDescent="0.3"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</row>
    <row r="1163" spans="29:38" x14ac:dyDescent="0.3"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</row>
    <row r="1164" spans="29:38" x14ac:dyDescent="0.3"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</row>
    <row r="1165" spans="29:38" x14ac:dyDescent="0.3"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</row>
    <row r="1166" spans="29:38" x14ac:dyDescent="0.3"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</row>
    <row r="1167" spans="29:38" x14ac:dyDescent="0.3"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</row>
    <row r="1168" spans="29:38" x14ac:dyDescent="0.3"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</row>
    <row r="1169" spans="29:38" x14ac:dyDescent="0.3"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</row>
    <row r="1170" spans="29:38" x14ac:dyDescent="0.3"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</row>
    <row r="1171" spans="29:38" x14ac:dyDescent="0.3"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</row>
    <row r="1172" spans="29:38" x14ac:dyDescent="0.3"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</row>
    <row r="1173" spans="29:38" x14ac:dyDescent="0.3"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</row>
    <row r="1174" spans="29:38" x14ac:dyDescent="0.3"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</row>
    <row r="1175" spans="29:38" x14ac:dyDescent="0.3"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</row>
    <row r="1176" spans="29:38" x14ac:dyDescent="0.3"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</row>
    <row r="1177" spans="29:38" x14ac:dyDescent="0.3"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</row>
    <row r="1178" spans="29:38" x14ac:dyDescent="0.3"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</row>
    <row r="1179" spans="29:38" x14ac:dyDescent="0.3"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</row>
    <row r="1180" spans="29:38" x14ac:dyDescent="0.3"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</row>
    <row r="1181" spans="29:38" x14ac:dyDescent="0.3"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</row>
    <row r="1182" spans="29:38" x14ac:dyDescent="0.3"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</row>
    <row r="1183" spans="29:38" x14ac:dyDescent="0.3"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</row>
    <row r="1184" spans="29:38" x14ac:dyDescent="0.3"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</row>
    <row r="1185" spans="29:38" x14ac:dyDescent="0.3"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</row>
    <row r="1186" spans="29:38" x14ac:dyDescent="0.3"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</row>
    <row r="1187" spans="29:38" x14ac:dyDescent="0.3"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</row>
    <row r="1188" spans="29:38" x14ac:dyDescent="0.3"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</row>
    <row r="1189" spans="29:38" x14ac:dyDescent="0.3"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</row>
    <row r="1190" spans="29:38" x14ac:dyDescent="0.3"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</row>
    <row r="1191" spans="29:38" x14ac:dyDescent="0.3"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</row>
    <row r="1192" spans="29:38" x14ac:dyDescent="0.3"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</row>
    <row r="1193" spans="29:38" x14ac:dyDescent="0.3"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</row>
    <row r="1194" spans="29:38" x14ac:dyDescent="0.3"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</row>
    <row r="1195" spans="29:38" x14ac:dyDescent="0.3"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</row>
    <row r="1196" spans="29:38" x14ac:dyDescent="0.3"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</row>
    <row r="1197" spans="29:38" x14ac:dyDescent="0.3"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</row>
    <row r="1198" spans="29:38" x14ac:dyDescent="0.3"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</row>
    <row r="1199" spans="29:38" x14ac:dyDescent="0.3"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</row>
    <row r="1200" spans="29:38" x14ac:dyDescent="0.3"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</row>
    <row r="1201" spans="29:38" x14ac:dyDescent="0.3"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</row>
    <row r="1202" spans="29:38" x14ac:dyDescent="0.3"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</row>
    <row r="1203" spans="29:38" x14ac:dyDescent="0.3"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</row>
    <row r="1204" spans="29:38" x14ac:dyDescent="0.3"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</row>
    <row r="1205" spans="29:38" x14ac:dyDescent="0.3"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</row>
    <row r="1206" spans="29:38" x14ac:dyDescent="0.3"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</row>
    <row r="1207" spans="29:38" x14ac:dyDescent="0.3"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</row>
    <row r="1208" spans="29:38" x14ac:dyDescent="0.3"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</row>
    <row r="1209" spans="29:38" x14ac:dyDescent="0.3"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</row>
    <row r="1210" spans="29:38" x14ac:dyDescent="0.3"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</row>
    <row r="1211" spans="29:38" x14ac:dyDescent="0.3"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</row>
    <row r="1212" spans="29:38" x14ac:dyDescent="0.3"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</row>
    <row r="1213" spans="29:38" x14ac:dyDescent="0.3"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</row>
    <row r="1214" spans="29:38" x14ac:dyDescent="0.3"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</row>
    <row r="1215" spans="29:38" x14ac:dyDescent="0.3"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</row>
    <row r="1216" spans="29:38" x14ac:dyDescent="0.3"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</row>
    <row r="1217" spans="29:38" x14ac:dyDescent="0.3"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</row>
    <row r="1218" spans="29:38" x14ac:dyDescent="0.3"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</row>
    <row r="1219" spans="29:38" x14ac:dyDescent="0.3"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</row>
    <row r="1220" spans="29:38" x14ac:dyDescent="0.3"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</row>
    <row r="1221" spans="29:38" x14ac:dyDescent="0.3"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</row>
    <row r="1222" spans="29:38" x14ac:dyDescent="0.3"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</row>
    <row r="1223" spans="29:38" x14ac:dyDescent="0.3"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</row>
    <row r="1224" spans="29:38" x14ac:dyDescent="0.3"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</row>
    <row r="1225" spans="29:38" x14ac:dyDescent="0.3"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</row>
    <row r="1226" spans="29:38" x14ac:dyDescent="0.3"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</row>
    <row r="1227" spans="29:38" x14ac:dyDescent="0.3"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</row>
    <row r="1228" spans="29:38" x14ac:dyDescent="0.3"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</row>
    <row r="1229" spans="29:38" x14ac:dyDescent="0.3"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</row>
    <row r="1230" spans="29:38" x14ac:dyDescent="0.3"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</row>
    <row r="1231" spans="29:38" x14ac:dyDescent="0.3"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</row>
    <row r="1232" spans="29:38" x14ac:dyDescent="0.3"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</row>
    <row r="1233" spans="29:38" x14ac:dyDescent="0.3"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</row>
    <row r="1234" spans="29:38" x14ac:dyDescent="0.3"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</row>
    <row r="1235" spans="29:38" x14ac:dyDescent="0.3"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</row>
    <row r="1236" spans="29:38" x14ac:dyDescent="0.3"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</row>
    <row r="1237" spans="29:38" x14ac:dyDescent="0.3"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</row>
    <row r="1238" spans="29:38" x14ac:dyDescent="0.3"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</row>
    <row r="1239" spans="29:38" x14ac:dyDescent="0.3"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</row>
    <row r="1240" spans="29:38" x14ac:dyDescent="0.3"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</row>
    <row r="1241" spans="29:38" x14ac:dyDescent="0.3"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</row>
    <row r="1242" spans="29:38" x14ac:dyDescent="0.3"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</row>
    <row r="1243" spans="29:38" x14ac:dyDescent="0.3"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</row>
    <row r="1244" spans="29:38" x14ac:dyDescent="0.3"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</row>
    <row r="1245" spans="29:38" x14ac:dyDescent="0.3"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</row>
    <row r="1246" spans="29:38" x14ac:dyDescent="0.3"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</row>
    <row r="1247" spans="29:38" x14ac:dyDescent="0.3"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</row>
    <row r="1248" spans="29:38" x14ac:dyDescent="0.3"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</row>
    <row r="1249" spans="29:38" x14ac:dyDescent="0.3"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</row>
    <row r="1250" spans="29:38" x14ac:dyDescent="0.3"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</row>
    <row r="1251" spans="29:38" x14ac:dyDescent="0.3"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</row>
    <row r="1252" spans="29:38" x14ac:dyDescent="0.3"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</row>
    <row r="1253" spans="29:38" x14ac:dyDescent="0.3"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</row>
    <row r="1254" spans="29:38" x14ac:dyDescent="0.3"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</row>
    <row r="1255" spans="29:38" x14ac:dyDescent="0.3"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</row>
    <row r="1256" spans="29:38" x14ac:dyDescent="0.3"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</row>
    <row r="1257" spans="29:38" x14ac:dyDescent="0.3"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</row>
    <row r="1258" spans="29:38" x14ac:dyDescent="0.3"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</row>
    <row r="1259" spans="29:38" x14ac:dyDescent="0.3"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</row>
    <row r="1260" spans="29:38" x14ac:dyDescent="0.3"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</row>
    <row r="1261" spans="29:38" x14ac:dyDescent="0.3"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</row>
    <row r="1262" spans="29:38" x14ac:dyDescent="0.3"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</row>
    <row r="1263" spans="29:38" x14ac:dyDescent="0.3"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</row>
    <row r="1264" spans="29:38" x14ac:dyDescent="0.3"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</row>
    <row r="1265" spans="29:38" x14ac:dyDescent="0.3"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</row>
    <row r="1266" spans="29:38" x14ac:dyDescent="0.3"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</row>
    <row r="1267" spans="29:38" x14ac:dyDescent="0.3"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</row>
    <row r="1268" spans="29:38" x14ac:dyDescent="0.3"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</row>
    <row r="1269" spans="29:38" x14ac:dyDescent="0.3"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</row>
    <row r="1270" spans="29:38" x14ac:dyDescent="0.3"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</row>
    <row r="1271" spans="29:38" x14ac:dyDescent="0.3"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</row>
    <row r="1272" spans="29:38" x14ac:dyDescent="0.3"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</row>
    <row r="1273" spans="29:38" x14ac:dyDescent="0.3"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</row>
    <row r="1274" spans="29:38" x14ac:dyDescent="0.3"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</row>
    <row r="1275" spans="29:38" x14ac:dyDescent="0.3"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</row>
    <row r="1276" spans="29:38" x14ac:dyDescent="0.3"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</row>
    <row r="1277" spans="29:38" x14ac:dyDescent="0.3"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</row>
    <row r="1278" spans="29:38" x14ac:dyDescent="0.3"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</row>
    <row r="1279" spans="29:38" x14ac:dyDescent="0.3"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</row>
    <row r="1280" spans="29:38" x14ac:dyDescent="0.3"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</row>
    <row r="1281" spans="29:38" x14ac:dyDescent="0.3"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</row>
    <row r="1282" spans="29:38" x14ac:dyDescent="0.3"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</row>
    <row r="1283" spans="29:38" x14ac:dyDescent="0.3"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</row>
    <row r="1284" spans="29:38" x14ac:dyDescent="0.3"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</row>
    <row r="1285" spans="29:38" x14ac:dyDescent="0.3"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</row>
    <row r="1286" spans="29:38" x14ac:dyDescent="0.3"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</row>
    <row r="1287" spans="29:38" x14ac:dyDescent="0.3"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</row>
    <row r="1288" spans="29:38" x14ac:dyDescent="0.3"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</row>
    <row r="1289" spans="29:38" x14ac:dyDescent="0.3"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</row>
    <row r="1290" spans="29:38" x14ac:dyDescent="0.3"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</row>
    <row r="1291" spans="29:38" x14ac:dyDescent="0.3"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</row>
    <row r="1292" spans="29:38" x14ac:dyDescent="0.3"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</row>
    <row r="1293" spans="29:38" x14ac:dyDescent="0.3"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</row>
    <row r="1294" spans="29:38" x14ac:dyDescent="0.3"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</row>
    <row r="1295" spans="29:38" x14ac:dyDescent="0.3"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</row>
    <row r="1296" spans="29:38" x14ac:dyDescent="0.3"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</row>
    <row r="1297" spans="29:38" x14ac:dyDescent="0.3"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</row>
    <row r="1298" spans="29:38" x14ac:dyDescent="0.3"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</row>
    <row r="1299" spans="29:38" x14ac:dyDescent="0.3"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</row>
    <row r="1300" spans="29:38" x14ac:dyDescent="0.3"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</row>
    <row r="1301" spans="29:38" x14ac:dyDescent="0.3"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</row>
    <row r="1302" spans="29:38" x14ac:dyDescent="0.3"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</row>
    <row r="1303" spans="29:38" x14ac:dyDescent="0.3"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</row>
    <row r="1304" spans="29:38" x14ac:dyDescent="0.3"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</row>
    <row r="1305" spans="29:38" x14ac:dyDescent="0.3"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</row>
    <row r="1306" spans="29:38" x14ac:dyDescent="0.3"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</row>
    <row r="1307" spans="29:38" x14ac:dyDescent="0.3"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</row>
    <row r="1308" spans="29:38" x14ac:dyDescent="0.3"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</row>
    <row r="1309" spans="29:38" x14ac:dyDescent="0.3"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</row>
    <row r="1310" spans="29:38" x14ac:dyDescent="0.3"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</row>
    <row r="1311" spans="29:38" x14ac:dyDescent="0.3"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</row>
    <row r="1312" spans="29:38" x14ac:dyDescent="0.3"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</row>
    <row r="1313" spans="29:38" x14ac:dyDescent="0.3"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</row>
    <row r="1314" spans="29:38" x14ac:dyDescent="0.3"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</row>
    <row r="1315" spans="29:38" x14ac:dyDescent="0.3"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</row>
    <row r="1316" spans="29:38" x14ac:dyDescent="0.3"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</row>
    <row r="1317" spans="29:38" x14ac:dyDescent="0.3"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</row>
    <row r="1318" spans="29:38" x14ac:dyDescent="0.3"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</row>
    <row r="1319" spans="29:38" x14ac:dyDescent="0.3"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</row>
    <row r="1320" spans="29:38" x14ac:dyDescent="0.3"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</row>
    <row r="1321" spans="29:38" x14ac:dyDescent="0.3"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</row>
    <row r="1322" spans="29:38" x14ac:dyDescent="0.3"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</row>
    <row r="1323" spans="29:38" x14ac:dyDescent="0.3"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</row>
    <row r="1324" spans="29:38" x14ac:dyDescent="0.3"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</row>
    <row r="1325" spans="29:38" x14ac:dyDescent="0.3"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</row>
    <row r="1326" spans="29:38" x14ac:dyDescent="0.3"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</row>
    <row r="1327" spans="29:38" x14ac:dyDescent="0.3"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</row>
    <row r="1328" spans="29:38" x14ac:dyDescent="0.3"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</row>
    <row r="1329" spans="29:38" x14ac:dyDescent="0.3"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</row>
    <row r="1330" spans="29:38" x14ac:dyDescent="0.3"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</row>
    <row r="1331" spans="29:38" x14ac:dyDescent="0.3"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</row>
    <row r="1332" spans="29:38" x14ac:dyDescent="0.3"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</row>
    <row r="1333" spans="29:38" x14ac:dyDescent="0.3"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</row>
    <row r="1334" spans="29:38" x14ac:dyDescent="0.3"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</row>
    <row r="1335" spans="29:38" x14ac:dyDescent="0.3"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</row>
    <row r="1336" spans="29:38" x14ac:dyDescent="0.3"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</row>
    <row r="1337" spans="29:38" x14ac:dyDescent="0.3"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</row>
    <row r="1338" spans="29:38" x14ac:dyDescent="0.3"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</row>
    <row r="1339" spans="29:38" x14ac:dyDescent="0.3"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</row>
    <row r="1340" spans="29:38" x14ac:dyDescent="0.3"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</row>
    <row r="1341" spans="29:38" x14ac:dyDescent="0.3"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</row>
    <row r="1342" spans="29:38" x14ac:dyDescent="0.3"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</row>
    <row r="1343" spans="29:38" x14ac:dyDescent="0.3"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</row>
    <row r="1344" spans="29:38" x14ac:dyDescent="0.3"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</row>
    <row r="1345" spans="29:38" x14ac:dyDescent="0.3"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</row>
    <row r="1346" spans="29:38" x14ac:dyDescent="0.3"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</row>
    <row r="1347" spans="29:38" x14ac:dyDescent="0.3"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</row>
    <row r="1348" spans="29:38" x14ac:dyDescent="0.3"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</row>
    <row r="1349" spans="29:38" x14ac:dyDescent="0.3"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</row>
    <row r="1350" spans="29:38" x14ac:dyDescent="0.3"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</row>
    <row r="1351" spans="29:38" x14ac:dyDescent="0.3"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</row>
    <row r="1352" spans="29:38" x14ac:dyDescent="0.3"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</row>
    <row r="1353" spans="29:38" x14ac:dyDescent="0.3"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</row>
    <row r="1354" spans="29:38" x14ac:dyDescent="0.3"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</row>
    <row r="1355" spans="29:38" x14ac:dyDescent="0.3"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</row>
    <row r="1356" spans="29:38" x14ac:dyDescent="0.3"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</row>
    <row r="1357" spans="29:38" x14ac:dyDescent="0.3"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</row>
    <row r="1358" spans="29:38" x14ac:dyDescent="0.3"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</row>
    <row r="1359" spans="29:38" x14ac:dyDescent="0.3"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</row>
    <row r="1360" spans="29:38" x14ac:dyDescent="0.3"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</row>
    <row r="1361" spans="29:38" x14ac:dyDescent="0.3"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</row>
    <row r="1362" spans="29:38" x14ac:dyDescent="0.3"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</row>
    <row r="1363" spans="29:38" x14ac:dyDescent="0.3"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</row>
    <row r="1364" spans="29:38" x14ac:dyDescent="0.3"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</row>
    <row r="1365" spans="29:38" x14ac:dyDescent="0.3"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</row>
    <row r="1366" spans="29:38" x14ac:dyDescent="0.3"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</row>
    <row r="1367" spans="29:38" x14ac:dyDescent="0.3"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</row>
    <row r="1368" spans="29:38" x14ac:dyDescent="0.3"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</row>
    <row r="1369" spans="29:38" x14ac:dyDescent="0.3"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</row>
    <row r="1370" spans="29:38" x14ac:dyDescent="0.3"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</row>
    <row r="1371" spans="29:38" x14ac:dyDescent="0.3"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</row>
    <row r="1372" spans="29:38" x14ac:dyDescent="0.3"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</row>
    <row r="1373" spans="29:38" x14ac:dyDescent="0.3"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</row>
    <row r="1374" spans="29:38" x14ac:dyDescent="0.3"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</row>
    <row r="1375" spans="29:38" x14ac:dyDescent="0.3"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</row>
    <row r="1376" spans="29:38" x14ac:dyDescent="0.3"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</row>
    <row r="1377" spans="29:38" x14ac:dyDescent="0.3"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</row>
    <row r="1378" spans="29:38" x14ac:dyDescent="0.3"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</row>
    <row r="1379" spans="29:38" x14ac:dyDescent="0.3"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</row>
    <row r="1380" spans="29:38" x14ac:dyDescent="0.3"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</row>
    <row r="1381" spans="29:38" x14ac:dyDescent="0.3"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</row>
    <row r="1382" spans="29:38" x14ac:dyDescent="0.3"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</row>
    <row r="1383" spans="29:38" x14ac:dyDescent="0.3"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</row>
    <row r="1384" spans="29:38" x14ac:dyDescent="0.3"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</row>
    <row r="1385" spans="29:38" x14ac:dyDescent="0.3"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</row>
    <row r="1386" spans="29:38" x14ac:dyDescent="0.3"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</row>
    <row r="1387" spans="29:38" x14ac:dyDescent="0.3"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</row>
    <row r="1388" spans="29:38" x14ac:dyDescent="0.3"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</row>
    <row r="1389" spans="29:38" x14ac:dyDescent="0.3"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</row>
    <row r="1390" spans="29:38" x14ac:dyDescent="0.3"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</row>
    <row r="1391" spans="29:38" x14ac:dyDescent="0.3"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</row>
    <row r="1392" spans="29:38" x14ac:dyDescent="0.3"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</row>
    <row r="1393" spans="29:38" x14ac:dyDescent="0.3"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</row>
    <row r="1394" spans="29:38" x14ac:dyDescent="0.3"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</row>
    <row r="1395" spans="29:38" x14ac:dyDescent="0.3"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</row>
    <row r="1396" spans="29:38" x14ac:dyDescent="0.3"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</row>
    <row r="1397" spans="29:38" x14ac:dyDescent="0.3"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</row>
    <row r="1398" spans="29:38" x14ac:dyDescent="0.3"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</row>
    <row r="1399" spans="29:38" x14ac:dyDescent="0.3"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</row>
    <row r="1400" spans="29:38" x14ac:dyDescent="0.3"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</row>
    <row r="1401" spans="29:38" x14ac:dyDescent="0.3"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</row>
    <row r="1402" spans="29:38" x14ac:dyDescent="0.3"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</row>
    <row r="1403" spans="29:38" x14ac:dyDescent="0.3"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</row>
    <row r="1404" spans="29:38" x14ac:dyDescent="0.3"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</row>
    <row r="1405" spans="29:38" x14ac:dyDescent="0.3"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</row>
    <row r="1406" spans="29:38" x14ac:dyDescent="0.3"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</row>
    <row r="1407" spans="29:38" x14ac:dyDescent="0.3"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</row>
    <row r="1408" spans="29:38" x14ac:dyDescent="0.3"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</row>
    <row r="1409" spans="29:38" x14ac:dyDescent="0.3"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</row>
    <row r="1410" spans="29:38" x14ac:dyDescent="0.3"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</row>
    <row r="1411" spans="29:38" x14ac:dyDescent="0.3"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</row>
    <row r="1412" spans="29:38" x14ac:dyDescent="0.3"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</row>
    <row r="1413" spans="29:38" x14ac:dyDescent="0.3"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</row>
    <row r="1414" spans="29:38" x14ac:dyDescent="0.3"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</row>
    <row r="1415" spans="29:38" x14ac:dyDescent="0.3"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</row>
    <row r="1416" spans="29:38" x14ac:dyDescent="0.3"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</row>
    <row r="1417" spans="29:38" x14ac:dyDescent="0.3"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</row>
    <row r="1418" spans="29:38" x14ac:dyDescent="0.3"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</row>
    <row r="1419" spans="29:38" x14ac:dyDescent="0.3"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</row>
    <row r="1420" spans="29:38" x14ac:dyDescent="0.3"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</row>
    <row r="1421" spans="29:38" x14ac:dyDescent="0.3"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</row>
    <row r="1422" spans="29:38" x14ac:dyDescent="0.3"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</row>
    <row r="1423" spans="29:38" x14ac:dyDescent="0.3"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</row>
    <row r="1424" spans="29:38" x14ac:dyDescent="0.3"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</row>
    <row r="1425" spans="29:38" x14ac:dyDescent="0.3"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</row>
    <row r="1426" spans="29:38" x14ac:dyDescent="0.3"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</row>
    <row r="1427" spans="29:38" x14ac:dyDescent="0.3"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</row>
    <row r="1428" spans="29:38" x14ac:dyDescent="0.3"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</row>
    <row r="1429" spans="29:38" x14ac:dyDescent="0.3"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</row>
    <row r="1430" spans="29:38" x14ac:dyDescent="0.3"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</row>
    <row r="1431" spans="29:38" x14ac:dyDescent="0.3"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</row>
    <row r="1432" spans="29:38" x14ac:dyDescent="0.3"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</row>
    <row r="1433" spans="29:38" x14ac:dyDescent="0.3"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</row>
    <row r="1434" spans="29:38" x14ac:dyDescent="0.3"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</row>
    <row r="1435" spans="29:38" x14ac:dyDescent="0.3"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</row>
    <row r="1436" spans="29:38" x14ac:dyDescent="0.3"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</row>
    <row r="1437" spans="29:38" x14ac:dyDescent="0.3"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</row>
    <row r="1438" spans="29:38" x14ac:dyDescent="0.3"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</row>
    <row r="1439" spans="29:38" x14ac:dyDescent="0.3"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</row>
    <row r="1440" spans="29:38" x14ac:dyDescent="0.3"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</row>
    <row r="1441" spans="29:38" x14ac:dyDescent="0.3"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</row>
    <row r="1442" spans="29:38" x14ac:dyDescent="0.3"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</row>
    <row r="1443" spans="29:38" x14ac:dyDescent="0.3"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</row>
    <row r="1444" spans="29:38" x14ac:dyDescent="0.3"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</row>
    <row r="1445" spans="29:38" x14ac:dyDescent="0.3"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</row>
    <row r="1446" spans="29:38" x14ac:dyDescent="0.3"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</row>
    <row r="1447" spans="29:38" x14ac:dyDescent="0.3"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</row>
    <row r="1448" spans="29:38" x14ac:dyDescent="0.3"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</row>
    <row r="1449" spans="29:38" x14ac:dyDescent="0.3"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</row>
    <row r="1450" spans="29:38" x14ac:dyDescent="0.3"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</row>
    <row r="1451" spans="29:38" x14ac:dyDescent="0.3"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</row>
    <row r="1452" spans="29:38" x14ac:dyDescent="0.3"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</row>
    <row r="1453" spans="29:38" x14ac:dyDescent="0.3"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</row>
    <row r="1454" spans="29:38" x14ac:dyDescent="0.3"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</row>
    <row r="1455" spans="29:38" x14ac:dyDescent="0.3"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</row>
    <row r="1456" spans="29:38" x14ac:dyDescent="0.3"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</row>
    <row r="1457" spans="29:38" x14ac:dyDescent="0.3"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</row>
    <row r="1458" spans="29:38" x14ac:dyDescent="0.3"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</row>
    <row r="1459" spans="29:38" x14ac:dyDescent="0.3"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</row>
    <row r="1460" spans="29:38" x14ac:dyDescent="0.3"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</row>
    <row r="1461" spans="29:38" x14ac:dyDescent="0.3"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</row>
    <row r="1462" spans="29:38" x14ac:dyDescent="0.3"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</row>
    <row r="1463" spans="29:38" x14ac:dyDescent="0.3"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</row>
    <row r="1464" spans="29:38" x14ac:dyDescent="0.3"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</row>
    <row r="1465" spans="29:38" x14ac:dyDescent="0.3"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</row>
    <row r="1466" spans="29:38" x14ac:dyDescent="0.3"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</row>
    <row r="1467" spans="29:38" x14ac:dyDescent="0.3"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</row>
    <row r="1468" spans="29:38" x14ac:dyDescent="0.3"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</row>
    <row r="1469" spans="29:38" x14ac:dyDescent="0.3"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</row>
    <row r="1470" spans="29:38" x14ac:dyDescent="0.3"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</row>
    <row r="1471" spans="29:38" x14ac:dyDescent="0.3"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</row>
    <row r="1472" spans="29:38" x14ac:dyDescent="0.3"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</row>
    <row r="1473" spans="29:38" x14ac:dyDescent="0.3"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</row>
    <row r="1474" spans="29:38" x14ac:dyDescent="0.3"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</row>
    <row r="1475" spans="29:38" x14ac:dyDescent="0.3"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</row>
    <row r="1476" spans="29:38" x14ac:dyDescent="0.3"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</row>
    <row r="1477" spans="29:38" x14ac:dyDescent="0.3"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</row>
    <row r="1478" spans="29:38" x14ac:dyDescent="0.3"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</row>
    <row r="1479" spans="29:38" x14ac:dyDescent="0.3"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</row>
    <row r="1480" spans="29:38" x14ac:dyDescent="0.3"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</row>
    <row r="1481" spans="29:38" x14ac:dyDescent="0.3"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</row>
    <row r="1482" spans="29:38" x14ac:dyDescent="0.3"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</row>
    <row r="1483" spans="29:38" x14ac:dyDescent="0.3"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</row>
    <row r="1484" spans="29:38" x14ac:dyDescent="0.3"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</row>
    <row r="1485" spans="29:38" x14ac:dyDescent="0.3"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</row>
    <row r="1486" spans="29:38" x14ac:dyDescent="0.3"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</row>
    <row r="1487" spans="29:38" x14ac:dyDescent="0.3"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</row>
    <row r="1488" spans="29:38" x14ac:dyDescent="0.3"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</row>
    <row r="1489" spans="29:38" x14ac:dyDescent="0.3"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</row>
    <row r="1490" spans="29:38" x14ac:dyDescent="0.3"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</row>
    <row r="1491" spans="29:38" x14ac:dyDescent="0.3"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</row>
    <row r="1492" spans="29:38" x14ac:dyDescent="0.3"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</row>
    <row r="1493" spans="29:38" x14ac:dyDescent="0.3"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</row>
    <row r="1494" spans="29:38" x14ac:dyDescent="0.3"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</row>
    <row r="1495" spans="29:38" x14ac:dyDescent="0.3"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</row>
    <row r="1496" spans="29:38" x14ac:dyDescent="0.3"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</row>
    <row r="1497" spans="29:38" x14ac:dyDescent="0.3"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</row>
    <row r="1498" spans="29:38" x14ac:dyDescent="0.3"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</row>
    <row r="1499" spans="29:38" x14ac:dyDescent="0.3"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</row>
    <row r="1500" spans="29:38" x14ac:dyDescent="0.3"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</row>
    <row r="1501" spans="29:38" x14ac:dyDescent="0.3"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</row>
    <row r="1502" spans="29:38" x14ac:dyDescent="0.3"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</row>
    <row r="1503" spans="29:38" x14ac:dyDescent="0.3"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</row>
    <row r="1504" spans="29:38" x14ac:dyDescent="0.3"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</row>
    <row r="1505" spans="29:38" x14ac:dyDescent="0.3"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</row>
    <row r="1506" spans="29:38" x14ac:dyDescent="0.3"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</row>
    <row r="1507" spans="29:38" x14ac:dyDescent="0.3"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</row>
    <row r="1508" spans="29:38" x14ac:dyDescent="0.3"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</row>
    <row r="1509" spans="29:38" x14ac:dyDescent="0.3"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</row>
    <row r="1510" spans="29:38" x14ac:dyDescent="0.3"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</row>
    <row r="1511" spans="29:38" x14ac:dyDescent="0.3"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</row>
    <row r="1512" spans="29:38" x14ac:dyDescent="0.3"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</row>
    <row r="1513" spans="29:38" x14ac:dyDescent="0.3"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</row>
    <row r="1514" spans="29:38" x14ac:dyDescent="0.3"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</row>
    <row r="1515" spans="29:38" x14ac:dyDescent="0.3"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</row>
    <row r="1516" spans="29:38" x14ac:dyDescent="0.3"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</row>
    <row r="1517" spans="29:38" x14ac:dyDescent="0.3"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</row>
    <row r="1518" spans="29:38" x14ac:dyDescent="0.3"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</row>
    <row r="1519" spans="29:38" x14ac:dyDescent="0.3"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</row>
    <row r="1520" spans="29:38" x14ac:dyDescent="0.3"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</row>
    <row r="1521" spans="29:38" x14ac:dyDescent="0.3"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</row>
    <row r="1522" spans="29:38" x14ac:dyDescent="0.3"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</row>
    <row r="1523" spans="29:38" x14ac:dyDescent="0.3"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</row>
    <row r="1524" spans="29:38" x14ac:dyDescent="0.3"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</row>
    <row r="1525" spans="29:38" x14ac:dyDescent="0.3"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</row>
    <row r="1526" spans="29:38" x14ac:dyDescent="0.3"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</row>
    <row r="1527" spans="29:38" x14ac:dyDescent="0.3"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</row>
    <row r="1528" spans="29:38" x14ac:dyDescent="0.3"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</row>
    <row r="1529" spans="29:38" x14ac:dyDescent="0.3"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</row>
    <row r="1530" spans="29:38" x14ac:dyDescent="0.3"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</row>
    <row r="1531" spans="29:38" x14ac:dyDescent="0.3"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</row>
    <row r="1532" spans="29:38" x14ac:dyDescent="0.3"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</row>
    <row r="1533" spans="29:38" x14ac:dyDescent="0.3"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</row>
    <row r="1534" spans="29:38" x14ac:dyDescent="0.3"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</row>
    <row r="1535" spans="29:38" x14ac:dyDescent="0.3"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</row>
    <row r="1536" spans="29:38" x14ac:dyDescent="0.3"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</row>
    <row r="1537" spans="29:38" x14ac:dyDescent="0.3"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</row>
    <row r="1538" spans="29:38" x14ac:dyDescent="0.3"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</row>
    <row r="1539" spans="29:38" x14ac:dyDescent="0.3"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</row>
    <row r="1540" spans="29:38" x14ac:dyDescent="0.3"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</row>
    <row r="1541" spans="29:38" x14ac:dyDescent="0.3"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</row>
    <row r="1542" spans="29:38" x14ac:dyDescent="0.3"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</row>
    <row r="1543" spans="29:38" x14ac:dyDescent="0.3"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</row>
    <row r="1544" spans="29:38" x14ac:dyDescent="0.3"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</row>
    <row r="1545" spans="29:38" x14ac:dyDescent="0.3"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</row>
    <row r="1546" spans="29:38" x14ac:dyDescent="0.3"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</row>
    <row r="1547" spans="29:38" x14ac:dyDescent="0.3"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</row>
    <row r="1548" spans="29:38" x14ac:dyDescent="0.3"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</row>
    <row r="1549" spans="29:38" x14ac:dyDescent="0.3"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</row>
    <row r="1550" spans="29:38" x14ac:dyDescent="0.3"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</row>
    <row r="1551" spans="29:38" x14ac:dyDescent="0.3"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</row>
    <row r="1552" spans="29:38" x14ac:dyDescent="0.3"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</row>
    <row r="1553" spans="29:38" x14ac:dyDescent="0.3"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</row>
    <row r="1554" spans="29:38" x14ac:dyDescent="0.3"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</row>
    <row r="1555" spans="29:38" x14ac:dyDescent="0.3"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</row>
    <row r="1556" spans="29:38" x14ac:dyDescent="0.3"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</row>
    <row r="1557" spans="29:38" x14ac:dyDescent="0.3"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</row>
    <row r="1558" spans="29:38" x14ac:dyDescent="0.3"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</row>
    <row r="1559" spans="29:38" x14ac:dyDescent="0.3"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</row>
    <row r="1560" spans="29:38" x14ac:dyDescent="0.3"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</row>
    <row r="1561" spans="29:38" x14ac:dyDescent="0.3"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</row>
    <row r="1562" spans="29:38" x14ac:dyDescent="0.3"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</row>
    <row r="1563" spans="29:38" x14ac:dyDescent="0.3"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</row>
    <row r="1564" spans="29:38" x14ac:dyDescent="0.3"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</row>
    <row r="1565" spans="29:38" x14ac:dyDescent="0.3"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</row>
    <row r="1566" spans="29:38" x14ac:dyDescent="0.3"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</row>
    <row r="1567" spans="29:38" x14ac:dyDescent="0.3"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</row>
    <row r="1568" spans="29:38" x14ac:dyDescent="0.3"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</row>
    <row r="1569" spans="29:38" x14ac:dyDescent="0.3"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</row>
    <row r="1570" spans="29:38" x14ac:dyDescent="0.3"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</row>
    <row r="1571" spans="29:38" x14ac:dyDescent="0.3"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</row>
    <row r="1572" spans="29:38" x14ac:dyDescent="0.3"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</row>
    <row r="1573" spans="29:38" x14ac:dyDescent="0.3"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</row>
    <row r="1574" spans="29:38" x14ac:dyDescent="0.3"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</row>
    <row r="1575" spans="29:38" x14ac:dyDescent="0.3"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</row>
    <row r="1576" spans="29:38" x14ac:dyDescent="0.3"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</row>
    <row r="1577" spans="29:38" x14ac:dyDescent="0.3"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</row>
    <row r="1578" spans="29:38" x14ac:dyDescent="0.3"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</row>
    <row r="1579" spans="29:38" x14ac:dyDescent="0.3"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</row>
    <row r="1580" spans="29:38" x14ac:dyDescent="0.3"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</row>
    <row r="1581" spans="29:38" x14ac:dyDescent="0.3"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</row>
    <row r="1582" spans="29:38" x14ac:dyDescent="0.3"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</row>
    <row r="1583" spans="29:38" x14ac:dyDescent="0.3"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</row>
    <row r="1584" spans="29:38" x14ac:dyDescent="0.3"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</row>
    <row r="1585" spans="29:38" x14ac:dyDescent="0.3"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</row>
    <row r="1586" spans="29:38" x14ac:dyDescent="0.3"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</row>
    <row r="1587" spans="29:38" x14ac:dyDescent="0.3"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</row>
    <row r="1588" spans="29:38" x14ac:dyDescent="0.3"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</row>
    <row r="1589" spans="29:38" x14ac:dyDescent="0.3"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</row>
    <row r="1590" spans="29:38" x14ac:dyDescent="0.3"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</row>
    <row r="1591" spans="29:38" x14ac:dyDescent="0.3"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</row>
    <row r="1592" spans="29:38" x14ac:dyDescent="0.3"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</row>
    <row r="1593" spans="29:38" x14ac:dyDescent="0.3"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</row>
    <row r="1594" spans="29:38" x14ac:dyDescent="0.3"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</row>
    <row r="1595" spans="29:38" x14ac:dyDescent="0.3"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</row>
    <row r="1596" spans="29:38" x14ac:dyDescent="0.3"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</row>
    <row r="1597" spans="29:38" x14ac:dyDescent="0.3"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</row>
    <row r="1598" spans="29:38" x14ac:dyDescent="0.3"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</row>
    <row r="1599" spans="29:38" x14ac:dyDescent="0.3"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</row>
    <row r="1600" spans="29:38" x14ac:dyDescent="0.3"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</row>
    <row r="1601" spans="29:38" x14ac:dyDescent="0.3"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</row>
    <row r="1602" spans="29:38" x14ac:dyDescent="0.3"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</row>
    <row r="1603" spans="29:38" x14ac:dyDescent="0.3"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</row>
    <row r="1604" spans="29:38" x14ac:dyDescent="0.3"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</row>
    <row r="1605" spans="29:38" x14ac:dyDescent="0.3"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</row>
    <row r="1606" spans="29:38" x14ac:dyDescent="0.3"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</row>
    <row r="1607" spans="29:38" x14ac:dyDescent="0.3"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</row>
    <row r="1608" spans="29:38" x14ac:dyDescent="0.3"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</row>
    <row r="1609" spans="29:38" x14ac:dyDescent="0.3"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</row>
    <row r="1610" spans="29:38" x14ac:dyDescent="0.3"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</row>
    <row r="1611" spans="29:38" x14ac:dyDescent="0.3"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</row>
    <row r="1612" spans="29:38" x14ac:dyDescent="0.3"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</row>
    <row r="1613" spans="29:38" x14ac:dyDescent="0.3"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</row>
    <row r="1614" spans="29:38" x14ac:dyDescent="0.3"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</row>
    <row r="1615" spans="29:38" x14ac:dyDescent="0.3"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</row>
    <row r="1616" spans="29:38" x14ac:dyDescent="0.3"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</row>
    <row r="1617" spans="29:38" x14ac:dyDescent="0.3"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</row>
    <row r="1618" spans="29:38" x14ac:dyDescent="0.3"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</row>
    <row r="1619" spans="29:38" x14ac:dyDescent="0.3"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</row>
    <row r="1620" spans="29:38" x14ac:dyDescent="0.3"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</row>
    <row r="1621" spans="29:38" x14ac:dyDescent="0.3"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</row>
    <row r="1622" spans="29:38" x14ac:dyDescent="0.3"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</row>
    <row r="1623" spans="29:38" x14ac:dyDescent="0.3"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</row>
    <row r="1624" spans="29:38" x14ac:dyDescent="0.3"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</row>
    <row r="1625" spans="29:38" x14ac:dyDescent="0.3"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</row>
    <row r="1626" spans="29:38" x14ac:dyDescent="0.3"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</row>
    <row r="1627" spans="29:38" x14ac:dyDescent="0.3"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</row>
    <row r="1628" spans="29:38" x14ac:dyDescent="0.3"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</row>
    <row r="1629" spans="29:38" x14ac:dyDescent="0.3"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</row>
    <row r="1630" spans="29:38" x14ac:dyDescent="0.3"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</row>
    <row r="1631" spans="29:38" x14ac:dyDescent="0.3"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</row>
    <row r="1632" spans="29:38" x14ac:dyDescent="0.3"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</row>
    <row r="1633" spans="29:38" x14ac:dyDescent="0.3"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</row>
    <row r="1634" spans="29:38" x14ac:dyDescent="0.3"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</row>
    <row r="1635" spans="29:38" x14ac:dyDescent="0.3"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</row>
    <row r="1636" spans="29:38" x14ac:dyDescent="0.3"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</row>
    <row r="1637" spans="29:38" x14ac:dyDescent="0.3"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</row>
    <row r="1638" spans="29:38" x14ac:dyDescent="0.3"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</row>
    <row r="1639" spans="29:38" x14ac:dyDescent="0.3"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</row>
    <row r="1640" spans="29:38" x14ac:dyDescent="0.3"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</row>
    <row r="1641" spans="29:38" x14ac:dyDescent="0.3"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</row>
    <row r="1642" spans="29:38" x14ac:dyDescent="0.3"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</row>
    <row r="1643" spans="29:38" x14ac:dyDescent="0.3"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</row>
    <row r="1644" spans="29:38" x14ac:dyDescent="0.3"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</row>
    <row r="1645" spans="29:38" x14ac:dyDescent="0.3"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</row>
    <row r="1646" spans="29:38" x14ac:dyDescent="0.3"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</row>
    <row r="1647" spans="29:38" x14ac:dyDescent="0.3"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</row>
    <row r="1648" spans="29:38" x14ac:dyDescent="0.3"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</row>
    <row r="1649" spans="29:38" x14ac:dyDescent="0.3"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</row>
    <row r="1650" spans="29:38" x14ac:dyDescent="0.3"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</row>
    <row r="1651" spans="29:38" x14ac:dyDescent="0.3"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</row>
    <row r="1652" spans="29:38" x14ac:dyDescent="0.3"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</row>
    <row r="1653" spans="29:38" x14ac:dyDescent="0.3"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</row>
    <row r="1654" spans="29:38" x14ac:dyDescent="0.3"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</row>
    <row r="1655" spans="29:38" x14ac:dyDescent="0.3"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</row>
    <row r="1656" spans="29:38" x14ac:dyDescent="0.3"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</row>
    <row r="1657" spans="29:38" x14ac:dyDescent="0.3"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</row>
    <row r="1658" spans="29:38" x14ac:dyDescent="0.3"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</row>
    <row r="1659" spans="29:38" x14ac:dyDescent="0.3"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</row>
    <row r="1660" spans="29:38" x14ac:dyDescent="0.3"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</row>
    <row r="1661" spans="29:38" x14ac:dyDescent="0.3"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</row>
    <row r="1662" spans="29:38" x14ac:dyDescent="0.3"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</row>
    <row r="1663" spans="29:38" x14ac:dyDescent="0.3"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</row>
    <row r="1664" spans="29:38" x14ac:dyDescent="0.3"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</row>
    <row r="1665" spans="29:38" x14ac:dyDescent="0.3"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</row>
    <row r="1666" spans="29:38" x14ac:dyDescent="0.3"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</row>
    <row r="1667" spans="29:38" x14ac:dyDescent="0.3"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</row>
    <row r="1668" spans="29:38" x14ac:dyDescent="0.3"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</row>
    <row r="1669" spans="29:38" x14ac:dyDescent="0.3"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</row>
    <row r="1670" spans="29:38" x14ac:dyDescent="0.3"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</row>
    <row r="1671" spans="29:38" x14ac:dyDescent="0.3"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</row>
    <row r="1672" spans="29:38" x14ac:dyDescent="0.3"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</row>
    <row r="1673" spans="29:38" x14ac:dyDescent="0.3"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</row>
    <row r="1674" spans="29:38" x14ac:dyDescent="0.3"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</row>
    <row r="1675" spans="29:38" x14ac:dyDescent="0.3"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</row>
    <row r="1676" spans="29:38" x14ac:dyDescent="0.3"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</row>
    <row r="1677" spans="29:38" x14ac:dyDescent="0.3"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</row>
    <row r="1678" spans="29:38" x14ac:dyDescent="0.3"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</row>
    <row r="1679" spans="29:38" x14ac:dyDescent="0.3"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</row>
    <row r="1680" spans="29:38" x14ac:dyDescent="0.3"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</row>
    <row r="1681" spans="29:38" x14ac:dyDescent="0.3"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</row>
    <row r="1682" spans="29:38" x14ac:dyDescent="0.3"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</row>
    <row r="1683" spans="29:38" x14ac:dyDescent="0.3"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</row>
    <row r="1684" spans="29:38" x14ac:dyDescent="0.3"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</row>
    <row r="1685" spans="29:38" x14ac:dyDescent="0.3"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</row>
    <row r="1686" spans="29:38" x14ac:dyDescent="0.3"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</row>
    <row r="1687" spans="29:38" x14ac:dyDescent="0.3"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</row>
    <row r="1688" spans="29:38" x14ac:dyDescent="0.3"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</row>
    <row r="1689" spans="29:38" x14ac:dyDescent="0.3"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</row>
    <row r="1690" spans="29:38" x14ac:dyDescent="0.3"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</row>
    <row r="1691" spans="29:38" x14ac:dyDescent="0.3"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</row>
    <row r="1692" spans="29:38" x14ac:dyDescent="0.3"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</row>
    <row r="1693" spans="29:38" x14ac:dyDescent="0.3"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</row>
    <row r="1694" spans="29:38" x14ac:dyDescent="0.3"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</row>
    <row r="1695" spans="29:38" x14ac:dyDescent="0.3"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</row>
    <row r="1696" spans="29:38" x14ac:dyDescent="0.3"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</row>
    <row r="1697" spans="29:38" x14ac:dyDescent="0.3"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</row>
    <row r="1698" spans="29:38" x14ac:dyDescent="0.3"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</row>
    <row r="1699" spans="29:38" x14ac:dyDescent="0.3"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</row>
    <row r="1700" spans="29:38" x14ac:dyDescent="0.3"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</row>
    <row r="1701" spans="29:38" x14ac:dyDescent="0.3"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</row>
    <row r="1702" spans="29:38" x14ac:dyDescent="0.3"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</row>
    <row r="1703" spans="29:38" x14ac:dyDescent="0.3"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</row>
    <row r="1704" spans="29:38" x14ac:dyDescent="0.3"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</row>
    <row r="1705" spans="29:38" x14ac:dyDescent="0.3"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</row>
    <row r="1706" spans="29:38" x14ac:dyDescent="0.3"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</row>
    <row r="1707" spans="29:38" x14ac:dyDescent="0.3"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</row>
    <row r="1708" spans="29:38" x14ac:dyDescent="0.3"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</row>
    <row r="1709" spans="29:38" x14ac:dyDescent="0.3"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</row>
    <row r="1710" spans="29:38" x14ac:dyDescent="0.3"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</row>
    <row r="1711" spans="29:38" x14ac:dyDescent="0.3"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</row>
    <row r="1712" spans="29:38" x14ac:dyDescent="0.3"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</row>
    <row r="1713" spans="29:38" x14ac:dyDescent="0.3"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</row>
    <row r="1714" spans="29:38" x14ac:dyDescent="0.3"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</row>
    <row r="1715" spans="29:38" x14ac:dyDescent="0.3"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</row>
    <row r="1716" spans="29:38" x14ac:dyDescent="0.3"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</row>
    <row r="1717" spans="29:38" x14ac:dyDescent="0.3"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</row>
    <row r="1718" spans="29:38" x14ac:dyDescent="0.3"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</row>
    <row r="1719" spans="29:38" x14ac:dyDescent="0.3"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</row>
    <row r="1720" spans="29:38" x14ac:dyDescent="0.3"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</row>
    <row r="1721" spans="29:38" x14ac:dyDescent="0.3"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</row>
    <row r="1722" spans="29:38" x14ac:dyDescent="0.3"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</row>
    <row r="1723" spans="29:38" x14ac:dyDescent="0.3"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</row>
    <row r="1724" spans="29:38" x14ac:dyDescent="0.3"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</row>
    <row r="1725" spans="29:38" x14ac:dyDescent="0.3"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</row>
    <row r="1726" spans="29:38" x14ac:dyDescent="0.3"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</row>
    <row r="1727" spans="29:38" x14ac:dyDescent="0.3"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</row>
    <row r="1728" spans="29:38" x14ac:dyDescent="0.3"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</row>
    <row r="1729" spans="29:38" x14ac:dyDescent="0.3"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</row>
    <row r="1730" spans="29:38" x14ac:dyDescent="0.3"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</row>
    <row r="1731" spans="29:38" x14ac:dyDescent="0.3"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</row>
    <row r="1732" spans="29:38" x14ac:dyDescent="0.3"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</row>
    <row r="1733" spans="29:38" x14ac:dyDescent="0.3"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</row>
    <row r="1734" spans="29:38" x14ac:dyDescent="0.3"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</row>
    <row r="1735" spans="29:38" x14ac:dyDescent="0.3"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</row>
    <row r="1736" spans="29:38" x14ac:dyDescent="0.3"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</row>
    <row r="1737" spans="29:38" x14ac:dyDescent="0.3"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</row>
    <row r="1738" spans="29:38" x14ac:dyDescent="0.3"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</row>
    <row r="1739" spans="29:38" x14ac:dyDescent="0.3"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</row>
    <row r="1740" spans="29:38" x14ac:dyDescent="0.3"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</row>
    <row r="1741" spans="29:38" x14ac:dyDescent="0.3"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</row>
    <row r="1742" spans="29:38" x14ac:dyDescent="0.3"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</row>
    <row r="1743" spans="29:38" x14ac:dyDescent="0.3"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</row>
    <row r="1744" spans="29:38" x14ac:dyDescent="0.3"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</row>
    <row r="1745" spans="29:38" x14ac:dyDescent="0.3"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</row>
    <row r="1746" spans="29:38" x14ac:dyDescent="0.3"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</row>
    <row r="1747" spans="29:38" x14ac:dyDescent="0.3"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</row>
    <row r="1748" spans="29:38" x14ac:dyDescent="0.3"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</row>
    <row r="1749" spans="29:38" x14ac:dyDescent="0.3"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</row>
    <row r="1750" spans="29:38" x14ac:dyDescent="0.3"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</row>
    <row r="1751" spans="29:38" x14ac:dyDescent="0.3"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</row>
    <row r="1752" spans="29:38" x14ac:dyDescent="0.3"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</row>
    <row r="1753" spans="29:38" x14ac:dyDescent="0.3"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</row>
    <row r="1754" spans="29:38" x14ac:dyDescent="0.3"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</row>
    <row r="1755" spans="29:38" x14ac:dyDescent="0.3"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</row>
    <row r="1756" spans="29:38" x14ac:dyDescent="0.3"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</row>
    <row r="1757" spans="29:38" x14ac:dyDescent="0.3"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</row>
    <row r="1758" spans="29:38" x14ac:dyDescent="0.3"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</row>
    <row r="1759" spans="29:38" x14ac:dyDescent="0.3"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</row>
    <row r="1760" spans="29:38" x14ac:dyDescent="0.3"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</row>
    <row r="1761" spans="29:38" x14ac:dyDescent="0.3"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</row>
    <row r="1762" spans="29:38" x14ac:dyDescent="0.3"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</row>
    <row r="1763" spans="29:38" x14ac:dyDescent="0.3"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</row>
    <row r="1764" spans="29:38" x14ac:dyDescent="0.3"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</row>
    <row r="1765" spans="29:38" x14ac:dyDescent="0.3"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</row>
    <row r="1766" spans="29:38" x14ac:dyDescent="0.3"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</row>
    <row r="1767" spans="29:38" x14ac:dyDescent="0.3"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</row>
    <row r="1768" spans="29:38" x14ac:dyDescent="0.3"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</row>
    <row r="1769" spans="29:38" x14ac:dyDescent="0.3"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</row>
    <row r="1770" spans="29:38" x14ac:dyDescent="0.3"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</row>
    <row r="1771" spans="29:38" x14ac:dyDescent="0.3"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</row>
    <row r="1772" spans="29:38" x14ac:dyDescent="0.3"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</row>
    <row r="1773" spans="29:38" x14ac:dyDescent="0.3"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</row>
    <row r="1774" spans="29:38" x14ac:dyDescent="0.3"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</row>
    <row r="1775" spans="29:38" x14ac:dyDescent="0.3"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</row>
    <row r="1776" spans="29:38" x14ac:dyDescent="0.3"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</row>
    <row r="1777" spans="29:38" x14ac:dyDescent="0.3"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</row>
    <row r="1778" spans="29:38" x14ac:dyDescent="0.3"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</row>
    <row r="1779" spans="29:38" x14ac:dyDescent="0.3"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</row>
    <row r="1780" spans="29:38" x14ac:dyDescent="0.3"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</row>
    <row r="1781" spans="29:38" x14ac:dyDescent="0.3"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</row>
    <row r="1782" spans="29:38" x14ac:dyDescent="0.3"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</row>
    <row r="1783" spans="29:38" x14ac:dyDescent="0.3"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</row>
    <row r="1784" spans="29:38" x14ac:dyDescent="0.3"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</row>
    <row r="1785" spans="29:38" x14ac:dyDescent="0.3"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</row>
    <row r="1786" spans="29:38" x14ac:dyDescent="0.3"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</row>
    <row r="1787" spans="29:38" x14ac:dyDescent="0.3"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</row>
    <row r="1788" spans="29:38" x14ac:dyDescent="0.3"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</row>
    <row r="1789" spans="29:38" x14ac:dyDescent="0.3"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</row>
    <row r="1790" spans="29:38" x14ac:dyDescent="0.3"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</row>
    <row r="1791" spans="29:38" x14ac:dyDescent="0.3"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</row>
    <row r="1792" spans="29:38" x14ac:dyDescent="0.3"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</row>
    <row r="1793" spans="29:38" x14ac:dyDescent="0.3"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</row>
    <row r="1794" spans="29:38" x14ac:dyDescent="0.3"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</row>
    <row r="1795" spans="29:38" x14ac:dyDescent="0.3"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</row>
    <row r="1796" spans="29:38" x14ac:dyDescent="0.3"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</row>
    <row r="1797" spans="29:38" x14ac:dyDescent="0.3"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</row>
    <row r="1798" spans="29:38" x14ac:dyDescent="0.3"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</row>
    <row r="1799" spans="29:38" x14ac:dyDescent="0.3"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</row>
    <row r="1800" spans="29:38" x14ac:dyDescent="0.3"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</row>
    <row r="1801" spans="29:38" x14ac:dyDescent="0.3"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</row>
    <row r="1802" spans="29:38" x14ac:dyDescent="0.3"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</row>
    <row r="1803" spans="29:38" x14ac:dyDescent="0.3"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</row>
    <row r="1804" spans="29:38" x14ac:dyDescent="0.3"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</row>
    <row r="1805" spans="29:38" x14ac:dyDescent="0.3"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</row>
    <row r="1806" spans="29:38" x14ac:dyDescent="0.3"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</row>
    <row r="1807" spans="29:38" x14ac:dyDescent="0.3"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</row>
    <row r="1808" spans="29:38" x14ac:dyDescent="0.3"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</row>
    <row r="1809" spans="29:38" x14ac:dyDescent="0.3"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</row>
    <row r="1810" spans="29:38" x14ac:dyDescent="0.3"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</row>
    <row r="1811" spans="29:38" x14ac:dyDescent="0.3"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</row>
    <row r="1812" spans="29:38" x14ac:dyDescent="0.3"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</row>
    <row r="1813" spans="29:38" x14ac:dyDescent="0.3"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</row>
    <row r="1814" spans="29:38" x14ac:dyDescent="0.3"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</row>
    <row r="1815" spans="29:38" x14ac:dyDescent="0.3"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</row>
    <row r="1816" spans="29:38" x14ac:dyDescent="0.3"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</row>
    <row r="1817" spans="29:38" x14ac:dyDescent="0.3"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</row>
    <row r="1818" spans="29:38" x14ac:dyDescent="0.3"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</row>
    <row r="1819" spans="29:38" x14ac:dyDescent="0.3"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</row>
    <row r="1820" spans="29:38" x14ac:dyDescent="0.3"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</row>
    <row r="1821" spans="29:38" x14ac:dyDescent="0.3"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</row>
    <row r="1822" spans="29:38" x14ac:dyDescent="0.3"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</row>
    <row r="1823" spans="29:38" x14ac:dyDescent="0.3"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</row>
    <row r="1824" spans="29:38" x14ac:dyDescent="0.3"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</row>
    <row r="1825" spans="29:38" x14ac:dyDescent="0.3"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</row>
    <row r="1826" spans="29:38" x14ac:dyDescent="0.3"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</row>
    <row r="1827" spans="29:38" x14ac:dyDescent="0.3"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</row>
    <row r="1828" spans="29:38" x14ac:dyDescent="0.3"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</row>
    <row r="1829" spans="29:38" x14ac:dyDescent="0.3"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</row>
    <row r="1830" spans="29:38" x14ac:dyDescent="0.3"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</row>
    <row r="1831" spans="29:38" x14ac:dyDescent="0.3"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</row>
    <row r="1832" spans="29:38" x14ac:dyDescent="0.3"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</row>
    <row r="1833" spans="29:38" x14ac:dyDescent="0.3"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</row>
    <row r="1834" spans="29:38" x14ac:dyDescent="0.3"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</row>
    <row r="1835" spans="29:38" x14ac:dyDescent="0.3"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</row>
    <row r="1836" spans="29:38" x14ac:dyDescent="0.3"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</row>
    <row r="1837" spans="29:38" x14ac:dyDescent="0.3"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</row>
    <row r="1838" spans="29:38" x14ac:dyDescent="0.3"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</row>
    <row r="1839" spans="29:38" x14ac:dyDescent="0.3"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</row>
    <row r="1840" spans="29:38" x14ac:dyDescent="0.3"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</row>
    <row r="1841" spans="29:38" x14ac:dyDescent="0.3"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</row>
    <row r="1842" spans="29:38" x14ac:dyDescent="0.3"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</row>
    <row r="1843" spans="29:38" x14ac:dyDescent="0.3"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</row>
    <row r="1844" spans="29:38" x14ac:dyDescent="0.3"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</row>
    <row r="1845" spans="29:38" x14ac:dyDescent="0.3"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</row>
    <row r="1846" spans="29:38" x14ac:dyDescent="0.3"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</row>
    <row r="1847" spans="29:38" x14ac:dyDescent="0.3"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</row>
    <row r="1848" spans="29:38" x14ac:dyDescent="0.3"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</row>
    <row r="1849" spans="29:38" x14ac:dyDescent="0.3"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</row>
    <row r="1850" spans="29:38" x14ac:dyDescent="0.3"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</row>
    <row r="1851" spans="29:38" x14ac:dyDescent="0.3"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</row>
    <row r="1852" spans="29:38" x14ac:dyDescent="0.3"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</row>
    <row r="1853" spans="29:38" x14ac:dyDescent="0.3"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</row>
    <row r="1854" spans="29:38" x14ac:dyDescent="0.3"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</row>
    <row r="1855" spans="29:38" x14ac:dyDescent="0.3"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</row>
    <row r="1856" spans="29:38" x14ac:dyDescent="0.3"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</row>
    <row r="1857" spans="29:38" x14ac:dyDescent="0.3"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</row>
    <row r="1858" spans="29:38" x14ac:dyDescent="0.3"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</row>
    <row r="1859" spans="29:38" x14ac:dyDescent="0.3"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</row>
    <row r="1860" spans="29:38" x14ac:dyDescent="0.3"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</row>
    <row r="1861" spans="29:38" x14ac:dyDescent="0.3"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</row>
    <row r="1862" spans="29:38" x14ac:dyDescent="0.3"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</row>
    <row r="1863" spans="29:38" x14ac:dyDescent="0.3"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3" fitToHeight="0" orientation="landscape" r:id="rId1"/>
  <headerFooter alignWithMargins="0">
    <oddHeader>&amp;LVel2</oddHeader>
    <oddFooter>&amp;L注１）　審査は、本書式で行いますので、必ずこの書式を使用してください。　　　　注２）　価格、栄養含有量は可食部数量で計算して下さい。
注３）　エネルギーは整数、その他項目は小数点以下第一位（第二位を四捨五入）で記載して下さい。
注４）　この献立表は、照会時に備えて、必ずコピーをして下さい。
&amp;Rpage &amp;P</oddFooter>
  </headerFooter>
  <rowBreaks count="2" manualBreakCount="2">
    <brk id="45" max="25" man="1"/>
    <brk id="83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J24"/>
  <sheetViews>
    <sheetView showGridLines="0" zoomScale="70" zoomScaleNormal="70" workbookViewId="0">
      <selection activeCell="A4" sqref="A4:I4"/>
    </sheetView>
  </sheetViews>
  <sheetFormatPr defaultColWidth="9" defaultRowHeight="16.2" x14ac:dyDescent="0.3"/>
  <cols>
    <col min="1" max="1" width="4.44140625" style="100" customWidth="1"/>
    <col min="2" max="2" width="3.88671875" style="100" customWidth="1"/>
    <col min="3" max="3" width="16" style="100" customWidth="1"/>
    <col min="4" max="7" width="14.44140625" style="100" customWidth="1"/>
    <col min="8" max="8" width="14.44140625" style="100" hidden="1" customWidth="1"/>
    <col min="9" max="9" width="14.44140625" style="100" customWidth="1"/>
    <col min="10" max="10" width="1" style="100" customWidth="1"/>
    <col min="11" max="16384" width="9" style="100"/>
  </cols>
  <sheetData>
    <row r="1" spans="1:10" ht="21" customHeight="1" x14ac:dyDescent="0.3">
      <c r="I1" s="101" t="s">
        <v>512</v>
      </c>
    </row>
    <row r="2" spans="1:10" ht="21" customHeight="1" x14ac:dyDescent="0.3">
      <c r="A2" s="102" t="s">
        <v>2316</v>
      </c>
    </row>
    <row r="3" spans="1:10" ht="21" customHeight="1" x14ac:dyDescent="0.45">
      <c r="A3" s="261" t="s">
        <v>1791</v>
      </c>
      <c r="B3" s="261"/>
      <c r="C3" s="261"/>
      <c r="D3" s="261"/>
      <c r="E3" s="261"/>
      <c r="F3" s="261"/>
      <c r="G3" s="261"/>
      <c r="H3" s="261"/>
      <c r="I3" s="261"/>
      <c r="J3" s="142"/>
    </row>
    <row r="4" spans="1:10" ht="21" customHeight="1" x14ac:dyDescent="0.45">
      <c r="A4" s="261" t="s">
        <v>443</v>
      </c>
      <c r="B4" s="261"/>
      <c r="C4" s="261"/>
      <c r="D4" s="261"/>
      <c r="E4" s="261"/>
      <c r="F4" s="261"/>
      <c r="G4" s="261"/>
      <c r="H4" s="261"/>
      <c r="I4" s="261"/>
      <c r="J4" s="142"/>
    </row>
    <row r="5" spans="1:10" ht="18.75" customHeight="1" x14ac:dyDescent="0.45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39" customHeight="1" thickBot="1" x14ac:dyDescent="0.35">
      <c r="E6" s="136" t="s">
        <v>60</v>
      </c>
      <c r="F6" s="136"/>
      <c r="G6" s="136"/>
      <c r="H6" s="136"/>
      <c r="I6" s="136"/>
    </row>
    <row r="7" spans="1:10" ht="40.799999999999997" customHeight="1" thickBot="1" x14ac:dyDescent="0.35">
      <c r="E7" s="273" t="s">
        <v>527</v>
      </c>
      <c r="F7" s="274"/>
      <c r="G7" s="274"/>
      <c r="H7" s="136"/>
      <c r="I7" s="136"/>
    </row>
    <row r="8" spans="1:10" ht="39" customHeight="1" thickBot="1" x14ac:dyDescent="0.35">
      <c r="E8" s="273" t="s">
        <v>528</v>
      </c>
      <c r="F8" s="274"/>
      <c r="G8" s="274"/>
      <c r="H8" s="137"/>
      <c r="I8" s="137"/>
    </row>
    <row r="9" spans="1:10" ht="39" customHeight="1" thickBot="1" x14ac:dyDescent="0.35">
      <c r="E9" s="137" t="s">
        <v>526</v>
      </c>
      <c r="F9" s="137"/>
      <c r="G9" s="137"/>
      <c r="H9" s="137"/>
      <c r="I9" s="137"/>
    </row>
    <row r="10" spans="1:10" ht="25.5" customHeight="1" x14ac:dyDescent="0.3">
      <c r="E10" s="141"/>
      <c r="F10" s="141"/>
      <c r="G10" s="141"/>
      <c r="H10" s="141"/>
      <c r="I10" s="141"/>
    </row>
    <row r="11" spans="1:10" ht="21" customHeight="1" thickBot="1" x14ac:dyDescent="0.35"/>
    <row r="12" spans="1:10" s="104" customFormat="1" ht="25.5" customHeight="1" thickBot="1" x14ac:dyDescent="0.25">
      <c r="B12" s="264" t="s">
        <v>427</v>
      </c>
      <c r="C12" s="265"/>
      <c r="D12" s="266" t="s">
        <v>444</v>
      </c>
      <c r="E12" s="266"/>
      <c r="F12" s="266"/>
      <c r="G12" s="266"/>
      <c r="H12" s="266"/>
      <c r="I12" s="265"/>
    </row>
    <row r="13" spans="1:10" s="104" customFormat="1" ht="25.5" customHeight="1" x14ac:dyDescent="0.2">
      <c r="B13" s="267" t="s">
        <v>428</v>
      </c>
      <c r="C13" s="268"/>
      <c r="D13" s="153" t="s">
        <v>429</v>
      </c>
      <c r="E13" s="106" t="s">
        <v>15</v>
      </c>
      <c r="F13" s="106" t="s">
        <v>430</v>
      </c>
      <c r="G13" s="106" t="s">
        <v>431</v>
      </c>
      <c r="H13" s="155" t="s">
        <v>532</v>
      </c>
      <c r="I13" s="107" t="s">
        <v>448</v>
      </c>
    </row>
    <row r="14" spans="1:10" s="104" customFormat="1" ht="25.5" customHeight="1" thickBot="1" x14ac:dyDescent="0.25">
      <c r="B14" s="269"/>
      <c r="C14" s="270"/>
      <c r="D14" s="154" t="s">
        <v>432</v>
      </c>
      <c r="E14" s="109" t="s">
        <v>433</v>
      </c>
      <c r="F14" s="109" t="s">
        <v>433</v>
      </c>
      <c r="G14" s="109" t="s">
        <v>433</v>
      </c>
      <c r="H14" s="109" t="s">
        <v>433</v>
      </c>
      <c r="I14" s="110" t="s">
        <v>433</v>
      </c>
    </row>
    <row r="15" spans="1:10" s="104" customFormat="1" ht="35.1" customHeight="1" thickBot="1" x14ac:dyDescent="0.25">
      <c r="B15" s="264" t="s">
        <v>436</v>
      </c>
      <c r="C15" s="265"/>
      <c r="D15" s="130">
        <f>'一般食（様式4-2）'!M119</f>
        <v>0</v>
      </c>
      <c r="E15" s="131">
        <f>'一般食（様式4-2）'!O119</f>
        <v>0</v>
      </c>
      <c r="F15" s="131">
        <f>'一般食（様式4-2）'!Q119</f>
        <v>0</v>
      </c>
      <c r="G15" s="131">
        <f>'一般食（様式4-2）'!S119</f>
        <v>0</v>
      </c>
      <c r="H15" s="131">
        <f>'一般食（様式4-2）'!U119</f>
        <v>0</v>
      </c>
      <c r="I15" s="132">
        <f>'一般食（様式4-2）'!W119</f>
        <v>0</v>
      </c>
    </row>
    <row r="16" spans="1:10" s="104" customFormat="1" ht="35.1" customHeight="1" x14ac:dyDescent="0.2">
      <c r="B16" s="283" t="s">
        <v>438</v>
      </c>
      <c r="C16" s="284"/>
      <c r="D16" s="118"/>
      <c r="E16" s="91"/>
      <c r="F16" s="133" t="str">
        <f>IF(E15=0,"",(E15*4/D15*100))</f>
        <v/>
      </c>
      <c r="G16" s="91" t="s">
        <v>517</v>
      </c>
      <c r="H16" s="91"/>
      <c r="I16" s="119"/>
    </row>
    <row r="17" spans="1:9" s="104" customFormat="1" ht="35.1" customHeight="1" x14ac:dyDescent="0.2">
      <c r="B17" s="262" t="s">
        <v>439</v>
      </c>
      <c r="C17" s="263"/>
      <c r="D17" s="120"/>
      <c r="E17" s="92"/>
      <c r="F17" s="134" t="str">
        <f>IF(F15=0,"",(F15*9/D15*100))</f>
        <v/>
      </c>
      <c r="G17" s="92" t="s">
        <v>518</v>
      </c>
      <c r="H17" s="92"/>
      <c r="I17" s="121"/>
    </row>
    <row r="18" spans="1:9" s="104" customFormat="1" ht="35.1" customHeight="1" thickBot="1" x14ac:dyDescent="0.25">
      <c r="B18" s="262" t="s">
        <v>440</v>
      </c>
      <c r="C18" s="263"/>
      <c r="D18" s="122"/>
      <c r="E18" s="93"/>
      <c r="F18" s="135" t="str">
        <f>IF(G15=0,"",(100-F16-F17))</f>
        <v/>
      </c>
      <c r="G18" s="93" t="s">
        <v>517</v>
      </c>
      <c r="H18" s="93"/>
      <c r="I18" s="123"/>
    </row>
    <row r="19" spans="1:9" s="104" customFormat="1" ht="40.5" customHeight="1" x14ac:dyDescent="0.2">
      <c r="B19" s="276" t="s">
        <v>525</v>
      </c>
      <c r="C19" s="272"/>
      <c r="D19" s="118"/>
      <c r="E19" s="91"/>
      <c r="F19" s="138"/>
      <c r="G19" s="91" t="s">
        <v>515</v>
      </c>
      <c r="H19" s="91"/>
      <c r="I19" s="119"/>
    </row>
    <row r="20" spans="1:9" s="104" customFormat="1" ht="40.5" customHeight="1" x14ac:dyDescent="0.2">
      <c r="B20" s="279" t="s">
        <v>441</v>
      </c>
      <c r="C20" s="280"/>
      <c r="D20" s="120"/>
      <c r="E20" s="92"/>
      <c r="F20" s="139"/>
      <c r="G20" s="92" t="s">
        <v>515</v>
      </c>
      <c r="H20" s="92"/>
      <c r="I20" s="121"/>
    </row>
    <row r="21" spans="1:9" s="104" customFormat="1" ht="40.5" customHeight="1" thickBot="1" x14ac:dyDescent="0.25">
      <c r="B21" s="281" t="s">
        <v>529</v>
      </c>
      <c r="C21" s="282"/>
      <c r="D21" s="124"/>
      <c r="E21" s="125"/>
      <c r="F21" s="140"/>
      <c r="G21" s="125" t="s">
        <v>515</v>
      </c>
      <c r="H21" s="125"/>
      <c r="I21" s="126"/>
    </row>
    <row r="22" spans="1:9" s="104" customFormat="1" ht="35.1" customHeight="1" thickTop="1" thickBot="1" x14ac:dyDescent="0.25">
      <c r="B22" s="269" t="s">
        <v>442</v>
      </c>
      <c r="C22" s="270"/>
      <c r="D22" s="127"/>
      <c r="E22" s="128"/>
      <c r="F22" s="128">
        <f>SUM(F19:F21)</f>
        <v>0</v>
      </c>
      <c r="G22" s="128" t="s">
        <v>515</v>
      </c>
      <c r="H22" s="128"/>
      <c r="I22" s="129"/>
    </row>
    <row r="23" spans="1:9" ht="25.5" customHeight="1" x14ac:dyDescent="0.3">
      <c r="A23" s="275"/>
      <c r="B23" s="275"/>
      <c r="C23" s="275"/>
      <c r="D23" s="275"/>
      <c r="E23" s="275"/>
      <c r="F23" s="275"/>
      <c r="G23" s="275"/>
      <c r="H23" s="275"/>
      <c r="I23" s="275"/>
    </row>
    <row r="24" spans="1:9" ht="11.25" customHeight="1" x14ac:dyDescent="0.3"/>
  </sheetData>
  <mergeCells count="16">
    <mergeCell ref="B13:C14"/>
    <mergeCell ref="B15:C15"/>
    <mergeCell ref="B16:C16"/>
    <mergeCell ref="A3:I3"/>
    <mergeCell ref="A4:I4"/>
    <mergeCell ref="E7:G7"/>
    <mergeCell ref="E8:G8"/>
    <mergeCell ref="B12:C12"/>
    <mergeCell ref="D12:I12"/>
    <mergeCell ref="A23:I23"/>
    <mergeCell ref="B17:C17"/>
    <mergeCell ref="B18:C18"/>
    <mergeCell ref="B19:C19"/>
    <mergeCell ref="B20:C20"/>
    <mergeCell ref="B21:C21"/>
    <mergeCell ref="B22:C2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食材マスタ</vt:lpstr>
      <vt:lpstr>食品価格表</vt:lpstr>
      <vt:lpstr>献立表記入例</vt:lpstr>
      <vt:lpstr>治療朝（様式4-1朝）</vt:lpstr>
      <vt:lpstr>治療昼（様式4-1昼）</vt:lpstr>
      <vt:lpstr>治療夕（様式4-1夕）</vt:lpstr>
      <vt:lpstr>治療食部門総括表（様式3-1）</vt:lpstr>
      <vt:lpstr>一般食（様式4-2）</vt:lpstr>
      <vt:lpstr>一般食部門総括表（様式3-2）</vt:lpstr>
      <vt:lpstr>行事食（様式4-3）</vt:lpstr>
      <vt:lpstr>行事食部門総括表（様式3-3）</vt:lpstr>
      <vt:lpstr>'一般食（様式4-2）'!Print_Area</vt:lpstr>
      <vt:lpstr>'一般食部門総括表（様式3-2）'!Print_Area</vt:lpstr>
      <vt:lpstr>献立表記入例!Print_Area</vt:lpstr>
      <vt:lpstr>'行事食（様式4-3）'!Print_Area</vt:lpstr>
      <vt:lpstr>'行事食部門総括表（様式3-3）'!Print_Area</vt:lpstr>
      <vt:lpstr>'治療食部門総括表（様式3-1）'!Print_Area</vt:lpstr>
      <vt:lpstr>'治療昼（様式4-1昼）'!Print_Area</vt:lpstr>
      <vt:lpstr>'治療朝（様式4-1朝）'!Print_Area</vt:lpstr>
      <vt:lpstr>'治療夕（様式4-1夕）'!Print_Area</vt:lpstr>
      <vt:lpstr>食材マスタ!Print_Area</vt:lpstr>
      <vt:lpstr>'一般食（様式4-2）'!Print_Titles</vt:lpstr>
      <vt:lpstr>献立表記入例!Print_Titles</vt:lpstr>
      <vt:lpstr>'行事食（様式4-3）'!Print_Titles</vt:lpstr>
      <vt:lpstr>'治療昼（様式4-1昼）'!Print_Titles</vt:lpstr>
      <vt:lpstr>'治療朝（様式4-1朝）'!Print_Titles</vt:lpstr>
      <vt:lpstr>'治療夕（様式4-1夕）'!Print_Titles</vt:lpstr>
    </vt:vector>
  </TitlesOfParts>
  <Company>レオックジャパン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N-EG02_A</cp:lastModifiedBy>
  <cp:lastPrinted>2021-10-21T04:23:08Z</cp:lastPrinted>
  <dcterms:created xsi:type="dcterms:W3CDTF">2004-07-21T05:13:47Z</dcterms:created>
  <dcterms:modified xsi:type="dcterms:W3CDTF">2021-10-21T05:14:06Z</dcterms:modified>
</cp:coreProperties>
</file>